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GitHub/drug_pricing/data/"/>
    </mc:Choice>
  </mc:AlternateContent>
  <xr:revisionPtr revIDLastSave="0" documentId="13_ncr:1_{6B4A3110-8C49-F642-AB33-9F500BDFD295}" xr6:coauthVersionLast="47" xr6:coauthVersionMax="47" xr10:uidLastSave="{00000000-0000-0000-0000-000000000000}"/>
  <bookViews>
    <workbookView xWindow="0" yWindow="0" windowWidth="28800" windowHeight="18000" xr2:uid="{5DDF6D2E-29D9-46A6-837B-3634A0E798F2}"/>
  </bookViews>
  <sheets>
    <sheet name="raw data" sheetId="2" r:id="rId1"/>
    <sheet name="convers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M1" i="3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<sst xmlns="http://schemas.openxmlformats.org/spreadsheetml/2006/main" count="2232" uniqueCount="758">
  <si>
    <t>Generic Name</t>
  </si>
  <si>
    <t>Approval Date</t>
  </si>
  <si>
    <t>Application</t>
  </si>
  <si>
    <t>Manufacturer</t>
  </si>
  <si>
    <t>Medicare Spend</t>
  </si>
  <si>
    <t>Proper Name</t>
  </si>
  <si>
    <t>FY-2007</t>
  </si>
  <si>
    <t>FY-2008</t>
  </si>
  <si>
    <t>FY-2009</t>
  </si>
  <si>
    <t>FY-2010</t>
  </si>
  <si>
    <t>FY-2011</t>
  </si>
  <si>
    <t>FY-2012</t>
  </si>
  <si>
    <t>FY-2013</t>
  </si>
  <si>
    <t>FY-2014</t>
  </si>
  <si>
    <t>FY-2015</t>
  </si>
  <si>
    <t>FY-2016</t>
  </si>
  <si>
    <t>FY-2017</t>
  </si>
  <si>
    <t>FY-2018</t>
  </si>
  <si>
    <t>FY-2019</t>
  </si>
  <si>
    <t>FY-2020</t>
  </si>
  <si>
    <t>FY-2021</t>
  </si>
  <si>
    <t>FY-2022</t>
  </si>
  <si>
    <t>FY-2023</t>
  </si>
  <si>
    <t>FY-2024</t>
  </si>
  <si>
    <t>FY-2025</t>
  </si>
  <si>
    <t>FY-2026</t>
  </si>
  <si>
    <t>FY-2027</t>
  </si>
  <si>
    <t>FY-2028</t>
  </si>
  <si>
    <t>FY-2029</t>
  </si>
  <si>
    <t>FY-2030</t>
  </si>
  <si>
    <t>FY-2031</t>
  </si>
  <si>
    <t>FY-2032</t>
  </si>
  <si>
    <t>FY-2033</t>
  </si>
  <si>
    <t>FY-2034</t>
  </si>
  <si>
    <t>FY-2035</t>
  </si>
  <si>
    <t>FY-2036</t>
  </si>
  <si>
    <t>FY-2037</t>
  </si>
  <si>
    <t>FY-2038</t>
  </si>
  <si>
    <t>Tocilizumab</t>
  </si>
  <si>
    <t>BLA</t>
  </si>
  <si>
    <t>Genentech</t>
  </si>
  <si>
    <t>Roche</t>
  </si>
  <si>
    <t>ROG_CH</t>
  </si>
  <si>
    <t>Actemra</t>
  </si>
  <si>
    <t>Total</t>
  </si>
  <si>
    <t>US</t>
  </si>
  <si>
    <t>Actemra - US</t>
  </si>
  <si>
    <t>Riociguat</t>
  </si>
  <si>
    <t>NDA</t>
  </si>
  <si>
    <t>Bayer</t>
  </si>
  <si>
    <t>BAYGN_DE</t>
  </si>
  <si>
    <t>Adempas</t>
  </si>
  <si>
    <t>P1Total</t>
  </si>
  <si>
    <t>Adempas (Riociguat)</t>
  </si>
  <si>
    <t>Euro</t>
  </si>
  <si>
    <t>Merck</t>
  </si>
  <si>
    <t>MRK</t>
  </si>
  <si>
    <t>P2ExUS</t>
  </si>
  <si>
    <t>International - Adempas</t>
  </si>
  <si>
    <t>P2US</t>
  </si>
  <si>
    <t>US - Adempas</t>
  </si>
  <si>
    <t>Aimovig</t>
  </si>
  <si>
    <t>Amgen</t>
  </si>
  <si>
    <t>Novartis</t>
  </si>
  <si>
    <t>AMGN</t>
  </si>
  <si>
    <t>Aimovig (Erenumab AMG-334 - Migraine)</t>
  </si>
  <si>
    <t>Aimovig (Erenumab AMG-334 - Migraine)-US</t>
  </si>
  <si>
    <t>Aristada</t>
  </si>
  <si>
    <t>Alkermes</t>
  </si>
  <si>
    <t>ALKS</t>
  </si>
  <si>
    <t>Aubagio</t>
  </si>
  <si>
    <t>Sanofi</t>
  </si>
  <si>
    <t>SASY_FR</t>
  </si>
  <si>
    <t>Aubagio - United states</t>
  </si>
  <si>
    <t>Deutetrabenazine</t>
  </si>
  <si>
    <t>Teva Pharmaceuticals</t>
  </si>
  <si>
    <t>Teva</t>
  </si>
  <si>
    <t>TEVA</t>
  </si>
  <si>
    <t>Austedo</t>
  </si>
  <si>
    <t xml:space="preserve">Austedo (SD-809) </t>
  </si>
  <si>
    <t>Austedo (SD-809) - US</t>
  </si>
  <si>
    <t>Bictegrav/Emtricit/Tenofov Ala</t>
  </si>
  <si>
    <t>Gilead Sciences</t>
  </si>
  <si>
    <t>Gilead</t>
  </si>
  <si>
    <t>GILD</t>
  </si>
  <si>
    <t>Biktarvy</t>
  </si>
  <si>
    <t xml:space="preserve">Biktarvy / Bictegravir/F-TAF (GS9883) </t>
  </si>
  <si>
    <t>Biktarvy / Bictegravir/F-TAF (GS9883) - U.S.</t>
  </si>
  <si>
    <t>Breo Ellipta</t>
  </si>
  <si>
    <t>GSK</t>
  </si>
  <si>
    <t>Relvar/Breo Ellipta</t>
  </si>
  <si>
    <t>Pound</t>
  </si>
  <si>
    <t>Relvar/Breo Ellipta - US</t>
  </si>
  <si>
    <t>Brilinta</t>
  </si>
  <si>
    <t>AstraZeneca</t>
  </si>
  <si>
    <t>AZN</t>
  </si>
  <si>
    <t>Brilinta/Brilique</t>
  </si>
  <si>
    <t>Brilinta/Brilique - US</t>
  </si>
  <si>
    <t>Acalabrutinib</t>
  </si>
  <si>
    <t>Acerta Pharma B.V.</t>
  </si>
  <si>
    <t>Calquence</t>
  </si>
  <si>
    <t>Calquence/Acalabrutinib</t>
  </si>
  <si>
    <t>Calquence/Acalabrutinib - US</t>
  </si>
  <si>
    <t>Certolizumab Pegol</t>
  </si>
  <si>
    <t>UCB</t>
  </si>
  <si>
    <t>UCB_BE</t>
  </si>
  <si>
    <t>Cimzia</t>
  </si>
  <si>
    <t>Cimzia revenue</t>
  </si>
  <si>
    <t>Cimzia - US</t>
  </si>
  <si>
    <t>Cabozantinib S-Malate</t>
  </si>
  <si>
    <t>Exelixis</t>
  </si>
  <si>
    <t>EXEL_US</t>
  </si>
  <si>
    <t>Cabometyx/Cometriq</t>
  </si>
  <si>
    <t>Cabozantinib</t>
  </si>
  <si>
    <t>Japan</t>
  </si>
  <si>
    <t>Gross revenue - Cabozantinib - Japan</t>
  </si>
  <si>
    <t>Europe</t>
  </si>
  <si>
    <t>Gross revenue - Cabozantinib - ROW</t>
  </si>
  <si>
    <t>Secukinumab</t>
  </si>
  <si>
    <t>Novartis Pharmaceuticals</t>
  </si>
  <si>
    <t>NOVN_CH</t>
  </si>
  <si>
    <t>Cosentyx</t>
  </si>
  <si>
    <t>Sales - Cosentyx</t>
  </si>
  <si>
    <t>Sales Cosentyx - US</t>
  </si>
  <si>
    <t>Daratumumab</t>
  </si>
  <si>
    <t>Janssen Biotech</t>
  </si>
  <si>
    <t>JNJ</t>
  </si>
  <si>
    <t>Darzalex</t>
  </si>
  <si>
    <t>WW - Darzalex</t>
  </si>
  <si>
    <t>US - Darzalex</t>
  </si>
  <si>
    <t>Dupilumab</t>
  </si>
  <si>
    <t>Regeneron Pharmaceuticals</t>
  </si>
  <si>
    <t>REGN</t>
  </si>
  <si>
    <t>Dupixent</t>
  </si>
  <si>
    <t>ExUS</t>
  </si>
  <si>
    <t>Dupilumab OUS sales</t>
  </si>
  <si>
    <t>Dupilumab US sales</t>
  </si>
  <si>
    <t>Regeneron/Sanofi</t>
  </si>
  <si>
    <t>Dupixent - United states</t>
  </si>
  <si>
    <t>Apixaban</t>
  </si>
  <si>
    <t>Bristol-Myers Squibb</t>
  </si>
  <si>
    <t>BMS</t>
  </si>
  <si>
    <t>BMY</t>
  </si>
  <si>
    <t>Eliquis</t>
  </si>
  <si>
    <t>Revenue - Eliquis</t>
  </si>
  <si>
    <t>P1US</t>
  </si>
  <si>
    <t>Revenue - Eliquis - U.S.</t>
  </si>
  <si>
    <t>PFE</t>
  </si>
  <si>
    <t>P2Total</t>
  </si>
  <si>
    <t>Eliquis alliance revenue - IH</t>
  </si>
  <si>
    <t>Eliquis alliance revenue - US</t>
  </si>
  <si>
    <t>Sacubitril/Valsartan</t>
  </si>
  <si>
    <t>Entresto</t>
  </si>
  <si>
    <t>Sales - Entresto</t>
  </si>
  <si>
    <t>Sales Entresto - US</t>
  </si>
  <si>
    <t>Vedolizumab</t>
  </si>
  <si>
    <t>Takeda Pharmaceuticals</t>
  </si>
  <si>
    <t>Takeda</t>
  </si>
  <si>
    <t>4502_JP</t>
  </si>
  <si>
    <t>Entyvio</t>
  </si>
  <si>
    <t>Yen</t>
  </si>
  <si>
    <t>Entyvio - US</t>
  </si>
  <si>
    <t>Apalutamide</t>
  </si>
  <si>
    <t>Erleada</t>
  </si>
  <si>
    <t>WW - Erleada (Apalutamide)</t>
  </si>
  <si>
    <t>US - Erleada (Apalutamide)</t>
  </si>
  <si>
    <t>Pirfenidone</t>
  </si>
  <si>
    <t>Intermune</t>
  </si>
  <si>
    <t>Esbriet</t>
  </si>
  <si>
    <t xml:space="preserve">Esbriet </t>
  </si>
  <si>
    <t>Esbriet - US</t>
  </si>
  <si>
    <t>Aflibercept</t>
  </si>
  <si>
    <t>Regeneron</t>
  </si>
  <si>
    <t>Eylea</t>
  </si>
  <si>
    <t>Eylea - US</t>
  </si>
  <si>
    <t>Global Eylea sales</t>
  </si>
  <si>
    <t>Eylea sales - US</t>
  </si>
  <si>
    <t>Dapagliflozin Propanediol</t>
  </si>
  <si>
    <t>Farxiga</t>
  </si>
  <si>
    <t>Farxiga/Forxiga</t>
  </si>
  <si>
    <t>Farxiga/Forxiga - US</t>
  </si>
  <si>
    <t>Benralizumab</t>
  </si>
  <si>
    <t>AstraZeneca Pharmaceuticals</t>
  </si>
  <si>
    <t>Fasenra</t>
  </si>
  <si>
    <t>Benralizumab Asthma/Fasenra</t>
  </si>
  <si>
    <t>Benralizumab Asthma/Fasenra - US</t>
  </si>
  <si>
    <t>Teduglutide</t>
  </si>
  <si>
    <t>NPS Pharmaceuticals</t>
  </si>
  <si>
    <t>Gattex</t>
  </si>
  <si>
    <t>Gattex - US</t>
  </si>
  <si>
    <t>Elviteg/Cob/Emtri/Tenof Alafen</t>
  </si>
  <si>
    <t>Genvoya</t>
  </si>
  <si>
    <t>Genvoya revenue (TAF combo)</t>
  </si>
  <si>
    <t>Genvoya - U.S. revenue (TAF)</t>
  </si>
  <si>
    <t>Eltrombopag Olamine</t>
  </si>
  <si>
    <t>Gilenya</t>
  </si>
  <si>
    <t>Sales - Gilenya</t>
  </si>
  <si>
    <t>Sales Gilenya - US</t>
  </si>
  <si>
    <t>Palbociclib</t>
  </si>
  <si>
    <t>Pfizer</t>
  </si>
  <si>
    <t>Ibrance</t>
  </si>
  <si>
    <t>Ibrance - US</t>
  </si>
  <si>
    <t>Ibrutinib</t>
  </si>
  <si>
    <t>Pharmacyclics</t>
  </si>
  <si>
    <t>AbbVie</t>
  </si>
  <si>
    <t>ABBV</t>
  </si>
  <si>
    <t>Imbruvica</t>
  </si>
  <si>
    <t>Imbruvica - US</t>
  </si>
  <si>
    <t>WW - Imbruvica</t>
  </si>
  <si>
    <t>US - Imbruvica</t>
  </si>
  <si>
    <t>Durvalumab</t>
  </si>
  <si>
    <t>AstraZeneca UK Limited</t>
  </si>
  <si>
    <t>Imfinzi</t>
  </si>
  <si>
    <t>Imfinzi (durvalumab)</t>
  </si>
  <si>
    <t>Imfinzi (durvalumab) - US</t>
  </si>
  <si>
    <t>Umeclidinium Bromide</t>
  </si>
  <si>
    <t xml:space="preserve">Incruse </t>
  </si>
  <si>
    <t>Incruse</t>
  </si>
  <si>
    <t>Incruse - US</t>
  </si>
  <si>
    <t>Valbenazine Tosylate</t>
  </si>
  <si>
    <t>Neurocrine</t>
  </si>
  <si>
    <t>NBIX_US</t>
  </si>
  <si>
    <t>Ingrezza</t>
  </si>
  <si>
    <t>Axitinib</t>
  </si>
  <si>
    <t>Inlyta</t>
  </si>
  <si>
    <t xml:space="preserve">Inlyta </t>
  </si>
  <si>
    <t>Inlyta - US</t>
  </si>
  <si>
    <t>Paliperidone Palmitate</t>
  </si>
  <si>
    <t>Invega Sustenna/Xeplion/Trinza</t>
  </si>
  <si>
    <t>WW - Invega Sustenna/Xeplion</t>
  </si>
  <si>
    <t>US - Invega Sustenna/Xeplion</t>
  </si>
  <si>
    <t>Canagliflozin</t>
  </si>
  <si>
    <t>Janssen Research &amp; Development</t>
  </si>
  <si>
    <t>Invokana</t>
  </si>
  <si>
    <t>WW - Invokana</t>
  </si>
  <si>
    <t>US - Invokana</t>
  </si>
  <si>
    <t>Ruxolitinib Phosphate</t>
  </si>
  <si>
    <t>Incyte</t>
  </si>
  <si>
    <t>INCY</t>
  </si>
  <si>
    <t>Jakafi</t>
  </si>
  <si>
    <t>Jakafi - United States</t>
  </si>
  <si>
    <t>Empagliflozin</t>
  </si>
  <si>
    <t xml:space="preserve">Boehringer Ingelheim </t>
  </si>
  <si>
    <t>Lilly</t>
  </si>
  <si>
    <t>LLY</t>
  </si>
  <si>
    <t>Jardiance</t>
  </si>
  <si>
    <t>Revenue - Jardiance</t>
  </si>
  <si>
    <t>Revenue - Jardiance - US</t>
  </si>
  <si>
    <t>BI</t>
  </si>
  <si>
    <t>Kadcyla</t>
  </si>
  <si>
    <t>Kadcyla - US</t>
  </si>
  <si>
    <t>Pembrolizumab</t>
  </si>
  <si>
    <t>Keytruda</t>
  </si>
  <si>
    <t>Global - Keytruda</t>
  </si>
  <si>
    <t>US - Keytruda</t>
  </si>
  <si>
    <t>Carfilzomib</t>
  </si>
  <si>
    <t>Onyx</t>
  </si>
  <si>
    <t>Kyprolis</t>
  </si>
  <si>
    <t>Kyprolis (carfilzomib)</t>
  </si>
  <si>
    <t>Kyprolis (carfilzomib) - US</t>
  </si>
  <si>
    <t>Lurasidone HCl</t>
  </si>
  <si>
    <t>Sunovion</t>
  </si>
  <si>
    <t>Sumitomo</t>
  </si>
  <si>
    <t>4506_JP</t>
  </si>
  <si>
    <t>Latuda</t>
  </si>
  <si>
    <t>Total revenue - Lurasidone /Latuda</t>
  </si>
  <si>
    <t>Lurasidone /Latuda - North America</t>
  </si>
  <si>
    <t>Lenvatinib Mesylate</t>
  </si>
  <si>
    <t>Eisai</t>
  </si>
  <si>
    <t>4523_JP</t>
  </si>
  <si>
    <t>Lenvima</t>
  </si>
  <si>
    <t>Revenue - Lenvima</t>
  </si>
  <si>
    <t xml:space="preserve">Lenvima - Americas </t>
  </si>
  <si>
    <t>Lenvima - Americas ($)</t>
  </si>
  <si>
    <t>Linaclotide</t>
  </si>
  <si>
    <t>Forest Laboratories</t>
  </si>
  <si>
    <t>Linzess</t>
  </si>
  <si>
    <t>Linzess/Constella</t>
  </si>
  <si>
    <t>Linzess/Constella - US</t>
  </si>
  <si>
    <t>Olaparib</t>
  </si>
  <si>
    <t>Lynparza</t>
  </si>
  <si>
    <t>Lynparza - US</t>
  </si>
  <si>
    <t>Global - Alliance Revenue - Lynparza</t>
  </si>
  <si>
    <t>US - Alliance Revenue - Lynparza</t>
  </si>
  <si>
    <t>Glecaprevir/Pibrentasvir</t>
  </si>
  <si>
    <t>Mavyret</t>
  </si>
  <si>
    <t>Mavyret - HCV</t>
  </si>
  <si>
    <t>Mavyret - HCV - US</t>
  </si>
  <si>
    <t>Dronedarone HCl</t>
  </si>
  <si>
    <t>Sanofi-Aventis</t>
  </si>
  <si>
    <t>Multaq</t>
  </si>
  <si>
    <t>Multaq - United states</t>
  </si>
  <si>
    <t>Mirabegron</t>
  </si>
  <si>
    <t>Astellas Pharma</t>
  </si>
  <si>
    <t>Astellas</t>
  </si>
  <si>
    <t>4503_JP</t>
  </si>
  <si>
    <t>Myrbetriq</t>
  </si>
  <si>
    <t>Mirabegron (Betanis/Myrbetriq/Betmiga)</t>
  </si>
  <si>
    <t>Mirabegron (Betanis/Myrbetriq/Betmiga) - US</t>
  </si>
  <si>
    <t>Ixazomib Citrate</t>
  </si>
  <si>
    <t>Millenium Pharmaceuticals</t>
  </si>
  <si>
    <t>Ninlaro</t>
  </si>
  <si>
    <t>Ninlaro - US</t>
  </si>
  <si>
    <t>Droxidopa</t>
  </si>
  <si>
    <t>Chelsea Therapeutics</t>
  </si>
  <si>
    <t>Lundbeck</t>
  </si>
  <si>
    <t>LUN_DK</t>
  </si>
  <si>
    <t>Northera</t>
  </si>
  <si>
    <t>Krone</t>
  </si>
  <si>
    <t>Northera - United States</t>
  </si>
  <si>
    <t>Northera - United States ($)</t>
  </si>
  <si>
    <t>Romiplostim</t>
  </si>
  <si>
    <t>NPlate</t>
  </si>
  <si>
    <t>Nplate (romiplostim)</t>
  </si>
  <si>
    <t>Nplate (romiplostim)-US</t>
  </si>
  <si>
    <t>Mepolizumab</t>
  </si>
  <si>
    <t>Nucala</t>
  </si>
  <si>
    <t>Nucala - US</t>
  </si>
  <si>
    <t>Pimavanserin Tartrate</t>
  </si>
  <si>
    <t>Acadia Pharmaceuticals</t>
  </si>
  <si>
    <t>Acadia</t>
  </si>
  <si>
    <t>ACAD_US</t>
  </si>
  <si>
    <t>Nuplazid</t>
  </si>
  <si>
    <t>Nuplazid - International</t>
  </si>
  <si>
    <t>Nuplazid - PDP - US</t>
  </si>
  <si>
    <t>Ocrelizumab</t>
  </si>
  <si>
    <t>Ocrevus</t>
  </si>
  <si>
    <t>Ocrevus (Ocrelizumab)</t>
  </si>
  <si>
    <t>Ocrevus (Ocrelizumab) - US</t>
  </si>
  <si>
    <t>Nintedanib Esylate</t>
  </si>
  <si>
    <t>Private</t>
  </si>
  <si>
    <t>Ofev</t>
  </si>
  <si>
    <t>Nivolumab</t>
  </si>
  <si>
    <t>Opdivo</t>
  </si>
  <si>
    <t>Revenue - Opdivo</t>
  </si>
  <si>
    <t>Revenue - Opdivo - U.S.</t>
  </si>
  <si>
    <t>Macitentan</t>
  </si>
  <si>
    <t>Actelion Pharmaceuticals</t>
  </si>
  <si>
    <t>Opsumit</t>
  </si>
  <si>
    <t>WW - Opsumit</t>
  </si>
  <si>
    <t>US - Opsumit</t>
  </si>
  <si>
    <t>Apremilast</t>
  </si>
  <si>
    <t>Celgene</t>
  </si>
  <si>
    <t>Otezla</t>
  </si>
  <si>
    <t>Otezla (apremilast)</t>
  </si>
  <si>
    <t>Otezla (apremilast) - US</t>
  </si>
  <si>
    <t>Semaglutide</t>
  </si>
  <si>
    <t>Novo Nordisk</t>
  </si>
  <si>
    <t>NOVOB_DK</t>
  </si>
  <si>
    <t>Ozempic (Rybelsus)</t>
  </si>
  <si>
    <t>Ozempic</t>
  </si>
  <si>
    <t>Ozempic - US</t>
  </si>
  <si>
    <t>Rybelsus (Semaglutide oral)</t>
  </si>
  <si>
    <t>Rybelsus (Semaglutide oral) - US</t>
  </si>
  <si>
    <t>Pertuzumab</t>
  </si>
  <si>
    <t>Perjeta</t>
  </si>
  <si>
    <t xml:space="preserve">Perjeta     </t>
  </si>
  <si>
    <t>Franc</t>
  </si>
  <si>
    <t>Perjeta - US</t>
  </si>
  <si>
    <t>Pomalidomide</t>
  </si>
  <si>
    <t xml:space="preserve">Pomalyst/Imnovid </t>
  </si>
  <si>
    <t>Revenue - Pomalyst/Imnovid - Celgene</t>
  </si>
  <si>
    <t>Revenue - Pomalyst/Imnovid - U.S. - Celgene</t>
  </si>
  <si>
    <t>Dabigatran Etexilate Mesylate</t>
  </si>
  <si>
    <t xml:space="preserve">BI </t>
  </si>
  <si>
    <t>Pradaxa</t>
  </si>
  <si>
    <t>Alirocumab</t>
  </si>
  <si>
    <t>Praluent</t>
  </si>
  <si>
    <t>Praluent - US</t>
  </si>
  <si>
    <t>Denosumab</t>
  </si>
  <si>
    <t>Prolia/Xgeva</t>
  </si>
  <si>
    <t>Total1</t>
  </si>
  <si>
    <t>Prolia (denosumab)</t>
  </si>
  <si>
    <t>Total2</t>
  </si>
  <si>
    <t>Xgeva (denosumab)</t>
  </si>
  <si>
    <t>Total3</t>
  </si>
  <si>
    <t>Xgeva/Prolia</t>
  </si>
  <si>
    <t>US1</t>
  </si>
  <si>
    <t>Prolia (denosumab)-US</t>
  </si>
  <si>
    <t>US2</t>
  </si>
  <si>
    <t>Xgeva (denosumab)-US</t>
  </si>
  <si>
    <t>US3</t>
  </si>
  <si>
    <t>Xgeva/Prolia-US</t>
  </si>
  <si>
    <t>Royalty Pharma</t>
  </si>
  <si>
    <t>Promacta</t>
  </si>
  <si>
    <t>Sales - Promacta/Revolade</t>
  </si>
  <si>
    <t>Sales Promacta/Revolade - US</t>
  </si>
  <si>
    <t>Evolocumab</t>
  </si>
  <si>
    <t>Repatha</t>
  </si>
  <si>
    <t>Repatha (evolocumab)</t>
  </si>
  <si>
    <t>Repatha (evolocumab) -US</t>
  </si>
  <si>
    <t>Brexpiprazole</t>
  </si>
  <si>
    <t>Otsuka Pharmaceutical</t>
  </si>
  <si>
    <t>Otsuka</t>
  </si>
  <si>
    <t>4578_JP</t>
  </si>
  <si>
    <t>Rexulti</t>
  </si>
  <si>
    <t>Rexulti - US</t>
  </si>
  <si>
    <t>Rexulti - Japan</t>
  </si>
  <si>
    <t>Rexulti - Rest of developed markets</t>
  </si>
  <si>
    <t>Upadacitinib</t>
  </si>
  <si>
    <t>Abbvie</t>
  </si>
  <si>
    <t>Rinvoq</t>
  </si>
  <si>
    <t>Rinvoq (upadacitinib)</t>
  </si>
  <si>
    <t>Rinvoq (upadacitinib) - US</t>
  </si>
  <si>
    <t>Golimumab</t>
  </si>
  <si>
    <t>Centocor Ortho Biotech</t>
  </si>
  <si>
    <t>Simponi</t>
  </si>
  <si>
    <t>WW - Simponi/Simponi Aria</t>
  </si>
  <si>
    <t>US - Simponi/Simponi Aria</t>
  </si>
  <si>
    <t>Skyrizi</t>
  </si>
  <si>
    <t>Skyrizi (Risankizumab)</t>
  </si>
  <si>
    <t>Skyrizi - US</t>
  </si>
  <si>
    <t>Ustekinumab</t>
  </si>
  <si>
    <t>Stelara</t>
  </si>
  <si>
    <t>WW - Stelara</t>
  </si>
  <si>
    <t>US - Stelara</t>
  </si>
  <si>
    <t>Osimertinib Mesylate</t>
  </si>
  <si>
    <t>Tagrisso</t>
  </si>
  <si>
    <t>Tagrisso - US</t>
  </si>
  <si>
    <t>Ixekizumab</t>
  </si>
  <si>
    <t>Taltz</t>
  </si>
  <si>
    <t xml:space="preserve">Revenue - Taltz/Ixekizumab </t>
  </si>
  <si>
    <t>Revenue - Taltz/Ixekizumab - US</t>
  </si>
  <si>
    <t>Atezolizumab</t>
  </si>
  <si>
    <t>Tecentriq</t>
  </si>
  <si>
    <t>Tecentriq - US</t>
  </si>
  <si>
    <t>Dimethyl Fumarate</t>
  </si>
  <si>
    <t xml:space="preserve">Biogen </t>
  </si>
  <si>
    <t>Biogen</t>
  </si>
  <si>
    <t>BIIB</t>
  </si>
  <si>
    <t>Tecfidera</t>
  </si>
  <si>
    <t>Tecfidera revenues</t>
  </si>
  <si>
    <t>Tecfidera US revenues</t>
  </si>
  <si>
    <t>Dolutegravir Sodium</t>
  </si>
  <si>
    <t>Tivicay</t>
  </si>
  <si>
    <t>Tivicay - US</t>
  </si>
  <si>
    <t>Toujeo</t>
  </si>
  <si>
    <t>Toujeo - United states</t>
  </si>
  <si>
    <t>Toviaz</t>
  </si>
  <si>
    <t>Toviaz - US</t>
  </si>
  <si>
    <t>Linagliptin</t>
  </si>
  <si>
    <t>Tradjenta</t>
  </si>
  <si>
    <t>Trajenta</t>
  </si>
  <si>
    <t>Revenue - Trajenta</t>
  </si>
  <si>
    <t>Revenue - Trajenta - US</t>
  </si>
  <si>
    <t>Tremfya</t>
  </si>
  <si>
    <t>J&amp;J</t>
  </si>
  <si>
    <t>WW - Tremfya (Guselkumab)</t>
  </si>
  <si>
    <t>US - Tremfya (Guselkumab)</t>
  </si>
  <si>
    <t>Insulin Degludec</t>
  </si>
  <si>
    <t>Tresiba</t>
  </si>
  <si>
    <t>Tresiba - US</t>
  </si>
  <si>
    <t>Trikafta</t>
  </si>
  <si>
    <t>Vertex</t>
  </si>
  <si>
    <t>VRTX</t>
  </si>
  <si>
    <t>Triple combo / Trikafta sales</t>
  </si>
  <si>
    <t>Triple combo U.S. sales / Trikafta</t>
  </si>
  <si>
    <t>Vortioxetine Hydrobromide</t>
  </si>
  <si>
    <t>Trintellix/Brintellix</t>
  </si>
  <si>
    <t>Brintellix/Trintellix</t>
  </si>
  <si>
    <t>Brintellix/Trintellix - United States</t>
  </si>
  <si>
    <t>Dulaglutide</t>
  </si>
  <si>
    <t>Eli Lilly</t>
  </si>
  <si>
    <t>Trulicity</t>
  </si>
  <si>
    <t>Revenue - Trulicity</t>
  </si>
  <si>
    <t>Revenue - Trulicity - US</t>
  </si>
  <si>
    <t>Selexipag</t>
  </si>
  <si>
    <t>Uptravi</t>
  </si>
  <si>
    <t>WW - Uptravi</t>
  </si>
  <si>
    <t>US - Uptravi</t>
  </si>
  <si>
    <t>4516_JP</t>
  </si>
  <si>
    <t>Venetoclax</t>
  </si>
  <si>
    <t>Venclexta</t>
  </si>
  <si>
    <t>Venclexta/venetoclax</t>
  </si>
  <si>
    <t>Venclexta/venetoclax - US</t>
  </si>
  <si>
    <t>Abemaciclib</t>
  </si>
  <si>
    <t>Verzenio</t>
  </si>
  <si>
    <t>Revenue - Verzenio (abemaciclib)</t>
  </si>
  <si>
    <t>Revenue - Verzenio (abemaciclib) - US</t>
  </si>
  <si>
    <t>Liraglutide</t>
  </si>
  <si>
    <t>Victoza</t>
  </si>
  <si>
    <t>Victoza - US</t>
  </si>
  <si>
    <t>Lacosamide</t>
  </si>
  <si>
    <t>Schwarz Biosciences</t>
  </si>
  <si>
    <t>Vimpat</t>
  </si>
  <si>
    <t>Vimpat revenue</t>
  </si>
  <si>
    <t>Vimpat - US</t>
  </si>
  <si>
    <t>Cariprazine HCl</t>
  </si>
  <si>
    <t>Vraylar</t>
  </si>
  <si>
    <t>Vraylar - US</t>
  </si>
  <si>
    <t>Tafamidis Meglumine</t>
  </si>
  <si>
    <t>Vyndaqel/Vyndamax</t>
  </si>
  <si>
    <t>Vyndaqel (tafamidis meglumine)</t>
  </si>
  <si>
    <t>Vyndaqel (tafamidis meglumine) - US</t>
  </si>
  <si>
    <t>Rivaroxaban</t>
  </si>
  <si>
    <t>Johnson &amp; Johnson</t>
  </si>
  <si>
    <t>Xarelto</t>
  </si>
  <si>
    <t>Xarelto - Ex-US</t>
  </si>
  <si>
    <t>US - Xarelto</t>
  </si>
  <si>
    <t>Xeljanz</t>
  </si>
  <si>
    <t>Xeljanz - US</t>
  </si>
  <si>
    <t>Lifitegrast</t>
  </si>
  <si>
    <t>Shire Development</t>
  </si>
  <si>
    <t>Xiidra</t>
  </si>
  <si>
    <t xml:space="preserve">Sales - Xiidra(Lifitegrast) </t>
  </si>
  <si>
    <t>Sales - Xiidra(Lifitegrast) - US</t>
  </si>
  <si>
    <t>Enzalutamide</t>
  </si>
  <si>
    <t>Medivation</t>
  </si>
  <si>
    <t>Pfizer/Astellas</t>
  </si>
  <si>
    <t>Xtandi</t>
  </si>
  <si>
    <t>Xtandi - US</t>
  </si>
  <si>
    <t>Total revenue - Xtandi</t>
  </si>
  <si>
    <t>Reports</t>
  </si>
  <si>
    <t>Xtandi Global (Astellas Report)</t>
  </si>
  <si>
    <t>Xtandi - US (Astellas Report)</t>
  </si>
  <si>
    <t>Ipilimumab</t>
  </si>
  <si>
    <t>Yervoy</t>
  </si>
  <si>
    <t>Revenue - Yervoy</t>
  </si>
  <si>
    <t>Revenue - Yervoy - U.S.</t>
  </si>
  <si>
    <t>Inflation Adjustment</t>
  </si>
  <si>
    <t>Erenumab-aooe</t>
  </si>
  <si>
    <t>Aripiprazole Lauroxil</t>
  </si>
  <si>
    <t>Teriflunomide</t>
  </si>
  <si>
    <t>Fluticasone Furoate; Vilanterol Trifenatate</t>
  </si>
  <si>
    <t>Ticagrelor</t>
  </si>
  <si>
    <t>Ado-Trastuzumab Emtansine</t>
  </si>
  <si>
    <t>Risankizumab-rzaa</t>
  </si>
  <si>
    <t>Insulin Glargine Recombinant</t>
  </si>
  <si>
    <t>Guselkumab</t>
  </si>
  <si>
    <t>Elexacaftor, Ivacaftor, Texacaftor; Ivacaftor</t>
  </si>
  <si>
    <t>Tofacitnib Citrate</t>
  </si>
  <si>
    <t>Original Manufacturer</t>
  </si>
  <si>
    <t>Look Company</t>
  </si>
  <si>
    <t>Look Up Revenue Line</t>
  </si>
  <si>
    <t>Type</t>
  </si>
  <si>
    <t>Source</t>
  </si>
  <si>
    <t>Currency</t>
  </si>
  <si>
    <t>Year</t>
  </si>
  <si>
    <t>Actemra 1</t>
  </si>
  <si>
    <t>Actemra 2</t>
  </si>
  <si>
    <t>Adempas 1</t>
  </si>
  <si>
    <t>Adempas 2</t>
  </si>
  <si>
    <t>USD</t>
  </si>
  <si>
    <t>Adempas 3</t>
  </si>
  <si>
    <t>Aimovig 1</t>
  </si>
  <si>
    <t>Aimovig 2</t>
  </si>
  <si>
    <t>Aristada 1</t>
  </si>
  <si>
    <t>Aubagio 1</t>
  </si>
  <si>
    <t>Aubagio 2</t>
  </si>
  <si>
    <t>Austedo 1</t>
  </si>
  <si>
    <t>Austedo 2</t>
  </si>
  <si>
    <t>Biktarvy 1</t>
  </si>
  <si>
    <t>Biktarvy 2</t>
  </si>
  <si>
    <t>Breo Ellipta 1</t>
  </si>
  <si>
    <t>Breo Ellipta 2</t>
  </si>
  <si>
    <t>Brilinta 1</t>
  </si>
  <si>
    <t>Brilinta 2</t>
  </si>
  <si>
    <t>Calquence 1</t>
  </si>
  <si>
    <t>Calquence 2</t>
  </si>
  <si>
    <t>Cimzia 1</t>
  </si>
  <si>
    <t>Cimzia 2</t>
  </si>
  <si>
    <t>Cabometyx/Cometriq 1</t>
  </si>
  <si>
    <t>Cabometyx/Cometriq 2</t>
  </si>
  <si>
    <t>Cabometyx/Cometriq 3</t>
  </si>
  <si>
    <t>Cosentyx 1</t>
  </si>
  <si>
    <t>Cosentyx 2</t>
  </si>
  <si>
    <t>Darzalex 1</t>
  </si>
  <si>
    <t>Darzalex 2</t>
  </si>
  <si>
    <t>Dupixent 1</t>
  </si>
  <si>
    <t>Dupixent 2</t>
  </si>
  <si>
    <t>Dupixent 3</t>
  </si>
  <si>
    <t>Dupixent 4</t>
  </si>
  <si>
    <t>Eliquis 1</t>
  </si>
  <si>
    <t>Eliquis 2</t>
  </si>
  <si>
    <t>Eliquis 3</t>
  </si>
  <si>
    <t>Eliquis 4</t>
  </si>
  <si>
    <t>Entresto 1</t>
  </si>
  <si>
    <t>Entresto 2</t>
  </si>
  <si>
    <t>Entyvio 1</t>
  </si>
  <si>
    <t>Entyvio 2</t>
  </si>
  <si>
    <t>Erleada 1</t>
  </si>
  <si>
    <t>Erleada 2</t>
  </si>
  <si>
    <t>Esbriet 1</t>
  </si>
  <si>
    <t>Esbriet 2</t>
  </si>
  <si>
    <t>Eylea 1</t>
  </si>
  <si>
    <t>Eylea 2</t>
  </si>
  <si>
    <t>Eylea 3</t>
  </si>
  <si>
    <t>Eylea 4</t>
  </si>
  <si>
    <t>Farxiga 1</t>
  </si>
  <si>
    <t>Farxiga 2</t>
  </si>
  <si>
    <t>Fasenra 1</t>
  </si>
  <si>
    <t>Fasenra 2</t>
  </si>
  <si>
    <t>Gattex 1</t>
  </si>
  <si>
    <t>Gattex 2</t>
  </si>
  <si>
    <t>Genvoya 1</t>
  </si>
  <si>
    <t>Genvoya 2</t>
  </si>
  <si>
    <t>Gilenya 1</t>
  </si>
  <si>
    <t>Gilenya 2</t>
  </si>
  <si>
    <t>Ibrance 1</t>
  </si>
  <si>
    <t>Ibrance 2</t>
  </si>
  <si>
    <t>Imbruvica 1</t>
  </si>
  <si>
    <t>Imbruvica 2</t>
  </si>
  <si>
    <t>Imbruvica 3</t>
  </si>
  <si>
    <t>Imbruvica 4</t>
  </si>
  <si>
    <t>Imfinzi 1</t>
  </si>
  <si>
    <t>Imfinzi 2</t>
  </si>
  <si>
    <t>Incruse  1</t>
  </si>
  <si>
    <t>Incruse  2</t>
  </si>
  <si>
    <t>Ingrezza 1</t>
  </si>
  <si>
    <t>Inlyta 1</t>
  </si>
  <si>
    <t>Inlyta 2</t>
  </si>
  <si>
    <t>Invega Sustenna/Xeplion/Trinza 1</t>
  </si>
  <si>
    <t>Invega Sustenna/Xeplion/Trinza 2</t>
  </si>
  <si>
    <t>Invokana 1</t>
  </si>
  <si>
    <t>Invokana 2</t>
  </si>
  <si>
    <t>Jakafi 1</t>
  </si>
  <si>
    <t>Jakafi 2</t>
  </si>
  <si>
    <t>Jardiance 1</t>
  </si>
  <si>
    <t>Jardiance 2</t>
  </si>
  <si>
    <t>Jardiance 3</t>
  </si>
  <si>
    <t>Jardiance 4</t>
  </si>
  <si>
    <t>Kadcyla 1</t>
  </si>
  <si>
    <t>Kadcyla 2</t>
  </si>
  <si>
    <t>Keytruda 1</t>
  </si>
  <si>
    <t>Keytruda 2</t>
  </si>
  <si>
    <t>Kyprolis 1</t>
  </si>
  <si>
    <t>Kyprolis 2</t>
  </si>
  <si>
    <t>Latuda 1</t>
  </si>
  <si>
    <t>Latuda 2</t>
  </si>
  <si>
    <t>Lenvima 1</t>
  </si>
  <si>
    <t>Lenvima 2</t>
  </si>
  <si>
    <t>Lenvima 3</t>
  </si>
  <si>
    <t>Linzess 1</t>
  </si>
  <si>
    <t>Linzess 2</t>
  </si>
  <si>
    <t>Lynparza 1</t>
  </si>
  <si>
    <t>Lynparza 2</t>
  </si>
  <si>
    <t>Lynparza 3</t>
  </si>
  <si>
    <t>Lynparza 4</t>
  </si>
  <si>
    <t>Mavyret 1</t>
  </si>
  <si>
    <t>Mavyret 2</t>
  </si>
  <si>
    <t>Multaq 1</t>
  </si>
  <si>
    <t>Multaq 2</t>
  </si>
  <si>
    <t>Myrbetriq 1</t>
  </si>
  <si>
    <t>Myrbetriq 2</t>
  </si>
  <si>
    <t>Ninlaro 1</t>
  </si>
  <si>
    <t>Ninlaro 2</t>
  </si>
  <si>
    <t>Northera 1</t>
  </si>
  <si>
    <t>Northera 2</t>
  </si>
  <si>
    <t>Northera 3</t>
  </si>
  <si>
    <t>NPlate 1</t>
  </si>
  <si>
    <t>NPlate 2</t>
  </si>
  <si>
    <t>Nucala 1</t>
  </si>
  <si>
    <t>Nucala 2</t>
  </si>
  <si>
    <t>Nuplazid 1</t>
  </si>
  <si>
    <t>Nuplazid 2</t>
  </si>
  <si>
    <t>Nuplazid 3</t>
  </si>
  <si>
    <t>Ocrevus 1</t>
  </si>
  <si>
    <t>Ocrevus 2</t>
  </si>
  <si>
    <t>Ofev 1</t>
  </si>
  <si>
    <t>Opdivo 1</t>
  </si>
  <si>
    <t>Opdivo 2</t>
  </si>
  <si>
    <t>Opsumit 1</t>
  </si>
  <si>
    <t>Opsumit 2</t>
  </si>
  <si>
    <t>Otezla 1</t>
  </si>
  <si>
    <t>Otezla 2</t>
  </si>
  <si>
    <t>Ozempic (Rybelsus) 1</t>
  </si>
  <si>
    <t>Ozempic (Rybelsus) 2</t>
  </si>
  <si>
    <t>Ozempic (Rybelsus) 3</t>
  </si>
  <si>
    <t>Ozempic (Rybelsus) 4</t>
  </si>
  <si>
    <t>Perjeta 1</t>
  </si>
  <si>
    <t>Perjeta 2</t>
  </si>
  <si>
    <t>Pomalyst/Imnovid  1</t>
  </si>
  <si>
    <t>Pomalyst/Imnovid  2</t>
  </si>
  <si>
    <t>Pradaxa 1</t>
  </si>
  <si>
    <t>Praluent 1</t>
  </si>
  <si>
    <t>Praluent 2</t>
  </si>
  <si>
    <t>Prolia/Xgeva 1</t>
  </si>
  <si>
    <t>Prolia/Xgeva 2</t>
  </si>
  <si>
    <t>Prolia/Xgeva 3</t>
  </si>
  <si>
    <t>Prolia/Xgeva 4</t>
  </si>
  <si>
    <t>Prolia/Xgeva 5</t>
  </si>
  <si>
    <t>Prolia/Xgeva 6</t>
  </si>
  <si>
    <t>Promacta 1</t>
  </si>
  <si>
    <t>Promacta 2</t>
  </si>
  <si>
    <t>Promacta 3</t>
  </si>
  <si>
    <t>Promacta 4</t>
  </si>
  <si>
    <t>Repatha 1</t>
  </si>
  <si>
    <t>Repatha 2</t>
  </si>
  <si>
    <t>Rexulti 1</t>
  </si>
  <si>
    <t>Rexulti 2</t>
  </si>
  <si>
    <t>Rexulti 3</t>
  </si>
  <si>
    <t>Rexulti 4</t>
  </si>
  <si>
    <t>Rinvoq 1</t>
  </si>
  <si>
    <t>Rinvoq 2</t>
  </si>
  <si>
    <t>Simponi 1</t>
  </si>
  <si>
    <t>Simponi 2</t>
  </si>
  <si>
    <t>Skyrizi 1</t>
  </si>
  <si>
    <t>Skyrizi 2</t>
  </si>
  <si>
    <t>Stelara 1</t>
  </si>
  <si>
    <t>Stelara 2</t>
  </si>
  <si>
    <t>Tagrisso 1</t>
  </si>
  <si>
    <t>Tagrisso 2</t>
  </si>
  <si>
    <t>Taltz 1</t>
  </si>
  <si>
    <t>Taltz 2</t>
  </si>
  <si>
    <t>Tecentriq 1</t>
  </si>
  <si>
    <t>Tecentriq 2</t>
  </si>
  <si>
    <t>Tecfidera 1</t>
  </si>
  <si>
    <t>Tecfidera 2</t>
  </si>
  <si>
    <t>Tivicay 1</t>
  </si>
  <si>
    <t>Tivicay 2</t>
  </si>
  <si>
    <t>Toujeo 1</t>
  </si>
  <si>
    <t>Toujeo 2</t>
  </si>
  <si>
    <t>Toviaz 1</t>
  </si>
  <si>
    <t>Toviaz 2</t>
  </si>
  <si>
    <t>Tradjenta 1</t>
  </si>
  <si>
    <t>Tradjenta 2</t>
  </si>
  <si>
    <t>Tradjenta 3</t>
  </si>
  <si>
    <t>Tremfya 1</t>
  </si>
  <si>
    <t>Tremfya 2</t>
  </si>
  <si>
    <t>Tresiba 1</t>
  </si>
  <si>
    <t>Tresiba 2</t>
  </si>
  <si>
    <t>Trikafta 1</t>
  </si>
  <si>
    <t>Trikafta 2</t>
  </si>
  <si>
    <t>Trintellix/Brintellix 1</t>
  </si>
  <si>
    <t>Trintellix/Brintellix 2</t>
  </si>
  <si>
    <t>Trulicity 1</t>
  </si>
  <si>
    <t>Trulicity 2</t>
  </si>
  <si>
    <t>Uptravi 1</t>
  </si>
  <si>
    <t>Uptravi 2</t>
  </si>
  <si>
    <t>Uptravi 3</t>
  </si>
  <si>
    <t>Venclexta 1</t>
  </si>
  <si>
    <t>Venclexta 2</t>
  </si>
  <si>
    <t>Verzenio 1</t>
  </si>
  <si>
    <t>Verzenio 2</t>
  </si>
  <si>
    <t>Victoza 1</t>
  </si>
  <si>
    <t>Victoza 2</t>
  </si>
  <si>
    <t>Vimpat 1</t>
  </si>
  <si>
    <t>Vimpat 2</t>
  </si>
  <si>
    <t>Vraylar 1</t>
  </si>
  <si>
    <t>Vraylar 2</t>
  </si>
  <si>
    <t>Vyndaqel/Vyndamax 1</t>
  </si>
  <si>
    <t>Vyndaqel/Vyndamax 2</t>
  </si>
  <si>
    <t>Xarelto 1</t>
  </si>
  <si>
    <t>Xarelto 2</t>
  </si>
  <si>
    <t>Xarelto 3</t>
  </si>
  <si>
    <t>Xeljanz 1</t>
  </si>
  <si>
    <t>Xeljanz 2</t>
  </si>
  <si>
    <t>Xiidra 1</t>
  </si>
  <si>
    <t>Xiidra 2</t>
  </si>
  <si>
    <t>Xtandi 1</t>
  </si>
  <si>
    <t>Xtandi 2</t>
  </si>
  <si>
    <t>Xtandi 3</t>
  </si>
  <si>
    <t>Xtandi 4</t>
  </si>
  <si>
    <t>Xtandi 5</t>
  </si>
  <si>
    <t>Xtandi 6</t>
  </si>
  <si>
    <t>Yervoy 1</t>
  </si>
  <si>
    <t>Yervoy 2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</si>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</sst>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/>
    <xf numFmtId="164" fontId="3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left"/>
    </xf>
    <xf numFmtId="0" fontId="0" fillId="5" borderId="0" xfId="0" applyFill="1"/>
    <xf numFmtId="37" fontId="0" fillId="0" borderId="0" xfId="1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3" fillId="0" borderId="0" xfId="0" applyNumberFormat="1" applyFont="1" applyAlignment="1">
      <alignment horizontal="center"/>
    </xf>
    <xf numFmtId="14" fontId="3" fillId="6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1" fontId="0" fillId="7" borderId="0" xfId="0" applyNumberFormat="1" applyFill="1" applyAlignment="1">
      <alignment horizontal="center"/>
    </xf>
    <xf numFmtId="0" fontId="0" fillId="6" borderId="0" xfId="0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166" fontId="0" fillId="0" borderId="0" xfId="0" applyNumberFormat="1" applyAlignment="1">
      <alignment horizontal="left"/>
    </xf>
    <xf numFmtId="166" fontId="0" fillId="0" borderId="0" xfId="2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2" fontId="3" fillId="0" borderId="0" xfId="1" applyNumberFormat="1" applyFont="1" applyFill="1" applyAlignment="1">
      <alignment horizontal="right"/>
    </xf>
    <xf numFmtId="2" fontId="3" fillId="2" borderId="0" xfId="1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right"/>
    </xf>
    <xf numFmtId="2" fontId="0" fillId="0" borderId="0" xfId="0" applyNumberFormat="1"/>
    <xf numFmtId="2" fontId="0" fillId="4" borderId="0" xfId="1" applyNumberFormat="1" applyFont="1" applyFill="1" applyAlignment="1">
      <alignment horizontal="right"/>
    </xf>
    <xf numFmtId="2" fontId="3" fillId="4" borderId="0" xfId="1" applyNumberFormat="1" applyFont="1" applyFill="1" applyAlignment="1">
      <alignment horizontal="right"/>
    </xf>
    <xf numFmtId="2" fontId="0" fillId="2" borderId="0" xfId="1" applyNumberFormat="1" applyFont="1" applyFill="1" applyAlignment="1">
      <alignment horizontal="right"/>
    </xf>
    <xf numFmtId="2" fontId="0" fillId="8" borderId="0" xfId="1" applyNumberFormat="1" applyFont="1" applyFill="1" applyAlignment="1">
      <alignment horizontal="right"/>
    </xf>
    <xf numFmtId="2" fontId="0" fillId="7" borderId="0" xfId="1" applyNumberFormat="1" applyFont="1" applyFill="1" applyAlignment="1">
      <alignment horizontal="right"/>
    </xf>
    <xf numFmtId="2" fontId="3" fillId="9" borderId="0" xfId="1" applyNumberFormat="1" applyFont="1" applyFill="1" applyAlignment="1">
      <alignment horizontal="right"/>
    </xf>
    <xf numFmtId="2" fontId="3" fillId="7" borderId="0" xfId="1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PivotTable Style 1" table="0" count="0" xr9:uid="{8B245D99-9E8C-454A-9113-DD10B52CF0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D2B1-A861-8944-9B42-FFA8EDF4D6E9}">
  <dimension ref="A1:AX384"/>
  <sheetViews>
    <sheetView tabSelected="1" topLeftCell="U170" zoomScale="75" workbookViewId="0">
      <selection activeCell="AP114" sqref="AP114"/>
    </sheetView>
  </sheetViews>
  <sheetFormatPr baseColWidth="10" defaultRowHeight="15" x14ac:dyDescent="0.2"/>
  <sheetData>
    <row r="1" spans="1:50" ht="16" x14ac:dyDescent="0.2">
      <c r="A1" s="9" t="s">
        <v>5</v>
      </c>
      <c r="B1" s="9" t="s">
        <v>0</v>
      </c>
      <c r="C1" s="8" t="s">
        <v>4</v>
      </c>
      <c r="D1" s="9" t="s">
        <v>531</v>
      </c>
      <c r="E1" s="9" t="s">
        <v>3</v>
      </c>
      <c r="F1" s="9" t="s">
        <v>532</v>
      </c>
      <c r="G1" s="33" t="s">
        <v>533</v>
      </c>
      <c r="H1" s="8" t="s">
        <v>534</v>
      </c>
      <c r="I1" s="8" t="s">
        <v>535</v>
      </c>
      <c r="J1" s="34" t="s">
        <v>536</v>
      </c>
      <c r="K1" s="8" t="s">
        <v>2</v>
      </c>
      <c r="L1" s="7" t="s">
        <v>1</v>
      </c>
      <c r="M1" s="8" t="s">
        <v>537</v>
      </c>
      <c r="N1" s="8" t="s">
        <v>6</v>
      </c>
      <c r="O1" s="8" t="s">
        <v>7</v>
      </c>
      <c r="P1" s="8" t="s">
        <v>8</v>
      </c>
      <c r="Q1" s="8" t="s">
        <v>9</v>
      </c>
      <c r="R1" s="8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8" t="s">
        <v>17</v>
      </c>
      <c r="Z1" s="8" t="s">
        <v>18</v>
      </c>
      <c r="AA1" s="8" t="s">
        <v>19</v>
      </c>
      <c r="AB1" s="8" t="s">
        <v>20</v>
      </c>
      <c r="AC1" s="8" t="s">
        <v>21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8" t="s">
        <v>29</v>
      </c>
      <c r="AL1" s="8" t="s">
        <v>30</v>
      </c>
      <c r="AM1" s="8" t="s">
        <v>31</v>
      </c>
      <c r="AN1" s="8" t="s">
        <v>32</v>
      </c>
      <c r="AO1" s="8" t="s">
        <v>33</v>
      </c>
      <c r="AP1" s="8" t="s">
        <v>34</v>
      </c>
      <c r="AQ1" s="8" t="s">
        <v>35</v>
      </c>
      <c r="AR1" s="8" t="s">
        <v>36</v>
      </c>
      <c r="AS1" s="8" t="s">
        <v>37</v>
      </c>
    </row>
    <row r="2" spans="1:50" ht="16" x14ac:dyDescent="0.2">
      <c r="A2" t="s">
        <v>43</v>
      </c>
      <c r="B2" t="s">
        <v>38</v>
      </c>
      <c r="C2" s="11">
        <v>282144470.49000001</v>
      </c>
      <c r="D2" s="10" t="s">
        <v>40</v>
      </c>
      <c r="E2" s="4" t="s">
        <v>41</v>
      </c>
      <c r="F2" s="4" t="s">
        <v>42</v>
      </c>
      <c r="G2" s="5" t="s">
        <v>43</v>
      </c>
      <c r="H2" s="3" t="s">
        <v>44</v>
      </c>
      <c r="I2" s="3" t="s">
        <v>538</v>
      </c>
      <c r="J2" s="32" t="s">
        <v>357</v>
      </c>
      <c r="K2" s="2" t="s">
        <v>39</v>
      </c>
      <c r="L2" s="2">
        <v>40186</v>
      </c>
      <c r="M2" s="6">
        <v>2010</v>
      </c>
      <c r="N2" s="38">
        <v>0</v>
      </c>
      <c r="O2" s="38">
        <v>0</v>
      </c>
      <c r="P2" s="38">
        <v>0</v>
      </c>
      <c r="Q2" s="39">
        <v>397</v>
      </c>
      <c r="R2" s="39">
        <v>618</v>
      </c>
      <c r="S2" s="39">
        <v>842</v>
      </c>
      <c r="T2" s="39">
        <v>1037</v>
      </c>
      <c r="U2" s="39">
        <v>1224</v>
      </c>
      <c r="V2" s="38">
        <v>1432.0000000000002</v>
      </c>
      <c r="W2" s="38">
        <v>1697.0281509970057</v>
      </c>
      <c r="X2" s="38">
        <v>1926</v>
      </c>
      <c r="Y2" s="38">
        <v>2159.9890130070758</v>
      </c>
      <c r="Z2" s="38">
        <v>2312.117647058823</v>
      </c>
      <c r="AA2" s="38">
        <v>2858</v>
      </c>
      <c r="AB2" s="38">
        <v>3562.856574310556</v>
      </c>
      <c r="AC2" s="38">
        <v>2653.8186680072909</v>
      </c>
      <c r="AD2" s="38">
        <v>2292.3396938691581</v>
      </c>
      <c r="AE2" s="38">
        <v>1930.0484676442595</v>
      </c>
      <c r="AF2" s="38">
        <v>1637.4596500984894</v>
      </c>
      <c r="AG2" s="38">
        <v>1414.964170887471</v>
      </c>
      <c r="AH2" s="38">
        <v>1164.5489204529033</v>
      </c>
      <c r="AI2" s="40">
        <v>1095.358663458476</v>
      </c>
      <c r="AJ2" s="40">
        <v>976.60777230663064</v>
      </c>
      <c r="AK2" s="40">
        <v>926.58516658834185</v>
      </c>
      <c r="AL2" s="40">
        <v>982.63171738398069</v>
      </c>
      <c r="AM2" s="40">
        <v>1025.7842288624204</v>
      </c>
      <c r="AN2" s="40">
        <v>1066.754637689216</v>
      </c>
      <c r="AO2" s="40">
        <v>1060.2952413622565</v>
      </c>
      <c r="AP2" s="40">
        <v>1243.3306548237399</v>
      </c>
      <c r="AQ2" s="40"/>
      <c r="AR2" s="40"/>
      <c r="AS2" s="40"/>
      <c r="AT2" s="41"/>
      <c r="AU2" s="41"/>
      <c r="AV2" s="41"/>
      <c r="AW2" s="41"/>
      <c r="AX2" s="41"/>
    </row>
    <row r="3" spans="1:50" ht="16" x14ac:dyDescent="0.2">
      <c r="A3" t="s">
        <v>43</v>
      </c>
      <c r="B3" t="s">
        <v>38</v>
      </c>
      <c r="C3" s="11">
        <v>282144470.49000001</v>
      </c>
      <c r="D3" s="10" t="s">
        <v>40</v>
      </c>
      <c r="E3" s="4" t="s">
        <v>41</v>
      </c>
      <c r="F3" s="4" t="s">
        <v>42</v>
      </c>
      <c r="G3" s="5" t="s">
        <v>46</v>
      </c>
      <c r="H3" s="3" t="s">
        <v>45</v>
      </c>
      <c r="I3" s="3" t="s">
        <v>539</v>
      </c>
      <c r="J3" s="32" t="s">
        <v>357</v>
      </c>
      <c r="K3" s="2" t="s">
        <v>39</v>
      </c>
      <c r="L3" s="2">
        <v>40186</v>
      </c>
      <c r="M3" s="6">
        <v>2010</v>
      </c>
      <c r="N3" s="38">
        <v>0</v>
      </c>
      <c r="O3" s="38">
        <v>0</v>
      </c>
      <c r="P3" s="38">
        <v>0</v>
      </c>
      <c r="Q3" s="39">
        <v>58</v>
      </c>
      <c r="R3" s="39">
        <v>141</v>
      </c>
      <c r="S3" s="39">
        <v>241</v>
      </c>
      <c r="T3" s="39">
        <v>314</v>
      </c>
      <c r="U3" s="39">
        <v>406</v>
      </c>
      <c r="V3" s="38">
        <v>550</v>
      </c>
      <c r="W3" s="38">
        <v>647.0023019600219</v>
      </c>
      <c r="X3" s="38">
        <v>756</v>
      </c>
      <c r="Y3" s="38">
        <v>857.00177749890008</v>
      </c>
      <c r="Z3" s="38">
        <v>943.0625</v>
      </c>
      <c r="AA3" s="38">
        <v>1212</v>
      </c>
      <c r="AB3" s="38">
        <v>1761.4517094848259</v>
      </c>
      <c r="AC3" s="38">
        <v>1188.5634240022978</v>
      </c>
      <c r="AD3" s="38">
        <v>987.56550540981436</v>
      </c>
      <c r="AE3" s="38">
        <v>774.32039210531525</v>
      </c>
      <c r="AF3" s="38">
        <v>614.72738776433425</v>
      </c>
      <c r="AG3" s="38">
        <v>502.61239347099445</v>
      </c>
      <c r="AH3" s="38">
        <v>414.96907877479782</v>
      </c>
      <c r="AI3" s="40">
        <v>374.47180346060264</v>
      </c>
      <c r="AJ3" s="40">
        <v>319.25806529925455</v>
      </c>
      <c r="AK3" s="40">
        <v>307.67576395477568</v>
      </c>
      <c r="AL3" s="40">
        <v>334.70729518539042</v>
      </c>
      <c r="AM3" s="40">
        <v>342.8133797333893</v>
      </c>
      <c r="AN3" s="40">
        <v>362.47253299327701</v>
      </c>
      <c r="AO3" s="40">
        <v>358.03380803055001</v>
      </c>
      <c r="AP3" s="40">
        <v>362.95780499177499</v>
      </c>
      <c r="AQ3" s="40"/>
      <c r="AR3" s="40"/>
      <c r="AS3" s="40"/>
      <c r="AT3" s="41"/>
      <c r="AU3" s="41"/>
      <c r="AV3" s="41"/>
      <c r="AW3" s="41"/>
      <c r="AX3" s="41"/>
    </row>
    <row r="4" spans="1:50" x14ac:dyDescent="0.2">
      <c r="A4" s="14" t="s">
        <v>51</v>
      </c>
      <c r="B4" t="s">
        <v>47</v>
      </c>
      <c r="C4" s="11">
        <v>463152406.38</v>
      </c>
      <c r="D4" s="10" t="s">
        <v>49</v>
      </c>
      <c r="E4" s="10" t="s">
        <v>49</v>
      </c>
      <c r="F4" s="4" t="s">
        <v>50</v>
      </c>
      <c r="G4" t="s">
        <v>53</v>
      </c>
      <c r="H4" s="3" t="s">
        <v>52</v>
      </c>
      <c r="I4" s="3" t="s">
        <v>540</v>
      </c>
      <c r="J4" s="1" t="s">
        <v>54</v>
      </c>
      <c r="K4" s="2" t="s">
        <v>48</v>
      </c>
      <c r="L4" s="2">
        <v>41555</v>
      </c>
      <c r="M4" s="6">
        <v>2013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89</v>
      </c>
      <c r="V4" s="38">
        <v>181.50334821428569</v>
      </c>
      <c r="W4" s="38">
        <v>252.27272727272728</v>
      </c>
      <c r="X4" s="38">
        <v>295</v>
      </c>
      <c r="Y4" s="38">
        <v>356.6</v>
      </c>
      <c r="Z4" s="38">
        <v>418</v>
      </c>
      <c r="AA4" s="38">
        <v>617.21428571428578</v>
      </c>
      <c r="AB4" s="38">
        <v>738.00000000000011</v>
      </c>
      <c r="AC4" s="38">
        <v>735.11851514324599</v>
      </c>
      <c r="AD4" s="38">
        <v>733.15691759975846</v>
      </c>
      <c r="AE4" s="38">
        <v>742.3080497863134</v>
      </c>
      <c r="AF4" s="38">
        <v>772.16643049558036</v>
      </c>
      <c r="AG4" s="38">
        <v>575.46074573349858</v>
      </c>
      <c r="AH4" s="38">
        <v>457.34867091989827</v>
      </c>
      <c r="AI4" s="40">
        <v>392.73831148774843</v>
      </c>
      <c r="AJ4" s="40">
        <v>325.91857868595599</v>
      </c>
      <c r="AK4" s="40">
        <v>331.98378292415799</v>
      </c>
      <c r="AL4" s="40">
        <v>298.11864124659377</v>
      </c>
      <c r="AM4" s="40">
        <v>126.2449013655422</v>
      </c>
      <c r="AN4" s="40">
        <v>104.09487365546865</v>
      </c>
      <c r="AO4" s="40">
        <v>86.948027153201849</v>
      </c>
      <c r="AP4" s="40">
        <v>38.497813266086105</v>
      </c>
      <c r="AQ4" s="40"/>
      <c r="AR4" s="40"/>
      <c r="AS4" s="40"/>
      <c r="AT4" s="41"/>
      <c r="AU4" s="41"/>
      <c r="AV4" s="41"/>
      <c r="AW4" s="41"/>
      <c r="AX4" s="41"/>
    </row>
    <row r="5" spans="1:50" x14ac:dyDescent="0.2">
      <c r="A5" s="14" t="s">
        <v>51</v>
      </c>
      <c r="B5" t="s">
        <v>47</v>
      </c>
      <c r="C5" s="11">
        <v>463152406.38</v>
      </c>
      <c r="D5" s="10" t="s">
        <v>49</v>
      </c>
      <c r="E5" s="10" t="s">
        <v>55</v>
      </c>
      <c r="F5" s="4" t="s">
        <v>56</v>
      </c>
      <c r="G5" t="s">
        <v>58</v>
      </c>
      <c r="H5" s="3" t="s">
        <v>57</v>
      </c>
      <c r="I5" s="3" t="s">
        <v>541</v>
      </c>
      <c r="J5" s="1" t="s">
        <v>542</v>
      </c>
      <c r="K5" s="2" t="s">
        <v>48</v>
      </c>
      <c r="L5" s="2">
        <v>41555</v>
      </c>
      <c r="M5" s="6">
        <v>2013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30</v>
      </c>
      <c r="W5" s="38">
        <v>142.19999999999999</v>
      </c>
      <c r="X5" s="38">
        <v>300.27272727272725</v>
      </c>
      <c r="Y5" s="38">
        <v>328.45454545454544</v>
      </c>
      <c r="Z5" s="38">
        <v>353.58333333333331</v>
      </c>
      <c r="AA5" s="38">
        <v>242.91666666666666</v>
      </c>
      <c r="AB5" s="38">
        <v>275.39999999999998</v>
      </c>
      <c r="AC5" s="38">
        <v>274.26297644269141</v>
      </c>
      <c r="AD5" s="38">
        <v>301.77488400919901</v>
      </c>
      <c r="AE5" s="38">
        <v>336.36326893142211</v>
      </c>
      <c r="AF5" s="38">
        <v>369.69029764748529</v>
      </c>
      <c r="AG5" s="38">
        <v>396.30744108866173</v>
      </c>
      <c r="AH5" s="38">
        <v>422.68210692525588</v>
      </c>
      <c r="AI5" s="40">
        <v>350.5491473304192</v>
      </c>
      <c r="AJ5" s="40">
        <v>222.04591004440087</v>
      </c>
      <c r="AK5" s="40">
        <v>180.5034376911442</v>
      </c>
      <c r="AL5" s="40">
        <v>118.70158430195491</v>
      </c>
      <c r="AM5" s="42">
        <v>120</v>
      </c>
      <c r="AN5" s="40">
        <v>119.73247259480019</v>
      </c>
      <c r="AO5" s="40">
        <v>38.453390886968592</v>
      </c>
      <c r="AP5" s="40">
        <v>26.917373620878017</v>
      </c>
      <c r="AQ5" s="40"/>
      <c r="AR5" s="40"/>
      <c r="AS5" s="40"/>
      <c r="AT5" s="41"/>
      <c r="AU5" s="41"/>
      <c r="AV5" s="41"/>
      <c r="AW5" s="41"/>
      <c r="AX5" s="41"/>
    </row>
    <row r="6" spans="1:50" x14ac:dyDescent="0.2">
      <c r="A6" s="14" t="s">
        <v>51</v>
      </c>
      <c r="B6" t="s">
        <v>47</v>
      </c>
      <c r="C6" s="11">
        <v>463152406.38</v>
      </c>
      <c r="D6" s="10" t="s">
        <v>49</v>
      </c>
      <c r="E6" s="10" t="s">
        <v>55</v>
      </c>
      <c r="F6" s="4" t="s">
        <v>56</v>
      </c>
      <c r="G6" t="s">
        <v>60</v>
      </c>
      <c r="H6" s="3" t="s">
        <v>59</v>
      </c>
      <c r="I6" s="3" t="s">
        <v>543</v>
      </c>
      <c r="J6" s="1" t="s">
        <v>542</v>
      </c>
      <c r="K6" s="2" t="s">
        <v>48</v>
      </c>
      <c r="L6" s="2">
        <v>41555</v>
      </c>
      <c r="M6" s="6">
        <v>2013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43">
        <v>15</v>
      </c>
      <c r="W6" s="43">
        <v>71.099999999999994</v>
      </c>
      <c r="X6" s="43">
        <v>150.13636363636363</v>
      </c>
      <c r="Y6" s="43">
        <v>164.22727272727272</v>
      </c>
      <c r="Z6" s="38">
        <v>194.25</v>
      </c>
      <c r="AA6" s="38">
        <v>258.60000000000002</v>
      </c>
      <c r="AB6" s="38">
        <v>305.8</v>
      </c>
      <c r="AC6" s="38">
        <v>311.20666666666671</v>
      </c>
      <c r="AD6" s="38">
        <v>351.91385710069869</v>
      </c>
      <c r="AE6" s="38">
        <v>381.5553249152286</v>
      </c>
      <c r="AF6" s="38">
        <v>407.41933248775251</v>
      </c>
      <c r="AG6" s="38">
        <v>419.54226713735716</v>
      </c>
      <c r="AH6" s="38">
        <v>374.63114742323233</v>
      </c>
      <c r="AI6" s="40">
        <v>311.43495672007992</v>
      </c>
      <c r="AJ6" s="40">
        <v>240.1449505472003</v>
      </c>
      <c r="AK6" s="40">
        <v>227.58717163881471</v>
      </c>
      <c r="AL6" s="40">
        <v>256.50334205546028</v>
      </c>
      <c r="AM6" s="42">
        <v>250</v>
      </c>
      <c r="AN6" s="40">
        <v>249.94061320355735</v>
      </c>
      <c r="AO6" s="40">
        <v>71.656429908708205</v>
      </c>
      <c r="AP6" s="40">
        <v>50.159500936095696</v>
      </c>
      <c r="AQ6" s="40"/>
      <c r="AR6" s="40"/>
      <c r="AS6" s="40"/>
      <c r="AT6" s="41"/>
      <c r="AU6" s="41"/>
      <c r="AV6" s="41"/>
      <c r="AW6" s="41"/>
      <c r="AX6" s="41"/>
    </row>
    <row r="7" spans="1:50" x14ac:dyDescent="0.2">
      <c r="A7" s="4" t="s">
        <v>61</v>
      </c>
      <c r="B7" s="4" t="s">
        <v>520</v>
      </c>
      <c r="C7" s="17">
        <v>206176301.19</v>
      </c>
      <c r="D7" t="s">
        <v>62</v>
      </c>
      <c r="E7" s="16" t="s">
        <v>63</v>
      </c>
      <c r="F7" s="18" t="s">
        <v>64</v>
      </c>
      <c r="G7" t="s">
        <v>65</v>
      </c>
      <c r="H7" s="3" t="s">
        <v>44</v>
      </c>
      <c r="I7" s="3" t="s">
        <v>544</v>
      </c>
      <c r="J7" s="1" t="s">
        <v>542</v>
      </c>
      <c r="K7" s="3" t="s">
        <v>39</v>
      </c>
      <c r="L7" s="2">
        <v>43237</v>
      </c>
      <c r="M7" s="6">
        <v>2018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40">
        <v>118.58823529411765</v>
      </c>
      <c r="Z7" s="40">
        <v>306</v>
      </c>
      <c r="AA7" s="40">
        <v>378</v>
      </c>
      <c r="AB7" s="40">
        <v>317</v>
      </c>
      <c r="AC7" s="40">
        <v>402.14956893661719</v>
      </c>
      <c r="AD7" s="40">
        <v>461.51356705508039</v>
      </c>
      <c r="AE7" s="40">
        <v>496.66023094208128</v>
      </c>
      <c r="AF7" s="40">
        <v>517.10724299608319</v>
      </c>
      <c r="AG7" s="40">
        <v>550.45208177407574</v>
      </c>
      <c r="AH7" s="40">
        <v>576.35020783158211</v>
      </c>
      <c r="AI7" s="40">
        <v>594.02322931461526</v>
      </c>
      <c r="AJ7" s="40">
        <v>608.2799138351935</v>
      </c>
      <c r="AK7" s="40">
        <v>615.44444498796361</v>
      </c>
      <c r="AL7" s="40">
        <v>553.10633635542922</v>
      </c>
      <c r="AM7" s="40">
        <v>480.08345830331712</v>
      </c>
      <c r="AN7" s="40">
        <v>502.44791654580581</v>
      </c>
      <c r="AO7" s="40">
        <v>361.74721200230169</v>
      </c>
      <c r="AP7" s="40">
        <v>328.82512793349969</v>
      </c>
      <c r="AQ7" s="40">
        <v>235.1193765827995</v>
      </c>
      <c r="AR7" s="40">
        <v>206.77179557243051</v>
      </c>
      <c r="AS7" s="40">
        <v>183.1314524389494</v>
      </c>
      <c r="AT7" s="41"/>
      <c r="AU7" s="41"/>
      <c r="AV7" s="41"/>
      <c r="AW7" s="41"/>
      <c r="AX7" s="41"/>
    </row>
    <row r="8" spans="1:50" x14ac:dyDescent="0.2">
      <c r="A8" s="4" t="s">
        <v>61</v>
      </c>
      <c r="B8" s="4" t="s">
        <v>520</v>
      </c>
      <c r="C8" s="17">
        <v>206176301.19</v>
      </c>
      <c r="D8" t="s">
        <v>62</v>
      </c>
      <c r="E8" s="16" t="s">
        <v>63</v>
      </c>
      <c r="F8" s="18" t="s">
        <v>64</v>
      </c>
      <c r="G8" t="s">
        <v>66</v>
      </c>
      <c r="H8" s="3" t="s">
        <v>45</v>
      </c>
      <c r="I8" s="3" t="s">
        <v>545</v>
      </c>
      <c r="J8" s="1" t="s">
        <v>542</v>
      </c>
      <c r="K8" s="3" t="s">
        <v>39</v>
      </c>
      <c r="L8" s="2">
        <v>43237</v>
      </c>
      <c r="M8" s="6">
        <v>2018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40">
        <v>118.61538461538461</v>
      </c>
      <c r="Z8" s="40">
        <v>306</v>
      </c>
      <c r="AA8" s="40">
        <v>378</v>
      </c>
      <c r="AB8" s="40">
        <v>313</v>
      </c>
      <c r="AC8" s="40">
        <v>386.11819179599183</v>
      </c>
      <c r="AD8" s="40">
        <v>435.95325085236573</v>
      </c>
      <c r="AE8" s="40">
        <v>460.58751941446042</v>
      </c>
      <c r="AF8" s="40">
        <v>470.31055519473222</v>
      </c>
      <c r="AG8" s="40">
        <v>493.42693278545437</v>
      </c>
      <c r="AH8" s="40">
        <v>511.39952772029784</v>
      </c>
      <c r="AI8" s="40">
        <v>525.88065120404065</v>
      </c>
      <c r="AJ8" s="40">
        <v>538.7484046910165</v>
      </c>
      <c r="AK8" s="40">
        <v>550.19025318427668</v>
      </c>
      <c r="AL8" s="40">
        <v>497.39724328067098</v>
      </c>
      <c r="AM8" s="40">
        <v>434.82802985954555</v>
      </c>
      <c r="AN8" s="40">
        <v>451.6429814299658</v>
      </c>
      <c r="AO8" s="40">
        <v>325.48854007325735</v>
      </c>
      <c r="AP8" s="40">
        <v>295.84902713502998</v>
      </c>
      <c r="AQ8" s="40">
        <v>214.9140512934471</v>
      </c>
      <c r="AR8" s="40">
        <v>189.54014262608806</v>
      </c>
      <c r="AS8" s="40">
        <v>168.39333170434764</v>
      </c>
      <c r="AT8" s="41"/>
      <c r="AU8" s="41"/>
      <c r="AV8" s="41"/>
      <c r="AW8" s="41"/>
      <c r="AX8" s="41"/>
    </row>
    <row r="9" spans="1:50" x14ac:dyDescent="0.2">
      <c r="A9" s="4" t="s">
        <v>67</v>
      </c>
      <c r="B9" s="4" t="s">
        <v>521</v>
      </c>
      <c r="C9" s="17">
        <v>205626898.87</v>
      </c>
      <c r="D9" t="s">
        <v>68</v>
      </c>
      <c r="E9" t="s">
        <v>68</v>
      </c>
      <c r="F9" s="4" t="s">
        <v>69</v>
      </c>
      <c r="G9" t="s">
        <v>67</v>
      </c>
      <c r="H9" s="3" t="s">
        <v>44</v>
      </c>
      <c r="I9" s="3" t="s">
        <v>546</v>
      </c>
      <c r="J9" s="1" t="s">
        <v>542</v>
      </c>
      <c r="K9" s="3" t="s">
        <v>48</v>
      </c>
      <c r="L9" s="2">
        <v>42282</v>
      </c>
      <c r="M9" s="6">
        <v>2015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40">
        <v>4.5890000000000004</v>
      </c>
      <c r="W9" s="40">
        <v>47.176333333333339</v>
      </c>
      <c r="X9" s="40">
        <v>93.497166666666672</v>
      </c>
      <c r="Y9" s="40">
        <v>147.74535644514941</v>
      </c>
      <c r="Z9" s="40">
        <v>189.11850000000001</v>
      </c>
      <c r="AA9" s="40">
        <v>241.04512500000001</v>
      </c>
      <c r="AB9" s="40">
        <v>275.36233333333331</v>
      </c>
      <c r="AC9" s="40">
        <v>306.3189466890521</v>
      </c>
      <c r="AD9" s="40">
        <v>333.88337655628243</v>
      </c>
      <c r="AE9" s="40">
        <v>355.97128538058161</v>
      </c>
      <c r="AF9" s="40">
        <v>374.61388918652864</v>
      </c>
      <c r="AG9" s="40">
        <v>390.35311935124042</v>
      </c>
      <c r="AH9" s="40">
        <v>404.97906890157276</v>
      </c>
      <c r="AI9" s="40">
        <v>415.50525874220887</v>
      </c>
      <c r="AJ9" s="40">
        <v>422.45870272656356</v>
      </c>
      <c r="AK9" s="40">
        <v>399.90180976107501</v>
      </c>
      <c r="AL9" s="40">
        <v>341.68089632881765</v>
      </c>
      <c r="AM9" s="40">
        <v>333.42763292090098</v>
      </c>
      <c r="AN9" s="40">
        <v>246.16499718262133</v>
      </c>
      <c r="AO9" s="40">
        <v>171.80728503210489</v>
      </c>
      <c r="AP9" s="40">
        <v>190.77889315066489</v>
      </c>
      <c r="AQ9" s="40"/>
      <c r="AR9" s="40"/>
      <c r="AS9" s="40"/>
      <c r="AT9" s="41"/>
      <c r="AU9" s="41"/>
      <c r="AV9" s="41"/>
      <c r="AW9" s="41"/>
      <c r="AX9" s="41"/>
    </row>
    <row r="10" spans="1:50" x14ac:dyDescent="0.2">
      <c r="A10" s="4" t="s">
        <v>70</v>
      </c>
      <c r="B10" s="4" t="s">
        <v>522</v>
      </c>
      <c r="C10" s="17">
        <v>778201329.30999994</v>
      </c>
      <c r="D10" t="s">
        <v>71</v>
      </c>
      <c r="E10" t="s">
        <v>71</v>
      </c>
      <c r="F10" s="4" t="s">
        <v>72</v>
      </c>
      <c r="G10" t="s">
        <v>70</v>
      </c>
      <c r="H10" s="3" t="s">
        <v>44</v>
      </c>
      <c r="I10" s="3" t="s">
        <v>547</v>
      </c>
      <c r="J10" s="1" t="s">
        <v>54</v>
      </c>
      <c r="K10" s="3" t="s">
        <v>48</v>
      </c>
      <c r="L10" s="2">
        <v>41164</v>
      </c>
      <c r="M10" s="6">
        <v>2012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42">
        <v>152</v>
      </c>
      <c r="U10" s="40">
        <v>432.16666666666669</v>
      </c>
      <c r="V10" s="40">
        <v>869.28571428571422</v>
      </c>
      <c r="W10" s="40">
        <v>1292.7333333333333</v>
      </c>
      <c r="X10" s="40">
        <v>1564.5333333333333</v>
      </c>
      <c r="Y10" s="40">
        <v>1647</v>
      </c>
      <c r="Z10" s="40">
        <v>1879</v>
      </c>
      <c r="AA10" s="40">
        <v>2045</v>
      </c>
      <c r="AB10" s="40">
        <v>1955</v>
      </c>
      <c r="AC10" s="40">
        <v>2065.1995042691169</v>
      </c>
      <c r="AD10" s="40">
        <v>1138.5851692183592</v>
      </c>
      <c r="AE10" s="40">
        <v>577.29542153849263</v>
      </c>
      <c r="AF10" s="40">
        <v>354.98914438104453</v>
      </c>
      <c r="AG10" s="40">
        <v>272.31975748536672</v>
      </c>
      <c r="AH10" s="40">
        <v>215.09506354970119</v>
      </c>
      <c r="AI10" s="40">
        <v>171.03858317611306</v>
      </c>
      <c r="AJ10" s="40">
        <v>149.46746168942292</v>
      </c>
      <c r="AK10" s="40">
        <v>118.25829762122362</v>
      </c>
      <c r="AL10" s="40">
        <v>84.143091217140892</v>
      </c>
      <c r="AM10" s="40"/>
      <c r="AN10" s="40"/>
      <c r="AO10" s="40"/>
      <c r="AP10" s="40"/>
      <c r="AQ10" s="40"/>
      <c r="AR10" s="40"/>
      <c r="AS10" s="40"/>
      <c r="AT10" s="41"/>
      <c r="AU10" s="41"/>
      <c r="AV10" s="41"/>
      <c r="AW10" s="41"/>
      <c r="AX10" s="41"/>
    </row>
    <row r="11" spans="1:50" x14ac:dyDescent="0.2">
      <c r="A11" s="4" t="s">
        <v>70</v>
      </c>
      <c r="B11" s="4" t="s">
        <v>522</v>
      </c>
      <c r="C11" s="17">
        <v>778201329.30999994</v>
      </c>
      <c r="D11" t="s">
        <v>71</v>
      </c>
      <c r="E11" t="s">
        <v>71</v>
      </c>
      <c r="F11" s="4" t="s">
        <v>72</v>
      </c>
      <c r="G11" t="s">
        <v>73</v>
      </c>
      <c r="H11" s="3" t="s">
        <v>45</v>
      </c>
      <c r="I11" s="3" t="s">
        <v>548</v>
      </c>
      <c r="J11" s="1" t="s">
        <v>54</v>
      </c>
      <c r="K11" s="3" t="s">
        <v>48</v>
      </c>
      <c r="L11" s="2">
        <v>41164</v>
      </c>
      <c r="M11" s="6">
        <v>2012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40">
        <v>152</v>
      </c>
      <c r="U11" s="40">
        <v>326</v>
      </c>
      <c r="V11" s="40">
        <v>618</v>
      </c>
      <c r="W11" s="40">
        <v>908</v>
      </c>
      <c r="X11" s="40">
        <v>1084</v>
      </c>
      <c r="Y11" s="40">
        <v>1157</v>
      </c>
      <c r="Z11" s="40">
        <v>1351</v>
      </c>
      <c r="AA11" s="40">
        <v>1448</v>
      </c>
      <c r="AB11" s="40">
        <v>1312</v>
      </c>
      <c r="AC11" s="40">
        <v>1424.2295117836377</v>
      </c>
      <c r="AD11" s="40">
        <v>566.82402966646021</v>
      </c>
      <c r="AE11" s="40">
        <v>133.06317453125709</v>
      </c>
      <c r="AF11" s="40">
        <v>74.886981342906211</v>
      </c>
      <c r="AG11" s="40">
        <v>59.43574323797607</v>
      </c>
      <c r="AH11" s="40">
        <v>51.416299535482985</v>
      </c>
      <c r="AI11" s="40">
        <v>45.296287112559348</v>
      </c>
      <c r="AJ11" s="40">
        <v>45.236869782609148</v>
      </c>
      <c r="AK11" s="40">
        <v>31.751698380773696</v>
      </c>
      <c r="AL11" s="40">
        <v>26.528613882130792</v>
      </c>
      <c r="AM11" s="40"/>
      <c r="AN11" s="40"/>
      <c r="AO11" s="40"/>
      <c r="AP11" s="40"/>
      <c r="AQ11" s="40"/>
      <c r="AR11" s="40"/>
      <c r="AS11" s="40"/>
      <c r="AT11" s="41"/>
      <c r="AU11" s="41"/>
      <c r="AV11" s="41"/>
      <c r="AW11" s="41"/>
      <c r="AX11" s="41"/>
    </row>
    <row r="12" spans="1:50" x14ac:dyDescent="0.2">
      <c r="A12" s="18" t="s">
        <v>78</v>
      </c>
      <c r="B12" s="4" t="s">
        <v>74</v>
      </c>
      <c r="C12" s="13">
        <v>530460829.81999999</v>
      </c>
      <c r="D12" s="10" t="s">
        <v>75</v>
      </c>
      <c r="E12" s="4" t="s">
        <v>76</v>
      </c>
      <c r="F12" s="4" t="s">
        <v>77</v>
      </c>
      <c r="G12" s="5" t="s">
        <v>79</v>
      </c>
      <c r="H12" s="3" t="s">
        <v>44</v>
      </c>
      <c r="I12" s="3" t="s">
        <v>549</v>
      </c>
      <c r="J12" s="1" t="s">
        <v>542</v>
      </c>
      <c r="K12" s="2" t="s">
        <v>48</v>
      </c>
      <c r="L12" s="2">
        <v>42828</v>
      </c>
      <c r="M12" s="6">
        <v>2017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40">
        <v>24.363636363636363</v>
      </c>
      <c r="Y12" s="40">
        <v>204</v>
      </c>
      <c r="Z12" s="40">
        <v>411.27272727272725</v>
      </c>
      <c r="AA12" s="40">
        <v>636.28099999999995</v>
      </c>
      <c r="AB12" s="40">
        <v>802.7</v>
      </c>
      <c r="AC12" s="40">
        <v>959.40844391803523</v>
      </c>
      <c r="AD12" s="40">
        <v>1146.0787655350448</v>
      </c>
      <c r="AE12" s="40">
        <v>1273.5879289160989</v>
      </c>
      <c r="AF12" s="40">
        <v>1380.8659256948642</v>
      </c>
      <c r="AG12" s="40">
        <v>1420.105852561285</v>
      </c>
      <c r="AH12" s="40">
        <v>1482.089486511825</v>
      </c>
      <c r="AI12" s="40">
        <v>1624.6505053077426</v>
      </c>
      <c r="AJ12" s="40">
        <v>1782.5555533704967</v>
      </c>
      <c r="AK12" s="40">
        <v>1869.5725475971167</v>
      </c>
      <c r="AL12" s="40">
        <v>2165</v>
      </c>
      <c r="AM12" s="40">
        <v>2290</v>
      </c>
      <c r="AN12" s="40">
        <v>1415</v>
      </c>
      <c r="AO12" s="40">
        <v>50</v>
      </c>
      <c r="AP12" s="40"/>
      <c r="AQ12" s="40"/>
      <c r="AR12" s="40"/>
      <c r="AS12" s="40"/>
      <c r="AT12" s="41"/>
      <c r="AU12" s="41"/>
      <c r="AV12" s="41"/>
      <c r="AW12" s="41"/>
      <c r="AX12" s="41"/>
    </row>
    <row r="13" spans="1:50" x14ac:dyDescent="0.2">
      <c r="A13" s="18" t="s">
        <v>78</v>
      </c>
      <c r="B13" s="4" t="s">
        <v>74</v>
      </c>
      <c r="C13" s="13">
        <v>530460829.81999999</v>
      </c>
      <c r="D13" s="10" t="s">
        <v>75</v>
      </c>
      <c r="E13" s="4" t="s">
        <v>76</v>
      </c>
      <c r="F13" s="4" t="s">
        <v>77</v>
      </c>
      <c r="G13" s="5" t="s">
        <v>80</v>
      </c>
      <c r="H13" s="3" t="s">
        <v>45</v>
      </c>
      <c r="I13" s="3" t="s">
        <v>550</v>
      </c>
      <c r="J13" s="1" t="s">
        <v>542</v>
      </c>
      <c r="K13" s="2" t="s">
        <v>48</v>
      </c>
      <c r="L13" s="2">
        <v>42828</v>
      </c>
      <c r="M13" s="6">
        <v>2017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40">
        <v>24.363636363636363</v>
      </c>
      <c r="Y13" s="40">
        <v>204</v>
      </c>
      <c r="Z13" s="40">
        <v>411.27272727272725</v>
      </c>
      <c r="AA13" s="40">
        <v>636.28099999999995</v>
      </c>
      <c r="AB13" s="40">
        <v>802.7</v>
      </c>
      <c r="AC13" s="40">
        <v>959.40844391803523</v>
      </c>
      <c r="AD13" s="40">
        <v>1146.0787655350448</v>
      </c>
      <c r="AE13" s="40">
        <v>1273.5879289160989</v>
      </c>
      <c r="AF13" s="40">
        <v>1380.8659256948642</v>
      </c>
      <c r="AG13" s="40">
        <v>1420.105852561285</v>
      </c>
      <c r="AH13" s="40">
        <v>1482.089486511825</v>
      </c>
      <c r="AI13" s="40">
        <v>1624.6505053077426</v>
      </c>
      <c r="AJ13" s="40">
        <v>1782.5555533704967</v>
      </c>
      <c r="AK13" s="40">
        <v>1869.5725475971167</v>
      </c>
      <c r="AL13" s="40">
        <v>2165</v>
      </c>
      <c r="AM13" s="40">
        <v>2290</v>
      </c>
      <c r="AN13" s="40">
        <v>1415</v>
      </c>
      <c r="AO13" s="40">
        <v>50</v>
      </c>
      <c r="AP13" s="40"/>
      <c r="AQ13" s="40"/>
      <c r="AR13" s="40"/>
      <c r="AS13" s="40"/>
      <c r="AT13" s="41"/>
      <c r="AU13" s="41"/>
      <c r="AV13" s="41"/>
      <c r="AW13" s="41"/>
      <c r="AX13" s="41"/>
    </row>
    <row r="14" spans="1:50" x14ac:dyDescent="0.2">
      <c r="A14" s="4" t="s">
        <v>85</v>
      </c>
      <c r="B14" s="4" t="s">
        <v>81</v>
      </c>
      <c r="C14" s="13">
        <v>1775846507.3</v>
      </c>
      <c r="D14" s="19" t="s">
        <v>82</v>
      </c>
      <c r="E14" s="4" t="s">
        <v>83</v>
      </c>
      <c r="F14" s="4" t="s">
        <v>84</v>
      </c>
      <c r="G14" s="5" t="s">
        <v>86</v>
      </c>
      <c r="H14" s="3" t="s">
        <v>44</v>
      </c>
      <c r="I14" s="3" t="s">
        <v>551</v>
      </c>
      <c r="J14" s="1" t="s">
        <v>542</v>
      </c>
      <c r="K14" s="2" t="s">
        <v>48</v>
      </c>
      <c r="L14" s="2">
        <v>43138</v>
      </c>
      <c r="M14" s="6">
        <v>2018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40">
        <v>1181.8421052631579</v>
      </c>
      <c r="Z14" s="40">
        <v>4635.3999999999996</v>
      </c>
      <c r="AA14" s="40">
        <v>7259</v>
      </c>
      <c r="AB14" s="40">
        <v>8624</v>
      </c>
      <c r="AC14" s="40">
        <v>10285.403723695106</v>
      </c>
      <c r="AD14" s="40">
        <v>11177.456991922738</v>
      </c>
      <c r="AE14" s="40">
        <v>11838.196127435065</v>
      </c>
      <c r="AF14" s="40">
        <v>12391.672436340541</v>
      </c>
      <c r="AG14" s="40">
        <v>12763.23177066525</v>
      </c>
      <c r="AH14" s="40">
        <v>12962.391943758073</v>
      </c>
      <c r="AI14" s="40">
        <v>13177.334194115334</v>
      </c>
      <c r="AJ14" s="40">
        <v>13034.399308854832</v>
      </c>
      <c r="AK14" s="40">
        <v>13059.178105520363</v>
      </c>
      <c r="AL14" s="40">
        <v>13168.580694021735</v>
      </c>
      <c r="AM14" s="40">
        <v>13652.605342112034</v>
      </c>
      <c r="AN14" s="40">
        <v>9086.8333168680274</v>
      </c>
      <c r="AO14" s="40">
        <v>6049.3891811855801</v>
      </c>
      <c r="AP14" s="40">
        <v>4585.9141231996118</v>
      </c>
      <c r="AQ14" s="40"/>
      <c r="AR14" s="40"/>
      <c r="AS14" s="40"/>
      <c r="AT14" s="41"/>
      <c r="AU14" s="41"/>
      <c r="AV14" s="41"/>
      <c r="AW14" s="41"/>
      <c r="AX14" s="41"/>
    </row>
    <row r="15" spans="1:50" x14ac:dyDescent="0.2">
      <c r="A15" s="4" t="s">
        <v>85</v>
      </c>
      <c r="B15" s="4" t="s">
        <v>81</v>
      </c>
      <c r="C15" s="13">
        <v>1775846507.3</v>
      </c>
      <c r="D15" s="19" t="s">
        <v>82</v>
      </c>
      <c r="E15" s="4" t="s">
        <v>83</v>
      </c>
      <c r="F15" s="4" t="s">
        <v>84</v>
      </c>
      <c r="G15" s="5" t="s">
        <v>87</v>
      </c>
      <c r="H15" s="3" t="s">
        <v>45</v>
      </c>
      <c r="I15" s="3" t="s">
        <v>552</v>
      </c>
      <c r="J15" s="1" t="s">
        <v>542</v>
      </c>
      <c r="K15" s="2" t="s">
        <v>48</v>
      </c>
      <c r="L15" s="2">
        <v>43138</v>
      </c>
      <c r="M15" s="6">
        <v>2018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40">
        <v>1144</v>
      </c>
      <c r="Z15" s="40">
        <v>4225</v>
      </c>
      <c r="AA15" s="40">
        <v>6095</v>
      </c>
      <c r="AB15" s="40">
        <v>7044.3822475745101</v>
      </c>
      <c r="AC15" s="40">
        <v>8418.1470963548909</v>
      </c>
      <c r="AD15" s="40">
        <v>9046.2263900737253</v>
      </c>
      <c r="AE15" s="40">
        <v>9466.8759289103127</v>
      </c>
      <c r="AF15" s="40">
        <v>9808.5803304287601</v>
      </c>
      <c r="AG15" s="40">
        <v>10011.868059480532</v>
      </c>
      <c r="AH15" s="40">
        <v>10135.313560250952</v>
      </c>
      <c r="AI15" s="40">
        <v>10257.833473947314</v>
      </c>
      <c r="AJ15" s="40">
        <v>9950.4059227394864</v>
      </c>
      <c r="AK15" s="40">
        <v>9897.4434649325522</v>
      </c>
      <c r="AL15" s="40">
        <v>10036.715408192904</v>
      </c>
      <c r="AM15" s="40">
        <v>10093.031719025934</v>
      </c>
      <c r="AN15" s="40">
        <v>6508.6705363538122</v>
      </c>
      <c r="AO15" s="40">
        <v>4287.8438791314575</v>
      </c>
      <c r="AP15" s="40">
        <v>3498.3831798285951</v>
      </c>
      <c r="AQ15" s="40"/>
      <c r="AR15" s="40"/>
      <c r="AS15" s="40"/>
      <c r="AT15" s="41"/>
      <c r="AU15" s="41"/>
      <c r="AV15" s="41"/>
      <c r="AW15" s="41"/>
      <c r="AX15" s="41"/>
    </row>
    <row r="16" spans="1:50" ht="16" x14ac:dyDescent="0.2">
      <c r="A16" s="4" t="s">
        <v>88</v>
      </c>
      <c r="B16" s="4" t="s">
        <v>523</v>
      </c>
      <c r="C16" s="17">
        <v>1504155910</v>
      </c>
      <c r="D16" t="s">
        <v>89</v>
      </c>
      <c r="E16" t="s">
        <v>89</v>
      </c>
      <c r="F16" s="4" t="s">
        <v>89</v>
      </c>
      <c r="G16" t="s">
        <v>90</v>
      </c>
      <c r="H16" s="3" t="s">
        <v>44</v>
      </c>
      <c r="I16" s="3" t="s">
        <v>553</v>
      </c>
      <c r="J16" s="32" t="s">
        <v>91</v>
      </c>
      <c r="K16" s="3" t="s">
        <v>48</v>
      </c>
      <c r="L16" s="2">
        <v>41404</v>
      </c>
      <c r="M16" s="6">
        <v>2013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40">
        <v>8</v>
      </c>
      <c r="U16" s="40">
        <v>66.928571428571431</v>
      </c>
      <c r="V16" s="40">
        <v>257</v>
      </c>
      <c r="W16" s="40">
        <v>620</v>
      </c>
      <c r="X16" s="40">
        <v>1006</v>
      </c>
      <c r="Y16" s="40">
        <v>1089</v>
      </c>
      <c r="Z16" s="40">
        <v>971</v>
      </c>
      <c r="AA16" s="40">
        <v>1124</v>
      </c>
      <c r="AB16" s="40">
        <v>1120.8571428571429</v>
      </c>
      <c r="AC16" s="40">
        <v>1187.9746632701081</v>
      </c>
      <c r="AD16" s="40">
        <v>1174.255787809107</v>
      </c>
      <c r="AE16" s="40">
        <v>1153.4026981548461</v>
      </c>
      <c r="AF16" s="40">
        <v>1122.6438204264739</v>
      </c>
      <c r="AG16" s="40">
        <v>1079.281726866391</v>
      </c>
      <c r="AH16" s="40">
        <v>1004.3859036577568</v>
      </c>
      <c r="AI16" s="40">
        <v>927.99610131523934</v>
      </c>
      <c r="AJ16" s="40">
        <v>795.55493978211791</v>
      </c>
      <c r="AK16" s="40">
        <v>687.59737828523077</v>
      </c>
      <c r="AL16" s="40">
        <v>597.83541541171303</v>
      </c>
      <c r="AM16" s="40">
        <v>541.93067271744167</v>
      </c>
      <c r="AN16" s="40">
        <v>631.73269317471602</v>
      </c>
      <c r="AO16" s="40">
        <v>591.99041373642797</v>
      </c>
      <c r="AP16" s="40">
        <v>747.572493470533</v>
      </c>
      <c r="AQ16" s="40"/>
      <c r="AR16" s="40"/>
      <c r="AS16" s="40"/>
      <c r="AT16" s="41"/>
      <c r="AU16" s="41"/>
      <c r="AV16" s="41"/>
      <c r="AW16" s="41"/>
      <c r="AX16" s="41"/>
    </row>
    <row r="17" spans="1:50" ht="16" x14ac:dyDescent="0.2">
      <c r="A17" s="4" t="s">
        <v>88</v>
      </c>
      <c r="B17" s="4" t="s">
        <v>523</v>
      </c>
      <c r="C17" s="17">
        <v>1504155910</v>
      </c>
      <c r="D17" t="s">
        <v>89</v>
      </c>
      <c r="E17" t="s">
        <v>89</v>
      </c>
      <c r="F17" s="4" t="s">
        <v>89</v>
      </c>
      <c r="G17" t="s">
        <v>92</v>
      </c>
      <c r="H17" s="3" t="s">
        <v>45</v>
      </c>
      <c r="I17" s="3" t="s">
        <v>554</v>
      </c>
      <c r="J17" s="32" t="s">
        <v>91</v>
      </c>
      <c r="K17" s="3" t="s">
        <v>48</v>
      </c>
      <c r="L17" s="2">
        <v>41404</v>
      </c>
      <c r="M17" s="6">
        <v>2013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40">
        <v>5.2727272727272725</v>
      </c>
      <c r="U17" s="40">
        <v>29.5</v>
      </c>
      <c r="V17" s="40">
        <v>108</v>
      </c>
      <c r="W17" s="40">
        <v>344</v>
      </c>
      <c r="X17" s="40">
        <v>602</v>
      </c>
      <c r="Y17" s="40">
        <v>581</v>
      </c>
      <c r="Z17" s="40">
        <v>381</v>
      </c>
      <c r="AA17" s="40">
        <v>474</v>
      </c>
      <c r="AB17" s="40">
        <v>488</v>
      </c>
      <c r="AC17" s="40">
        <v>544.35317174875308</v>
      </c>
      <c r="AD17" s="40">
        <v>519.04769744533928</v>
      </c>
      <c r="AE17" s="40">
        <v>492.39290339502037</v>
      </c>
      <c r="AF17" s="40">
        <v>466.13598537600518</v>
      </c>
      <c r="AG17" s="40">
        <v>433.24051050165787</v>
      </c>
      <c r="AH17" s="40">
        <v>393.3736523688151</v>
      </c>
      <c r="AI17" s="40">
        <v>364.38913825457041</v>
      </c>
      <c r="AJ17" s="40">
        <v>319.56921791275607</v>
      </c>
      <c r="AK17" s="40">
        <v>271.12418362425279</v>
      </c>
      <c r="AL17" s="40">
        <v>209.34759196072361</v>
      </c>
      <c r="AM17" s="40">
        <v>166.11928191883902</v>
      </c>
      <c r="AN17" s="40">
        <v>178.86948662846549</v>
      </c>
      <c r="AO17" s="40">
        <v>163.431661553769</v>
      </c>
      <c r="AP17" s="40">
        <v>205.63639244831202</v>
      </c>
      <c r="AQ17" s="40"/>
      <c r="AR17" s="40"/>
      <c r="AS17" s="40"/>
      <c r="AT17" s="41"/>
      <c r="AU17" s="41"/>
      <c r="AV17" s="41"/>
      <c r="AW17" s="41"/>
      <c r="AX17" s="41"/>
    </row>
    <row r="18" spans="1:50" x14ac:dyDescent="0.2">
      <c r="A18" s="4" t="s">
        <v>93</v>
      </c>
      <c r="B18" s="4" t="s">
        <v>524</v>
      </c>
      <c r="C18" s="17">
        <v>588513924.13999999</v>
      </c>
      <c r="D18" t="s">
        <v>94</v>
      </c>
      <c r="E18" t="s">
        <v>94</v>
      </c>
      <c r="F18" s="4" t="s">
        <v>95</v>
      </c>
      <c r="G18" t="s">
        <v>96</v>
      </c>
      <c r="H18" s="3" t="s">
        <v>44</v>
      </c>
      <c r="I18" s="3" t="s">
        <v>555</v>
      </c>
      <c r="J18" s="1" t="s">
        <v>542</v>
      </c>
      <c r="K18" s="3" t="s">
        <v>48</v>
      </c>
      <c r="L18" s="2">
        <v>40744</v>
      </c>
      <c r="M18" s="6">
        <v>2011</v>
      </c>
      <c r="N18" s="38">
        <v>0</v>
      </c>
      <c r="O18" s="38">
        <v>0</v>
      </c>
      <c r="P18" s="38">
        <v>0</v>
      </c>
      <c r="Q18" s="38">
        <v>0</v>
      </c>
      <c r="R18" s="40">
        <v>21</v>
      </c>
      <c r="S18" s="40">
        <v>89</v>
      </c>
      <c r="T18" s="40">
        <v>283</v>
      </c>
      <c r="U18" s="40">
        <v>476</v>
      </c>
      <c r="V18" s="40">
        <v>632.44444444444446</v>
      </c>
      <c r="W18" s="40">
        <v>839</v>
      </c>
      <c r="X18" s="40">
        <v>1079</v>
      </c>
      <c r="Y18" s="40">
        <v>1321</v>
      </c>
      <c r="Z18" s="40">
        <v>1581</v>
      </c>
      <c r="AA18" s="40">
        <v>1593</v>
      </c>
      <c r="AB18" s="40">
        <v>1466.6666666666667</v>
      </c>
      <c r="AC18" s="40">
        <v>1350.0340930806617</v>
      </c>
      <c r="AD18" s="40">
        <v>1344.3098680819983</v>
      </c>
      <c r="AE18" s="40">
        <v>1208.3901977433541</v>
      </c>
      <c r="AF18" s="40">
        <v>712.3780746677719</v>
      </c>
      <c r="AG18" s="40">
        <v>529.41286429834088</v>
      </c>
      <c r="AH18" s="40">
        <v>462.13385835088775</v>
      </c>
      <c r="AI18" s="40">
        <v>436.69666386609691</v>
      </c>
      <c r="AJ18" s="40">
        <v>433.89532989679969</v>
      </c>
      <c r="AK18" s="40">
        <v>402.21464556321502</v>
      </c>
      <c r="AL18" s="40">
        <v>347.37921739515355</v>
      </c>
      <c r="AM18" s="40">
        <v>327.64260181325676</v>
      </c>
      <c r="AN18" s="40">
        <v>378.75269910513549</v>
      </c>
      <c r="AO18" s="40">
        <v>378.8969270501305</v>
      </c>
      <c r="AP18" s="40">
        <v>380.09977151337898</v>
      </c>
      <c r="AQ18" s="40">
        <v>378.12588314430798</v>
      </c>
      <c r="AR18" s="40"/>
      <c r="AS18" s="40"/>
      <c r="AT18" s="41"/>
      <c r="AU18" s="41"/>
      <c r="AV18" s="41"/>
      <c r="AW18" s="41"/>
      <c r="AX18" s="41"/>
    </row>
    <row r="19" spans="1:50" x14ac:dyDescent="0.2">
      <c r="A19" s="4" t="s">
        <v>93</v>
      </c>
      <c r="B19" s="4" t="s">
        <v>524</v>
      </c>
      <c r="C19" s="17">
        <v>588513924.13999999</v>
      </c>
      <c r="D19" t="s">
        <v>94</v>
      </c>
      <c r="E19" t="s">
        <v>94</v>
      </c>
      <c r="F19" s="4" t="s">
        <v>95</v>
      </c>
      <c r="G19" t="s">
        <v>97</v>
      </c>
      <c r="H19" s="3" t="s">
        <v>45</v>
      </c>
      <c r="I19" s="3" t="s">
        <v>556</v>
      </c>
      <c r="J19" s="1" t="s">
        <v>542</v>
      </c>
      <c r="K19" s="3" t="s">
        <v>48</v>
      </c>
      <c r="L19" s="2">
        <v>40744</v>
      </c>
      <c r="M19" s="6">
        <v>2011</v>
      </c>
      <c r="N19" s="38">
        <v>0</v>
      </c>
      <c r="O19" s="38">
        <v>0</v>
      </c>
      <c r="P19" s="38">
        <v>0</v>
      </c>
      <c r="Q19" s="38">
        <v>0</v>
      </c>
      <c r="R19" s="40">
        <v>11</v>
      </c>
      <c r="S19" s="40">
        <v>19</v>
      </c>
      <c r="T19" s="40">
        <v>73</v>
      </c>
      <c r="U19" s="40">
        <v>146</v>
      </c>
      <c r="V19" s="40">
        <v>254.23529411764707</v>
      </c>
      <c r="W19" s="40">
        <v>348</v>
      </c>
      <c r="X19" s="40">
        <v>509</v>
      </c>
      <c r="Y19" s="40">
        <v>588</v>
      </c>
      <c r="Z19" s="40">
        <v>710</v>
      </c>
      <c r="AA19" s="40">
        <v>732</v>
      </c>
      <c r="AB19" s="40">
        <v>729.75</v>
      </c>
      <c r="AC19" s="40">
        <v>706.78395065892585</v>
      </c>
      <c r="AD19" s="40">
        <v>716.15817094845227</v>
      </c>
      <c r="AE19" s="40">
        <v>619.42812716395952</v>
      </c>
      <c r="AF19" s="40">
        <v>211.73379864425968</v>
      </c>
      <c r="AG19" s="40">
        <v>112.47650784191713</v>
      </c>
      <c r="AH19" s="40">
        <v>87.684186628196713</v>
      </c>
      <c r="AI19" s="40">
        <v>68.729972904181821</v>
      </c>
      <c r="AJ19" s="40">
        <v>66.32308192328334</v>
      </c>
      <c r="AK19" s="40">
        <v>52.934897395515939</v>
      </c>
      <c r="AL19" s="40">
        <v>35.149319405740442</v>
      </c>
      <c r="AM19" s="40">
        <v>31.137765492013248</v>
      </c>
      <c r="AN19" s="40">
        <v>26.315975823372</v>
      </c>
      <c r="AO19" s="40">
        <v>23.6843782410348</v>
      </c>
      <c r="AP19" s="40">
        <v>21.315940416931301</v>
      </c>
      <c r="AQ19" s="40">
        <v>19.1366933681131</v>
      </c>
      <c r="AR19" s="40"/>
      <c r="AS19" s="40"/>
      <c r="AT19" s="41"/>
      <c r="AU19" s="41"/>
      <c r="AV19" s="41"/>
      <c r="AW19" s="41"/>
      <c r="AX19" s="41"/>
    </row>
    <row r="20" spans="1:50" x14ac:dyDescent="0.2">
      <c r="A20" s="4" t="s">
        <v>100</v>
      </c>
      <c r="B20" s="4" t="s">
        <v>98</v>
      </c>
      <c r="C20" s="13">
        <v>349971872.56</v>
      </c>
      <c r="D20" s="19" t="s">
        <v>99</v>
      </c>
      <c r="E20" s="4" t="s">
        <v>94</v>
      </c>
      <c r="F20" s="4" t="s">
        <v>95</v>
      </c>
      <c r="G20" s="5" t="s">
        <v>101</v>
      </c>
      <c r="H20" s="3" t="s">
        <v>44</v>
      </c>
      <c r="I20" s="3" t="s">
        <v>557</v>
      </c>
      <c r="J20" s="1" t="s">
        <v>542</v>
      </c>
      <c r="K20" s="2" t="s">
        <v>48</v>
      </c>
      <c r="L20" s="2">
        <v>43039</v>
      </c>
      <c r="M20" s="6">
        <v>2017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40">
        <v>3</v>
      </c>
      <c r="Y20" s="40">
        <v>62</v>
      </c>
      <c r="Z20" s="40">
        <v>163.98888888888888</v>
      </c>
      <c r="AA20" s="40">
        <v>521.88888888888891</v>
      </c>
      <c r="AB20" s="40">
        <v>1238</v>
      </c>
      <c r="AC20" s="40">
        <v>2046.8574921318495</v>
      </c>
      <c r="AD20" s="40">
        <v>2749.9605493072791</v>
      </c>
      <c r="AE20" s="40">
        <v>3430.3608783776135</v>
      </c>
      <c r="AF20" s="40">
        <v>3911.8269193273072</v>
      </c>
      <c r="AG20" s="40">
        <v>4382.8492949953989</v>
      </c>
      <c r="AH20" s="40">
        <v>4748.4387747939109</v>
      </c>
      <c r="AI20" s="40">
        <v>4953.4928152841103</v>
      </c>
      <c r="AJ20" s="40">
        <v>5120.6034373153743</v>
      </c>
      <c r="AK20" s="40">
        <v>5441.104129604385</v>
      </c>
      <c r="AL20" s="40">
        <v>5793.3395386360726</v>
      </c>
      <c r="AM20" s="40">
        <v>5542.7926529925526</v>
      </c>
      <c r="AN20" s="40">
        <v>3878.852289517085</v>
      </c>
      <c r="AO20" s="40">
        <v>2396.1662882446099</v>
      </c>
      <c r="AP20" s="40">
        <v>1677.6602947826696</v>
      </c>
      <c r="AQ20" s="40">
        <v>454.35521490707902</v>
      </c>
      <c r="AR20" s="40"/>
      <c r="AS20" s="40"/>
      <c r="AT20" s="41"/>
      <c r="AU20" s="41"/>
      <c r="AV20" s="41"/>
      <c r="AW20" s="41"/>
      <c r="AX20" s="41"/>
    </row>
    <row r="21" spans="1:50" x14ac:dyDescent="0.2">
      <c r="A21" s="4" t="s">
        <v>100</v>
      </c>
      <c r="B21" s="4" t="s">
        <v>98</v>
      </c>
      <c r="C21" s="13">
        <v>349971872.56</v>
      </c>
      <c r="D21" s="19" t="s">
        <v>99</v>
      </c>
      <c r="E21" s="4" t="s">
        <v>94</v>
      </c>
      <c r="F21" s="4" t="s">
        <v>95</v>
      </c>
      <c r="G21" s="5" t="s">
        <v>102</v>
      </c>
      <c r="H21" s="3" t="s">
        <v>45</v>
      </c>
      <c r="I21" s="3" t="s">
        <v>558</v>
      </c>
      <c r="J21" s="1" t="s">
        <v>542</v>
      </c>
      <c r="K21" s="2" t="s">
        <v>48</v>
      </c>
      <c r="L21" s="2">
        <v>43039</v>
      </c>
      <c r="M21" s="6">
        <v>2017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40">
        <v>3</v>
      </c>
      <c r="Y21" s="40">
        <v>62</v>
      </c>
      <c r="Z21" s="40">
        <v>162.01432450428825</v>
      </c>
      <c r="AA21" s="40">
        <v>492.29411764705884</v>
      </c>
      <c r="AB21" s="40">
        <v>1089</v>
      </c>
      <c r="AC21" s="40">
        <v>1669.198018839817</v>
      </c>
      <c r="AD21" s="40">
        <v>2135.3489431242342</v>
      </c>
      <c r="AE21" s="40">
        <v>2519.9644727832006</v>
      </c>
      <c r="AF21" s="40">
        <v>2772.4447928333316</v>
      </c>
      <c r="AG21" s="40">
        <v>3032.9988189206852</v>
      </c>
      <c r="AH21" s="40">
        <v>3169.0333358285739</v>
      </c>
      <c r="AI21" s="40">
        <v>3209.7584424812176</v>
      </c>
      <c r="AJ21" s="40">
        <v>3249.5702556907409</v>
      </c>
      <c r="AK21" s="40">
        <v>3338.314836331188</v>
      </c>
      <c r="AL21" s="40">
        <v>3594.6255153659586</v>
      </c>
      <c r="AM21" s="40">
        <v>3281.2592532958201</v>
      </c>
      <c r="AN21" s="40">
        <v>1953.94293066554</v>
      </c>
      <c r="AO21" s="40">
        <v>1165.48762533277</v>
      </c>
      <c r="AP21" s="40">
        <v>780.68578066638554</v>
      </c>
      <c r="AQ21" s="40">
        <v>252.840532666385</v>
      </c>
      <c r="AR21" s="40"/>
      <c r="AS21" s="40"/>
      <c r="AT21" s="41"/>
      <c r="AU21" s="41"/>
      <c r="AV21" s="41"/>
      <c r="AW21" s="41"/>
      <c r="AX21" s="41"/>
    </row>
    <row r="22" spans="1:50" x14ac:dyDescent="0.2">
      <c r="A22" t="s">
        <v>106</v>
      </c>
      <c r="B22" t="s">
        <v>103</v>
      </c>
      <c r="C22" s="11">
        <v>508504399.55000001</v>
      </c>
      <c r="D22" s="19" t="s">
        <v>104</v>
      </c>
      <c r="E22" s="4" t="s">
        <v>104</v>
      </c>
      <c r="F22" s="4" t="s">
        <v>105</v>
      </c>
      <c r="G22" s="5" t="s">
        <v>107</v>
      </c>
      <c r="H22" s="3" t="s">
        <v>44</v>
      </c>
      <c r="I22" s="3" t="s">
        <v>559</v>
      </c>
      <c r="J22" s="1" t="s">
        <v>54</v>
      </c>
      <c r="K22" s="2" t="s">
        <v>39</v>
      </c>
      <c r="L22" s="2">
        <v>39560</v>
      </c>
      <c r="M22" s="6">
        <v>2008</v>
      </c>
      <c r="N22" s="38">
        <v>0</v>
      </c>
      <c r="O22" s="44">
        <v>10</v>
      </c>
      <c r="P22" s="44">
        <v>75</v>
      </c>
      <c r="Q22" s="44">
        <v>198</v>
      </c>
      <c r="R22" s="44">
        <v>312</v>
      </c>
      <c r="S22" s="44">
        <v>467</v>
      </c>
      <c r="T22" s="44">
        <v>594</v>
      </c>
      <c r="U22" s="44">
        <v>797</v>
      </c>
      <c r="V22" s="40">
        <v>1083</v>
      </c>
      <c r="W22" s="40">
        <v>1302.2735985533454</v>
      </c>
      <c r="X22" s="40">
        <v>1426.8333333333333</v>
      </c>
      <c r="Y22" s="40">
        <v>1446</v>
      </c>
      <c r="Z22" s="40">
        <v>1711.4461538461537</v>
      </c>
      <c r="AA22" s="40">
        <v>1799</v>
      </c>
      <c r="AB22" s="40">
        <v>1841</v>
      </c>
      <c r="AC22" s="40">
        <v>2027.8913261201269</v>
      </c>
      <c r="AD22" s="40">
        <v>2002.3131660976157</v>
      </c>
      <c r="AE22" s="40">
        <v>1910.186173468589</v>
      </c>
      <c r="AF22" s="40">
        <v>1760.452809558027</v>
      </c>
      <c r="AG22" s="40">
        <v>1489.4587436805518</v>
      </c>
      <c r="AH22" s="40">
        <v>1241.7875461174426</v>
      </c>
      <c r="AI22" s="40">
        <v>1034.5617690967586</v>
      </c>
      <c r="AJ22" s="40">
        <v>903.7557107422158</v>
      </c>
      <c r="AK22" s="40">
        <v>787.35002245070382</v>
      </c>
      <c r="AL22" s="40">
        <v>498.33060977547024</v>
      </c>
      <c r="AM22" s="40">
        <v>380.743821494271</v>
      </c>
      <c r="AN22" s="40">
        <v>425.88423217946399</v>
      </c>
      <c r="AO22" s="40">
        <v>623.49258308452204</v>
      </c>
      <c r="AP22" s="40">
        <v>554.01617411817801</v>
      </c>
      <c r="AQ22" s="40"/>
      <c r="AR22" s="40"/>
      <c r="AS22" s="40"/>
      <c r="AT22" s="41"/>
      <c r="AU22" s="41"/>
      <c r="AV22" s="41"/>
      <c r="AW22" s="41"/>
      <c r="AX22" s="41"/>
    </row>
    <row r="23" spans="1:50" x14ac:dyDescent="0.2">
      <c r="A23" t="s">
        <v>106</v>
      </c>
      <c r="B23" t="s">
        <v>103</v>
      </c>
      <c r="C23" s="11">
        <v>508504399.55000001</v>
      </c>
      <c r="D23" s="19" t="s">
        <v>104</v>
      </c>
      <c r="E23" s="4" t="s">
        <v>104</v>
      </c>
      <c r="F23" s="4" t="s">
        <v>105</v>
      </c>
      <c r="G23" s="5" t="s">
        <v>108</v>
      </c>
      <c r="H23" s="3" t="s">
        <v>45</v>
      </c>
      <c r="I23" s="3" t="s">
        <v>560</v>
      </c>
      <c r="J23" s="1" t="s">
        <v>54</v>
      </c>
      <c r="K23" s="2" t="s">
        <v>39</v>
      </c>
      <c r="L23" s="2">
        <v>39560</v>
      </c>
      <c r="M23" s="6">
        <v>2008</v>
      </c>
      <c r="N23" s="38">
        <v>0</v>
      </c>
      <c r="O23" s="44">
        <v>8</v>
      </c>
      <c r="P23" s="44">
        <v>70</v>
      </c>
      <c r="Q23" s="44">
        <v>166</v>
      </c>
      <c r="R23" s="44">
        <v>226</v>
      </c>
      <c r="S23" s="44">
        <v>321</v>
      </c>
      <c r="T23" s="44">
        <v>379</v>
      </c>
      <c r="U23" s="44">
        <v>489</v>
      </c>
      <c r="V23" s="40">
        <v>713</v>
      </c>
      <c r="W23" s="40">
        <v>842.03333333333342</v>
      </c>
      <c r="X23" s="40">
        <v>918</v>
      </c>
      <c r="Y23" s="40">
        <v>896</v>
      </c>
      <c r="Z23" s="40">
        <v>1088.0307692307692</v>
      </c>
      <c r="AA23" s="40">
        <v>1174</v>
      </c>
      <c r="AB23" s="40">
        <v>1183</v>
      </c>
      <c r="AC23" s="40">
        <v>1332.1174976094587</v>
      </c>
      <c r="AD23" s="40">
        <v>1295.6496640809437</v>
      </c>
      <c r="AE23" s="40">
        <v>1210.104052050508</v>
      </c>
      <c r="AF23" s="40">
        <v>1102.3977383461192</v>
      </c>
      <c r="AG23" s="40">
        <v>907.27095612333096</v>
      </c>
      <c r="AH23" s="40">
        <v>739.76892900899884</v>
      </c>
      <c r="AI23" s="40">
        <v>595.15518181198433</v>
      </c>
      <c r="AJ23" s="40">
        <v>510.10442923867612</v>
      </c>
      <c r="AK23" s="40">
        <v>431.46558823842196</v>
      </c>
      <c r="AL23" s="40">
        <v>218.21297555433125</v>
      </c>
      <c r="AM23" s="40">
        <v>196.18699462618414</v>
      </c>
      <c r="AN23" s="40">
        <v>227.475870962838</v>
      </c>
      <c r="AO23" s="40">
        <v>356.35753289459501</v>
      </c>
      <c r="AP23" s="40">
        <v>313.594628947243</v>
      </c>
      <c r="AQ23" s="40"/>
      <c r="AR23" s="40"/>
      <c r="AS23" s="40"/>
      <c r="AT23" s="41"/>
      <c r="AU23" s="41"/>
      <c r="AV23" s="41"/>
      <c r="AW23" s="41"/>
      <c r="AX23" s="41"/>
    </row>
    <row r="24" spans="1:50" x14ac:dyDescent="0.2">
      <c r="A24" s="18" t="s">
        <v>112</v>
      </c>
      <c r="B24" s="4" t="s">
        <v>109</v>
      </c>
      <c r="C24" s="13">
        <v>389831480.56</v>
      </c>
      <c r="D24" s="19" t="s">
        <v>110</v>
      </c>
      <c r="E24" s="4" t="s">
        <v>110</v>
      </c>
      <c r="F24" s="4" t="s">
        <v>111</v>
      </c>
      <c r="G24" s="5" t="s">
        <v>113</v>
      </c>
      <c r="H24" s="3" t="s">
        <v>45</v>
      </c>
      <c r="I24" s="3" t="s">
        <v>561</v>
      </c>
      <c r="J24" s="1" t="s">
        <v>542</v>
      </c>
      <c r="K24" s="2" t="s">
        <v>48</v>
      </c>
      <c r="L24" s="2">
        <v>41242</v>
      </c>
      <c r="M24" s="6">
        <v>2012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15.016999999999999</v>
      </c>
      <c r="U24" s="38">
        <v>25.031285714285712</v>
      </c>
      <c r="V24" s="38">
        <v>33.707142857142856</v>
      </c>
      <c r="W24" s="38">
        <v>130.69059999999999</v>
      </c>
      <c r="X24" s="38">
        <v>348.9411818181818</v>
      </c>
      <c r="Y24" s="38">
        <v>619.26845454545446</v>
      </c>
      <c r="Z24" s="38">
        <v>759.95589416492123</v>
      </c>
      <c r="AA24" s="38">
        <v>741.47378182730915</v>
      </c>
      <c r="AB24" s="38">
        <v>1078.626304861722</v>
      </c>
      <c r="AC24" s="38">
        <v>1397.9387529185042</v>
      </c>
      <c r="AD24" s="38">
        <v>1622.3620285840773</v>
      </c>
      <c r="AE24" s="38">
        <v>1842.942874079594</v>
      </c>
      <c r="AF24" s="38">
        <v>2021.31539585478</v>
      </c>
      <c r="AG24" s="38">
        <v>2101.024747819491</v>
      </c>
      <c r="AH24" s="38">
        <v>2079.2598114205275</v>
      </c>
      <c r="AI24" s="40">
        <v>1985.289539517976</v>
      </c>
      <c r="AJ24" s="40">
        <v>2029.7744847037081</v>
      </c>
      <c r="AK24" s="40">
        <v>1745.5768904197382</v>
      </c>
      <c r="AL24" s="40">
        <v>1228.6612881109422</v>
      </c>
      <c r="AM24" s="40">
        <v>1039.2098388212567</v>
      </c>
      <c r="AN24" s="40">
        <v>805.42917470896009</v>
      </c>
      <c r="AO24" s="40">
        <v>791.29954072941246</v>
      </c>
      <c r="AP24" s="40">
        <v>500.67511187735749</v>
      </c>
      <c r="AQ24" s="40">
        <v>575.48638124334661</v>
      </c>
      <c r="AR24" s="40">
        <v>549.54936748860985</v>
      </c>
      <c r="AS24" s="40">
        <v>652.48230599379212</v>
      </c>
      <c r="AT24" s="41"/>
      <c r="AU24" s="41"/>
      <c r="AV24" s="41"/>
      <c r="AW24" s="41"/>
      <c r="AX24" s="41"/>
    </row>
    <row r="25" spans="1:50" x14ac:dyDescent="0.2">
      <c r="A25" s="18" t="s">
        <v>112</v>
      </c>
      <c r="B25" s="4" t="s">
        <v>109</v>
      </c>
      <c r="C25" s="13">
        <v>389831480.56</v>
      </c>
      <c r="D25" s="19" t="s">
        <v>110</v>
      </c>
      <c r="E25" s="4" t="s">
        <v>110</v>
      </c>
      <c r="F25" s="4" t="s">
        <v>111</v>
      </c>
      <c r="G25" t="s">
        <v>115</v>
      </c>
      <c r="H25" s="3" t="s">
        <v>114</v>
      </c>
      <c r="I25" s="3" t="s">
        <v>562</v>
      </c>
      <c r="J25" s="1" t="s">
        <v>542</v>
      </c>
      <c r="K25" s="2" t="s">
        <v>48</v>
      </c>
      <c r="L25" s="2">
        <v>41242</v>
      </c>
      <c r="M25" s="6">
        <v>2012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12.029973105397078</v>
      </c>
      <c r="AB25" s="38">
        <v>52.162141937345396</v>
      </c>
      <c r="AC25" s="38">
        <v>79.143748267512109</v>
      </c>
      <c r="AD25" s="38">
        <v>135.92890392774515</v>
      </c>
      <c r="AE25" s="38">
        <v>171.83317167942354</v>
      </c>
      <c r="AF25" s="38">
        <v>192.7960506460621</v>
      </c>
      <c r="AG25" s="38">
        <v>206.40801627151927</v>
      </c>
      <c r="AH25" s="38">
        <v>218.13420039254453</v>
      </c>
      <c r="AI25" s="40">
        <v>226.05316854487671</v>
      </c>
      <c r="AJ25" s="40">
        <v>231.84847479770741</v>
      </c>
      <c r="AK25" s="40">
        <v>176.531448534269</v>
      </c>
      <c r="AL25" s="40">
        <v>155.81657880117285</v>
      </c>
      <c r="AM25" s="40">
        <v>131.51008756511354</v>
      </c>
      <c r="AN25" s="40">
        <v>77.021880555991274</v>
      </c>
      <c r="AO25" s="40">
        <v>85.699740271605108</v>
      </c>
      <c r="AP25" s="40">
        <v>50.752928784169399</v>
      </c>
      <c r="AQ25" s="40"/>
      <c r="AR25" s="40"/>
      <c r="AS25" s="40"/>
      <c r="AT25" s="41"/>
      <c r="AU25" s="41"/>
      <c r="AV25" s="41"/>
      <c r="AW25" s="41"/>
      <c r="AX25" s="41"/>
    </row>
    <row r="26" spans="1:50" x14ac:dyDescent="0.2">
      <c r="A26" s="18" t="s">
        <v>112</v>
      </c>
      <c r="B26" s="4" t="s">
        <v>109</v>
      </c>
      <c r="C26" s="13">
        <v>389831480.56</v>
      </c>
      <c r="D26" s="19" t="s">
        <v>110</v>
      </c>
      <c r="E26" s="4" t="s">
        <v>110</v>
      </c>
      <c r="F26" s="4" t="s">
        <v>111</v>
      </c>
      <c r="G26" t="s">
        <v>117</v>
      </c>
      <c r="H26" s="3" t="s">
        <v>116</v>
      </c>
      <c r="I26" s="3" t="s">
        <v>563</v>
      </c>
      <c r="J26" s="1" t="s">
        <v>542</v>
      </c>
      <c r="K26" s="2" t="s">
        <v>48</v>
      </c>
      <c r="L26" s="2">
        <v>41242</v>
      </c>
      <c r="M26" s="6">
        <v>2012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1.1883333333333332</v>
      </c>
      <c r="V26" s="38">
        <v>6.387666666666667</v>
      </c>
      <c r="W26" s="38">
        <v>9.1145811283803937</v>
      </c>
      <c r="X26" s="38">
        <v>65.580301290187251</v>
      </c>
      <c r="Y26" s="38">
        <v>175.73908037169929</v>
      </c>
      <c r="Z26" s="38">
        <v>273.9043152023869</v>
      </c>
      <c r="AA26" s="38">
        <v>330.54086824052933</v>
      </c>
      <c r="AB26" s="38">
        <v>438.809305132048</v>
      </c>
      <c r="AC26" s="38">
        <v>498.45426088928934</v>
      </c>
      <c r="AD26" s="38">
        <v>604.5226843117938</v>
      </c>
      <c r="AE26" s="38">
        <v>679.47565932354632</v>
      </c>
      <c r="AF26" s="38">
        <v>721.93568761796496</v>
      </c>
      <c r="AG26" s="38">
        <v>784.32653053971853</v>
      </c>
      <c r="AH26" s="38">
        <v>832.79252040151914</v>
      </c>
      <c r="AI26" s="40">
        <v>869.13536058405725</v>
      </c>
      <c r="AJ26" s="40">
        <v>891.63721593834839</v>
      </c>
      <c r="AK26" s="40">
        <v>699.12151533212852</v>
      </c>
      <c r="AL26" s="40">
        <v>428.82200061807686</v>
      </c>
      <c r="AM26" s="40">
        <v>291.65937493425565</v>
      </c>
      <c r="AN26" s="40">
        <v>235.40509068838983</v>
      </c>
      <c r="AO26" s="40">
        <v>306.03982174379598</v>
      </c>
      <c r="AP26" s="40">
        <v>145.281785803856</v>
      </c>
      <c r="AQ26" s="40"/>
      <c r="AR26" s="40"/>
      <c r="AS26" s="40"/>
      <c r="AT26" s="41"/>
      <c r="AU26" s="41"/>
      <c r="AV26" s="41"/>
      <c r="AW26" s="41"/>
      <c r="AX26" s="41"/>
    </row>
    <row r="27" spans="1:50" x14ac:dyDescent="0.2">
      <c r="A27" s="4" t="s">
        <v>121</v>
      </c>
      <c r="B27" s="4" t="s">
        <v>118</v>
      </c>
      <c r="C27" s="13">
        <v>727824925.24000013</v>
      </c>
      <c r="D27" s="19" t="s">
        <v>119</v>
      </c>
      <c r="E27" s="4" t="s">
        <v>63</v>
      </c>
      <c r="F27" s="4" t="s">
        <v>120</v>
      </c>
      <c r="G27" s="5" t="s">
        <v>122</v>
      </c>
      <c r="H27" s="3" t="s">
        <v>44</v>
      </c>
      <c r="I27" s="3" t="s">
        <v>564</v>
      </c>
      <c r="J27" s="1" t="s">
        <v>542</v>
      </c>
      <c r="K27" s="2" t="s">
        <v>39</v>
      </c>
      <c r="L27" s="2">
        <v>42025</v>
      </c>
      <c r="M27" s="6">
        <v>2015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40">
        <v>259.66666666666663</v>
      </c>
      <c r="W27" s="40">
        <v>1127.9222222222222</v>
      </c>
      <c r="X27" s="40">
        <v>2071</v>
      </c>
      <c r="Y27" s="40">
        <v>2837</v>
      </c>
      <c r="Z27" s="40">
        <v>3551</v>
      </c>
      <c r="AA27" s="40">
        <v>3995</v>
      </c>
      <c r="AB27" s="40">
        <v>4718</v>
      </c>
      <c r="AC27" s="40">
        <v>5034.3151829022145</v>
      </c>
      <c r="AD27" s="40">
        <v>5400.7545977443651</v>
      </c>
      <c r="AE27" s="40">
        <v>5819.8742919664037</v>
      </c>
      <c r="AF27" s="40">
        <v>6172.3055484577153</v>
      </c>
      <c r="AG27" s="40">
        <v>6454.3336950386147</v>
      </c>
      <c r="AH27" s="40">
        <v>6772.0776646294644</v>
      </c>
      <c r="AI27" s="40">
        <v>6918.5761274774859</v>
      </c>
      <c r="AJ27" s="40">
        <v>6013.5278664253356</v>
      </c>
      <c r="AK27" s="40">
        <v>4310.8475449622647</v>
      </c>
      <c r="AL27" s="40">
        <v>2267.0836329646804</v>
      </c>
      <c r="AM27" s="40">
        <v>1347.3643041711618</v>
      </c>
      <c r="AN27" s="40">
        <v>1107.1265323641769</v>
      </c>
      <c r="AO27" s="40">
        <v>996.41387912776054</v>
      </c>
      <c r="AP27" s="40">
        <v>896.77249121498448</v>
      </c>
      <c r="AQ27" s="40"/>
      <c r="AR27" s="40"/>
      <c r="AS27" s="40"/>
      <c r="AT27" s="41"/>
      <c r="AU27" s="41"/>
      <c r="AV27" s="41"/>
      <c r="AW27" s="41"/>
      <c r="AX27" s="41"/>
    </row>
    <row r="28" spans="1:50" x14ac:dyDescent="0.2">
      <c r="A28" s="4" t="s">
        <v>121</v>
      </c>
      <c r="B28" s="4" t="s">
        <v>118</v>
      </c>
      <c r="C28" s="13">
        <v>727824925.24000013</v>
      </c>
      <c r="D28" s="19" t="s">
        <v>119</v>
      </c>
      <c r="E28" s="4" t="s">
        <v>63</v>
      </c>
      <c r="F28" s="4" t="s">
        <v>120</v>
      </c>
      <c r="G28" s="5" t="s">
        <v>123</v>
      </c>
      <c r="H28" s="3" t="s">
        <v>45</v>
      </c>
      <c r="I28" s="3" t="s">
        <v>565</v>
      </c>
      <c r="J28" s="1" t="s">
        <v>542</v>
      </c>
      <c r="K28" s="2" t="s">
        <v>39</v>
      </c>
      <c r="L28" s="2">
        <v>42025</v>
      </c>
      <c r="M28" s="6">
        <v>2015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40">
        <v>208.76888888888891</v>
      </c>
      <c r="W28" s="40">
        <v>765</v>
      </c>
      <c r="X28" s="40">
        <v>1275</v>
      </c>
      <c r="Y28" s="40">
        <v>1674</v>
      </c>
      <c r="Z28" s="40">
        <v>2220</v>
      </c>
      <c r="AA28" s="40">
        <v>2516</v>
      </c>
      <c r="AB28" s="40">
        <v>2883</v>
      </c>
      <c r="AC28" s="40">
        <v>2931.272769230769</v>
      </c>
      <c r="AD28" s="40">
        <v>3096.9260592307692</v>
      </c>
      <c r="AE28" s="40">
        <v>3283.1467720538462</v>
      </c>
      <c r="AF28" s="40">
        <v>3463.3799042270002</v>
      </c>
      <c r="AG28" s="40">
        <v>3615.5505481079576</v>
      </c>
      <c r="AH28" s="40">
        <v>3759.4354483694146</v>
      </c>
      <c r="AI28" s="40">
        <v>3839.5375133554221</v>
      </c>
      <c r="AJ28" s="40">
        <v>3132.1644505647851</v>
      </c>
      <c r="AK28" s="40">
        <v>2068.029325435567</v>
      </c>
      <c r="AL28" s="40">
        <v>1083.9614701161927</v>
      </c>
      <c r="AM28" s="40">
        <v>607.53726440951959</v>
      </c>
      <c r="AN28" s="40">
        <v>546.78353796856754</v>
      </c>
      <c r="AO28" s="40">
        <v>492.10518417171102</v>
      </c>
      <c r="AP28" s="40">
        <v>442.89466575453952</v>
      </c>
      <c r="AQ28" s="40"/>
      <c r="AR28" s="40"/>
      <c r="AS28" s="40"/>
      <c r="AT28" s="41"/>
      <c r="AU28" s="41"/>
      <c r="AV28" s="41"/>
      <c r="AW28" s="41"/>
      <c r="AX28" s="41"/>
    </row>
    <row r="29" spans="1:50" x14ac:dyDescent="0.2">
      <c r="A29" t="s">
        <v>127</v>
      </c>
      <c r="B29" t="s">
        <v>124</v>
      </c>
      <c r="C29" s="11">
        <v>837400701.64999998</v>
      </c>
      <c r="D29" s="19" t="s">
        <v>125</v>
      </c>
      <c r="E29" s="4" t="s">
        <v>126</v>
      </c>
      <c r="F29" s="4" t="s">
        <v>126</v>
      </c>
      <c r="G29" s="5" t="s">
        <v>128</v>
      </c>
      <c r="H29" s="3" t="s">
        <v>44</v>
      </c>
      <c r="I29" s="3" t="s">
        <v>566</v>
      </c>
      <c r="J29" s="1" t="s">
        <v>542</v>
      </c>
      <c r="K29" s="2" t="s">
        <v>39</v>
      </c>
      <c r="L29" s="2">
        <v>42324</v>
      </c>
      <c r="M29" s="6">
        <v>2015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40">
        <v>20.100000000000001</v>
      </c>
      <c r="W29" s="40">
        <v>537.20000000000005</v>
      </c>
      <c r="X29" s="40">
        <v>1241.4230769230769</v>
      </c>
      <c r="Y29" s="40">
        <v>2025.0230769230768</v>
      </c>
      <c r="Z29" s="40">
        <v>2997.2021428571429</v>
      </c>
      <c r="AA29" s="40">
        <v>4189.8664285714285</v>
      </c>
      <c r="AB29" s="40">
        <v>6023.0346153846158</v>
      </c>
      <c r="AC29" s="40">
        <v>8000.4729892636233</v>
      </c>
      <c r="AD29" s="40">
        <v>9707.029180346286</v>
      </c>
      <c r="AE29" s="40">
        <v>11318.123168383026</v>
      </c>
      <c r="AF29" s="40">
        <v>12464.5297572646</v>
      </c>
      <c r="AG29" s="40">
        <v>13459.464010353577</v>
      </c>
      <c r="AH29" s="40">
        <v>14203.271568078108</v>
      </c>
      <c r="AI29" s="40">
        <v>14976.211751836263</v>
      </c>
      <c r="AJ29" s="40">
        <v>14790.164292956671</v>
      </c>
      <c r="AK29" s="40">
        <v>14562.039628119757</v>
      </c>
      <c r="AL29" s="40">
        <v>12277.353175737728</v>
      </c>
      <c r="AM29" s="40">
        <v>9801.5794283889627</v>
      </c>
      <c r="AN29" s="40">
        <v>11210.803993908799</v>
      </c>
      <c r="AO29" s="40">
        <v>12081.545431102</v>
      </c>
      <c r="AP29" s="40">
        <v>12596.611028347101</v>
      </c>
      <c r="AQ29" s="40">
        <v>13133.710419581999</v>
      </c>
      <c r="AR29" s="40">
        <v>10506.968335665601</v>
      </c>
      <c r="AS29" s="40">
        <v>6304.18100139935</v>
      </c>
      <c r="AT29" s="41"/>
      <c r="AU29" s="41"/>
      <c r="AV29" s="41"/>
      <c r="AW29" s="41"/>
      <c r="AX29" s="41"/>
    </row>
    <row r="30" spans="1:50" x14ac:dyDescent="0.2">
      <c r="A30" t="s">
        <v>127</v>
      </c>
      <c r="B30" t="s">
        <v>124</v>
      </c>
      <c r="C30" s="11">
        <v>837400701.64999998</v>
      </c>
      <c r="D30" s="19" t="s">
        <v>125</v>
      </c>
      <c r="E30" s="4" t="s">
        <v>126</v>
      </c>
      <c r="F30" s="4" t="s">
        <v>126</v>
      </c>
      <c r="G30" s="5" t="s">
        <v>129</v>
      </c>
      <c r="H30" s="3" t="s">
        <v>45</v>
      </c>
      <c r="I30" s="3" t="s">
        <v>567</v>
      </c>
      <c r="J30" s="1" t="s">
        <v>542</v>
      </c>
      <c r="K30" s="2" t="s">
        <v>39</v>
      </c>
      <c r="L30" s="2">
        <v>42324</v>
      </c>
      <c r="M30" s="6">
        <v>2015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40">
        <v>20.100000000000001</v>
      </c>
      <c r="W30" s="40">
        <v>443.8</v>
      </c>
      <c r="X30" s="40">
        <v>883.15384615384619</v>
      </c>
      <c r="Y30" s="40">
        <v>1202.9884615384615</v>
      </c>
      <c r="Z30" s="40">
        <v>1567.027142857143</v>
      </c>
      <c r="AA30" s="40">
        <v>2231.9057142857141</v>
      </c>
      <c r="AB30" s="40">
        <v>3169.0153846153844</v>
      </c>
      <c r="AC30" s="40">
        <v>4196.2484511697203</v>
      </c>
      <c r="AD30" s="40">
        <v>5130.5477607190596</v>
      </c>
      <c r="AE30" s="40">
        <v>5947.1264028681662</v>
      </c>
      <c r="AF30" s="40">
        <v>6455.722094003967</v>
      </c>
      <c r="AG30" s="40">
        <v>6968.3462614740556</v>
      </c>
      <c r="AH30" s="40">
        <v>7340.6852321036768</v>
      </c>
      <c r="AI30" s="40">
        <v>7770.3490037328438</v>
      </c>
      <c r="AJ30" s="40">
        <v>7403.7433667632031</v>
      </c>
      <c r="AK30" s="40">
        <v>6981.0018458168561</v>
      </c>
      <c r="AL30" s="40">
        <v>5217.7039345960929</v>
      </c>
      <c r="AM30" s="40">
        <v>4304.9045347943402</v>
      </c>
      <c r="AN30" s="40">
        <v>5471.8485419036851</v>
      </c>
      <c r="AO30" s="40">
        <v>5720.78943090967</v>
      </c>
      <c r="AP30" s="40">
        <v>5949.6210081460504</v>
      </c>
      <c r="AQ30" s="40">
        <v>6187.6058484718997</v>
      </c>
      <c r="AR30" s="40">
        <v>4950.0846787775199</v>
      </c>
      <c r="AS30" s="40">
        <v>2970.0508072665102</v>
      </c>
      <c r="AT30" s="41"/>
      <c r="AU30" s="41"/>
      <c r="AV30" s="41"/>
      <c r="AW30" s="41"/>
      <c r="AX30" s="41"/>
    </row>
    <row r="31" spans="1:50" x14ac:dyDescent="0.2">
      <c r="A31" s="22" t="s">
        <v>133</v>
      </c>
      <c r="B31" s="15" t="s">
        <v>130</v>
      </c>
      <c r="C31" s="12">
        <v>480146969.85000002</v>
      </c>
      <c r="D31" s="21" t="s">
        <v>131</v>
      </c>
      <c r="E31" s="15" t="s">
        <v>71</v>
      </c>
      <c r="F31" s="15" t="s">
        <v>132</v>
      </c>
      <c r="G31" s="23" t="s">
        <v>135</v>
      </c>
      <c r="H31" s="1" t="s">
        <v>134</v>
      </c>
      <c r="I31" s="1" t="s">
        <v>568</v>
      </c>
      <c r="J31" s="1" t="s">
        <v>542</v>
      </c>
      <c r="K31" s="20" t="s">
        <v>39</v>
      </c>
      <c r="L31" s="20">
        <v>42822</v>
      </c>
      <c r="M31" s="24">
        <v>2017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2.5059999999999998</v>
      </c>
      <c r="Y31" s="38">
        <v>145.50049603593388</v>
      </c>
      <c r="Z31" s="38">
        <v>444.39144938234119</v>
      </c>
      <c r="AA31" s="38">
        <v>823.80512579782521</v>
      </c>
      <c r="AB31" s="38">
        <v>1486.850865145597</v>
      </c>
      <c r="AC31" s="38">
        <v>2108.0602061374561</v>
      </c>
      <c r="AD31" s="38">
        <v>2615.9284559873572</v>
      </c>
      <c r="AE31" s="38">
        <v>3032.5680079232934</v>
      </c>
      <c r="AF31" s="38">
        <v>3420.0792176186433</v>
      </c>
      <c r="AG31" s="38">
        <v>3785.6571182420766</v>
      </c>
      <c r="AH31" s="38">
        <v>4165.6717754899337</v>
      </c>
      <c r="AI31" s="38">
        <v>4370.8732097302827</v>
      </c>
      <c r="AJ31" s="38">
        <v>4605.9423516272891</v>
      </c>
      <c r="AK31" s="38">
        <v>4595.4204355336587</v>
      </c>
      <c r="AL31" s="38">
        <v>4274.9068749078979</v>
      </c>
      <c r="AM31" s="40">
        <v>3568.9047427437299</v>
      </c>
      <c r="AN31" s="40">
        <v>1758.8299135022348</v>
      </c>
      <c r="AO31" s="40">
        <v>2788.4206419736502</v>
      </c>
      <c r="AP31" s="40">
        <v>2509.5785777762799</v>
      </c>
      <c r="AQ31" s="40">
        <v>2230.73651357892</v>
      </c>
      <c r="AR31" s="40">
        <v>1951.89444938155</v>
      </c>
      <c r="AS31" s="40">
        <v>1673.0523851841901</v>
      </c>
      <c r="AT31" s="41"/>
      <c r="AU31" s="41"/>
      <c r="AV31" s="41"/>
      <c r="AW31" s="41"/>
      <c r="AX31" s="41"/>
    </row>
    <row r="32" spans="1:50" x14ac:dyDescent="0.2">
      <c r="A32" s="22" t="s">
        <v>133</v>
      </c>
      <c r="B32" s="15" t="s">
        <v>130</v>
      </c>
      <c r="C32" s="12">
        <v>480146969.85000002</v>
      </c>
      <c r="D32" s="21" t="s">
        <v>131</v>
      </c>
      <c r="E32" s="15" t="s">
        <v>71</v>
      </c>
      <c r="F32" s="15" t="s">
        <v>132</v>
      </c>
      <c r="G32" s="23" t="s">
        <v>136</v>
      </c>
      <c r="H32" s="1" t="s">
        <v>45</v>
      </c>
      <c r="I32" s="1" t="s">
        <v>569</v>
      </c>
      <c r="J32" s="1" t="s">
        <v>542</v>
      </c>
      <c r="K32" s="20" t="s">
        <v>39</v>
      </c>
      <c r="L32" s="20">
        <v>42822</v>
      </c>
      <c r="M32" s="24">
        <v>2017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254.11779999999999</v>
      </c>
      <c r="Y32" s="38">
        <v>777.10242706203712</v>
      </c>
      <c r="Z32" s="38">
        <v>1869.1744341776616</v>
      </c>
      <c r="AA32" s="38">
        <v>3226.1548306937593</v>
      </c>
      <c r="AB32" s="38">
        <v>4717.3849175909872</v>
      </c>
      <c r="AC32" s="38">
        <v>6559.3210084843786</v>
      </c>
      <c r="AD32" s="38">
        <v>7722.0789881434266</v>
      </c>
      <c r="AE32" s="38">
        <v>8651.6002312698874</v>
      </c>
      <c r="AF32" s="38">
        <v>9458.2496867002392</v>
      </c>
      <c r="AG32" s="38">
        <v>10162.099957864724</v>
      </c>
      <c r="AH32" s="38">
        <v>10815.998534374112</v>
      </c>
      <c r="AI32" s="38">
        <v>11270.992294774069</v>
      </c>
      <c r="AJ32" s="38">
        <v>11739.45100413095</v>
      </c>
      <c r="AK32" s="38">
        <v>11849.352106747674</v>
      </c>
      <c r="AL32" s="38">
        <v>10879.228740186021</v>
      </c>
      <c r="AM32" s="40">
        <v>9670.6937365085305</v>
      </c>
      <c r="AN32" s="40">
        <v>7264.381289543493</v>
      </c>
      <c r="AO32" s="40">
        <v>7986.8987150812054</v>
      </c>
      <c r="AP32" s="40">
        <v>7317.1372754595695</v>
      </c>
      <c r="AQ32" s="40">
        <v>6044.7516716758801</v>
      </c>
      <c r="AR32" s="40">
        <v>5495.2287924326201</v>
      </c>
      <c r="AS32" s="40">
        <v>3846.6601547028299</v>
      </c>
      <c r="AT32" s="41"/>
      <c r="AU32" s="41"/>
      <c r="AV32" s="41"/>
      <c r="AW32" s="41"/>
      <c r="AX32" s="41"/>
    </row>
    <row r="33" spans="1:50" x14ac:dyDescent="0.2">
      <c r="A33" s="25" t="s">
        <v>133</v>
      </c>
      <c r="B33" s="4" t="s">
        <v>130</v>
      </c>
      <c r="C33" s="13">
        <v>480146969.85000002</v>
      </c>
      <c r="D33" s="19" t="s">
        <v>131</v>
      </c>
      <c r="E33" s="4" t="s">
        <v>137</v>
      </c>
      <c r="F33" s="4" t="s">
        <v>72</v>
      </c>
      <c r="G33" t="s">
        <v>133</v>
      </c>
      <c r="H33" s="3" t="s">
        <v>44</v>
      </c>
      <c r="I33" s="3" t="s">
        <v>570</v>
      </c>
      <c r="J33" s="1" t="s">
        <v>54</v>
      </c>
      <c r="K33" s="2" t="s">
        <v>39</v>
      </c>
      <c r="L33" s="2">
        <v>42822</v>
      </c>
      <c r="M33" s="6">
        <v>2017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40">
        <v>219</v>
      </c>
      <c r="Y33" s="40">
        <v>787.54339542760374</v>
      </c>
      <c r="Z33" s="40">
        <v>2074</v>
      </c>
      <c r="AA33" s="40">
        <v>3537.6467836257311</v>
      </c>
      <c r="AB33" s="40">
        <v>5249</v>
      </c>
      <c r="AC33" s="40">
        <v>8314.3826224742916</v>
      </c>
      <c r="AD33" s="40">
        <v>10476.653404588698</v>
      </c>
      <c r="AE33" s="40">
        <v>12070.21391493495</v>
      </c>
      <c r="AF33" s="40">
        <v>13418.117078753048</v>
      </c>
      <c r="AG33" s="40">
        <v>14469.928118684513</v>
      </c>
      <c r="AH33" s="40">
        <v>15425.882354525233</v>
      </c>
      <c r="AI33" s="40">
        <v>16174.389379386939</v>
      </c>
      <c r="AJ33" s="40">
        <v>17134.739188223004</v>
      </c>
      <c r="AK33" s="40">
        <v>17635.598309318455</v>
      </c>
      <c r="AL33" s="40">
        <v>15982.840007557214</v>
      </c>
      <c r="AM33" s="40">
        <v>10405.874003581401</v>
      </c>
      <c r="AN33" s="40"/>
      <c r="AO33" s="40"/>
      <c r="AP33" s="40"/>
      <c r="AQ33" s="40"/>
      <c r="AR33" s="40"/>
      <c r="AS33" s="40"/>
      <c r="AT33" s="41"/>
      <c r="AU33" s="41"/>
      <c r="AV33" s="41"/>
      <c r="AW33" s="41"/>
      <c r="AX33" s="41"/>
    </row>
    <row r="34" spans="1:50" x14ac:dyDescent="0.2">
      <c r="A34" s="25" t="s">
        <v>133</v>
      </c>
      <c r="B34" s="4" t="s">
        <v>130</v>
      </c>
      <c r="C34" s="13">
        <v>480146969.85000002</v>
      </c>
      <c r="D34" s="19" t="s">
        <v>131</v>
      </c>
      <c r="E34" s="4" t="s">
        <v>137</v>
      </c>
      <c r="F34" s="4" t="s">
        <v>72</v>
      </c>
      <c r="G34" t="s">
        <v>138</v>
      </c>
      <c r="H34" s="3" t="s">
        <v>45</v>
      </c>
      <c r="I34" s="3" t="s">
        <v>571</v>
      </c>
      <c r="J34" s="1" t="s">
        <v>54</v>
      </c>
      <c r="K34" s="2" t="s">
        <v>39</v>
      </c>
      <c r="L34" s="2">
        <v>42822</v>
      </c>
      <c r="M34" s="6">
        <v>2017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40">
        <v>216.08333333333334</v>
      </c>
      <c r="Y34" s="40">
        <v>660</v>
      </c>
      <c r="Z34" s="40">
        <v>1669</v>
      </c>
      <c r="AA34" s="40">
        <v>2808</v>
      </c>
      <c r="AB34" s="40">
        <v>3971</v>
      </c>
      <c r="AC34" s="40">
        <v>6331.7563899921952</v>
      </c>
      <c r="AD34" s="40">
        <v>7888.9136070284658</v>
      </c>
      <c r="AE34" s="40">
        <v>8988.0189627813797</v>
      </c>
      <c r="AF34" s="40">
        <v>9882.7522949125287</v>
      </c>
      <c r="AG34" s="40">
        <v>10495.930353653042</v>
      </c>
      <c r="AH34" s="40">
        <v>11093.780822121033</v>
      </c>
      <c r="AI34" s="40">
        <v>11542.98519644218</v>
      </c>
      <c r="AJ34" s="40">
        <v>12455.912446625625</v>
      </c>
      <c r="AK34" s="40">
        <v>12776.144941097429</v>
      </c>
      <c r="AL34" s="40">
        <v>10689.712109030823</v>
      </c>
      <c r="AM34" s="40">
        <v>5514.8636805551396</v>
      </c>
      <c r="AN34" s="40"/>
      <c r="AO34" s="40"/>
      <c r="AP34" s="40"/>
      <c r="AQ34" s="40"/>
      <c r="AR34" s="40"/>
      <c r="AS34" s="40"/>
      <c r="AT34" s="41"/>
      <c r="AU34" s="41"/>
      <c r="AV34" s="41"/>
      <c r="AW34" s="41"/>
      <c r="AX34" s="41"/>
    </row>
    <row r="35" spans="1:50" x14ac:dyDescent="0.2">
      <c r="A35" s="26" t="s">
        <v>143</v>
      </c>
      <c r="B35" s="4" t="s">
        <v>139</v>
      </c>
      <c r="C35" s="13">
        <v>9936069813.7000008</v>
      </c>
      <c r="D35" s="19" t="s">
        <v>140</v>
      </c>
      <c r="E35" t="s">
        <v>141</v>
      </c>
      <c r="F35" s="4" t="s">
        <v>142</v>
      </c>
      <c r="G35" s="5" t="s">
        <v>144</v>
      </c>
      <c r="H35" s="3" t="s">
        <v>52</v>
      </c>
      <c r="I35" s="3" t="s">
        <v>572</v>
      </c>
      <c r="J35" s="1" t="s">
        <v>542</v>
      </c>
      <c r="K35" s="2" t="s">
        <v>48</v>
      </c>
      <c r="L35" s="2">
        <v>41271</v>
      </c>
      <c r="M35" s="6">
        <v>2012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146</v>
      </c>
      <c r="U35" s="38">
        <v>772.5</v>
      </c>
      <c r="V35" s="38">
        <v>1860</v>
      </c>
      <c r="W35" s="38">
        <v>3343</v>
      </c>
      <c r="X35" s="38">
        <v>4872</v>
      </c>
      <c r="Y35" s="38">
        <v>6438</v>
      </c>
      <c r="Z35" s="38">
        <v>7929</v>
      </c>
      <c r="AA35" s="38">
        <v>9166.3125</v>
      </c>
      <c r="AB35" s="38">
        <v>10762</v>
      </c>
      <c r="AC35" s="38">
        <v>11897.797279124121</v>
      </c>
      <c r="AD35" s="38">
        <v>12857.049262809507</v>
      </c>
      <c r="AE35" s="38">
        <v>13711.038094086385</v>
      </c>
      <c r="AF35" s="38">
        <v>14421.290453232665</v>
      </c>
      <c r="AG35" s="38">
        <v>13658.656018201493</v>
      </c>
      <c r="AH35" s="38">
        <v>11634.970335547154</v>
      </c>
      <c r="AI35" s="40">
        <v>6982.3945169846511</v>
      </c>
      <c r="AJ35" s="40">
        <v>3407.2484070300929</v>
      </c>
      <c r="AK35" s="40">
        <v>2353.1768664740421</v>
      </c>
      <c r="AL35" s="40">
        <v>1507.775770030484</v>
      </c>
      <c r="AM35" s="40">
        <v>1243.1513461148481</v>
      </c>
      <c r="AN35" s="40">
        <v>920.82673989625619</v>
      </c>
      <c r="AO35" s="40">
        <v>787.56944154312453</v>
      </c>
      <c r="AP35" s="40">
        <v>750.42011769248995</v>
      </c>
      <c r="AQ35" s="40">
        <v>832.15240607356293</v>
      </c>
      <c r="AR35" s="40">
        <v>832.15240607356293</v>
      </c>
      <c r="AS35" s="40">
        <v>832.15240607356293</v>
      </c>
      <c r="AT35" s="41"/>
      <c r="AU35" s="41"/>
      <c r="AV35" s="41"/>
      <c r="AW35" s="41"/>
      <c r="AX35" s="41"/>
    </row>
    <row r="36" spans="1:50" x14ac:dyDescent="0.2">
      <c r="A36" s="26" t="s">
        <v>143</v>
      </c>
      <c r="B36" s="4" t="s">
        <v>139</v>
      </c>
      <c r="C36" s="13">
        <v>9936069813.7000008</v>
      </c>
      <c r="D36" s="19" t="s">
        <v>140</v>
      </c>
      <c r="E36" t="s">
        <v>141</v>
      </c>
      <c r="F36" s="4" t="s">
        <v>142</v>
      </c>
      <c r="G36" s="5" t="s">
        <v>146</v>
      </c>
      <c r="H36" s="3" t="s">
        <v>145</v>
      </c>
      <c r="I36" s="3" t="s">
        <v>573</v>
      </c>
      <c r="J36" s="1" t="s">
        <v>542</v>
      </c>
      <c r="K36" s="2" t="s">
        <v>48</v>
      </c>
      <c r="L36" s="2">
        <v>41271</v>
      </c>
      <c r="M36" s="6">
        <v>2012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97</v>
      </c>
      <c r="U36" s="38">
        <v>404</v>
      </c>
      <c r="V36" s="38">
        <v>1023</v>
      </c>
      <c r="W36" s="38">
        <v>1963</v>
      </c>
      <c r="X36" s="38">
        <v>2887</v>
      </c>
      <c r="Y36" s="38">
        <v>3760</v>
      </c>
      <c r="Z36" s="38">
        <v>4755</v>
      </c>
      <c r="AA36" s="38">
        <v>5485</v>
      </c>
      <c r="AB36" s="38">
        <v>6456</v>
      </c>
      <c r="AC36" s="38">
        <v>7837.0795146731934</v>
      </c>
      <c r="AD36" s="38">
        <v>8573.7141594119075</v>
      </c>
      <c r="AE36" s="38">
        <v>9187.3248535067632</v>
      </c>
      <c r="AF36" s="38">
        <v>9676.6246814705974</v>
      </c>
      <c r="AG36" s="38">
        <v>9774.2437868312227</v>
      </c>
      <c r="AH36" s="38">
        <v>9373.6873686548806</v>
      </c>
      <c r="AI36" s="40">
        <v>5543.9987358634044</v>
      </c>
      <c r="AJ36" s="40">
        <v>2368.1632779778947</v>
      </c>
      <c r="AK36" s="40">
        <v>1549.5204315882934</v>
      </c>
      <c r="AL36" s="40">
        <v>835.72795791302838</v>
      </c>
      <c r="AM36" s="40">
        <v>790.62463736293478</v>
      </c>
      <c r="AN36" s="40">
        <v>505.98188844950096</v>
      </c>
      <c r="AO36" s="40">
        <v>471.93420547204653</v>
      </c>
      <c r="AP36" s="40">
        <v>462.38748978634402</v>
      </c>
      <c r="AQ36" s="40">
        <v>752.93409723004311</v>
      </c>
      <c r="AR36" s="40">
        <v>752.93409723004311</v>
      </c>
      <c r="AS36" s="40">
        <v>752.93409723004311</v>
      </c>
      <c r="AT36" s="41"/>
      <c r="AU36" s="41"/>
      <c r="AV36" s="41"/>
      <c r="AW36" s="41"/>
      <c r="AX36" s="41"/>
    </row>
    <row r="37" spans="1:50" x14ac:dyDescent="0.2">
      <c r="A37" s="26" t="s">
        <v>143</v>
      </c>
      <c r="B37" s="4" t="s">
        <v>139</v>
      </c>
      <c r="C37" s="13">
        <v>9936069813.7000008</v>
      </c>
      <c r="D37" s="19" t="s">
        <v>140</v>
      </c>
      <c r="E37" t="s">
        <v>141</v>
      </c>
      <c r="F37" s="4" t="s">
        <v>147</v>
      </c>
      <c r="G37" s="5" t="s">
        <v>149</v>
      </c>
      <c r="H37" s="3" t="s">
        <v>148</v>
      </c>
      <c r="I37" s="3" t="s">
        <v>574</v>
      </c>
      <c r="J37" s="1" t="s">
        <v>542</v>
      </c>
      <c r="K37" s="2" t="s">
        <v>48</v>
      </c>
      <c r="L37" s="2">
        <v>41271</v>
      </c>
      <c r="M37" s="6">
        <v>2012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1964.2254</v>
      </c>
      <c r="U37" s="38">
        <v>802.54157844325107</v>
      </c>
      <c r="V37" s="38">
        <v>1225.0583274327732</v>
      </c>
      <c r="W37" s="38">
        <v>1631.6144382292182</v>
      </c>
      <c r="X37" s="38">
        <v>2522.4914734556683</v>
      </c>
      <c r="Y37" s="38">
        <v>3434.5842756397005</v>
      </c>
      <c r="Z37" s="38">
        <v>4220.2166666666662</v>
      </c>
      <c r="AA37" s="38">
        <v>4948.363636363636</v>
      </c>
      <c r="AB37" s="38">
        <v>5970.1357142857141</v>
      </c>
      <c r="AC37" s="38">
        <v>6624.0345576907912</v>
      </c>
      <c r="AD37" s="38">
        <v>7085.1100493320682</v>
      </c>
      <c r="AE37" s="38">
        <v>7537.063128532197</v>
      </c>
      <c r="AF37" s="38">
        <v>7914.7799632564847</v>
      </c>
      <c r="AG37" s="38">
        <v>7062.5652845686755</v>
      </c>
      <c r="AH37" s="38">
        <v>6057.8007743669059</v>
      </c>
      <c r="AI37" s="40">
        <v>4080.0086683240283</v>
      </c>
      <c r="AJ37" s="40">
        <v>2092.821919784119</v>
      </c>
      <c r="AK37" s="40">
        <v>1572.9079197172032</v>
      </c>
      <c r="AL37" s="40">
        <v>1371.5519855596319</v>
      </c>
      <c r="AM37" s="40">
        <v>1251.2517987116353</v>
      </c>
      <c r="AN37" s="40">
        <v>1237.4748177860597</v>
      </c>
      <c r="AO37" s="40">
        <v>1576.1902946710361</v>
      </c>
      <c r="AP37" s="40">
        <v>1398.3506180234215</v>
      </c>
      <c r="AQ37" s="40"/>
      <c r="AR37" s="40"/>
      <c r="AS37" s="40"/>
      <c r="AT37" s="41"/>
      <c r="AU37" s="41"/>
      <c r="AV37" s="41"/>
      <c r="AW37" s="41"/>
      <c r="AX37" s="41"/>
    </row>
    <row r="38" spans="1:50" x14ac:dyDescent="0.2">
      <c r="A38" s="26" t="s">
        <v>143</v>
      </c>
      <c r="B38" s="4" t="s">
        <v>139</v>
      </c>
      <c r="C38" s="13">
        <v>9936069813.7000008</v>
      </c>
      <c r="D38" s="19" t="s">
        <v>140</v>
      </c>
      <c r="E38" t="s">
        <v>141</v>
      </c>
      <c r="F38" s="4" t="s">
        <v>147</v>
      </c>
      <c r="G38" s="5" t="s">
        <v>150</v>
      </c>
      <c r="H38" s="3" t="s">
        <v>59</v>
      </c>
      <c r="I38" s="3" t="s">
        <v>575</v>
      </c>
      <c r="J38" s="1" t="s">
        <v>542</v>
      </c>
      <c r="K38" s="2" t="s">
        <v>48</v>
      </c>
      <c r="L38" s="2">
        <v>41271</v>
      </c>
      <c r="M38" s="6">
        <v>2012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1692.8159338624339</v>
      </c>
      <c r="U38" s="38">
        <v>577.03777802497484</v>
      </c>
      <c r="V38" s="38">
        <v>824.66156871428575</v>
      </c>
      <c r="W38" s="38">
        <v>968.37289277777779</v>
      </c>
      <c r="X38" s="38">
        <v>1417.9727272727273</v>
      </c>
      <c r="Y38" s="38">
        <v>1849.6881578461539</v>
      </c>
      <c r="Z38" s="38">
        <v>2342.9333333333334</v>
      </c>
      <c r="AA38" s="38">
        <v>2688.0318181818179</v>
      </c>
      <c r="AB38" s="38">
        <v>3160.9357142857143</v>
      </c>
      <c r="AC38" s="38">
        <v>3851.6344336850443</v>
      </c>
      <c r="AD38" s="38">
        <v>4143.7023289979079</v>
      </c>
      <c r="AE38" s="38">
        <v>4423.0996428425815</v>
      </c>
      <c r="AF38" s="38">
        <v>4651.2911094243109</v>
      </c>
      <c r="AG38" s="38">
        <v>4597.9715585576132</v>
      </c>
      <c r="AH38" s="38">
        <v>4334.6538143389789</v>
      </c>
      <c r="AI38" s="40">
        <v>2708.5756134185417</v>
      </c>
      <c r="AJ38" s="40">
        <v>1143.0612526962645</v>
      </c>
      <c r="AK38" s="40">
        <v>811.06895828991924</v>
      </c>
      <c r="AL38" s="40">
        <v>639.031963057506</v>
      </c>
      <c r="AM38" s="40">
        <v>509.82976178328403</v>
      </c>
      <c r="AN38" s="40">
        <v>473.72885474219299</v>
      </c>
      <c r="AO38" s="40">
        <v>473.8247084853615</v>
      </c>
      <c r="AP38" s="40">
        <v>362.57656986832205</v>
      </c>
      <c r="AQ38" s="40"/>
      <c r="AR38" s="40"/>
      <c r="AS38" s="40"/>
      <c r="AT38" s="41"/>
      <c r="AU38" s="41"/>
      <c r="AV38" s="41"/>
      <c r="AW38" s="41"/>
      <c r="AX38" s="41"/>
    </row>
    <row r="39" spans="1:50" x14ac:dyDescent="0.2">
      <c r="A39" s="4" t="s">
        <v>152</v>
      </c>
      <c r="B39" s="4" t="s">
        <v>151</v>
      </c>
      <c r="C39" s="13">
        <v>1203043540</v>
      </c>
      <c r="D39" s="19" t="s">
        <v>119</v>
      </c>
      <c r="E39" s="4" t="s">
        <v>63</v>
      </c>
      <c r="F39" s="4" t="s">
        <v>120</v>
      </c>
      <c r="G39" s="5" t="s">
        <v>153</v>
      </c>
      <c r="H39" s="3" t="s">
        <v>44</v>
      </c>
      <c r="I39" s="3" t="s">
        <v>576</v>
      </c>
      <c r="J39" s="1" t="s">
        <v>542</v>
      </c>
      <c r="K39" s="2" t="s">
        <v>48</v>
      </c>
      <c r="L39" s="2">
        <v>42192</v>
      </c>
      <c r="M39" s="6">
        <v>2015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40">
        <v>21</v>
      </c>
      <c r="W39" s="40">
        <v>170</v>
      </c>
      <c r="X39" s="40">
        <v>507.4444444444444</v>
      </c>
      <c r="Y39" s="40">
        <v>1028</v>
      </c>
      <c r="Z39" s="40">
        <v>1726</v>
      </c>
      <c r="AA39" s="40">
        <v>2497</v>
      </c>
      <c r="AB39" s="40">
        <v>3548</v>
      </c>
      <c r="AC39" s="40">
        <v>4551.5802763045886</v>
      </c>
      <c r="AD39" s="40">
        <v>5325.5283392898482</v>
      </c>
      <c r="AE39" s="40">
        <v>5970.4903263249889</v>
      </c>
      <c r="AF39" s="40">
        <v>6202.4363119377203</v>
      </c>
      <c r="AG39" s="40">
        <v>5654.6169298273198</v>
      </c>
      <c r="AH39" s="40">
        <v>4182.6485250963351</v>
      </c>
      <c r="AI39" s="40">
        <v>2246.200708004591</v>
      </c>
      <c r="AJ39" s="40">
        <v>1681.4828658580759</v>
      </c>
      <c r="AK39" s="40">
        <v>1084.7283314922161</v>
      </c>
      <c r="AL39" s="40">
        <v>735.13633768739044</v>
      </c>
      <c r="AM39" s="40">
        <v>703.88763199146149</v>
      </c>
      <c r="AN39" s="40">
        <v>637.515211431083</v>
      </c>
      <c r="AO39" s="40">
        <v>578.18166719062197</v>
      </c>
      <c r="AP39" s="40">
        <v>525.22327506447152</v>
      </c>
      <c r="AQ39" s="40"/>
      <c r="AR39" s="40"/>
      <c r="AS39" s="40"/>
      <c r="AT39" s="41"/>
      <c r="AU39" s="41"/>
      <c r="AV39" s="41"/>
      <c r="AW39" s="41"/>
      <c r="AX39" s="41"/>
    </row>
    <row r="40" spans="1:50" x14ac:dyDescent="0.2">
      <c r="A40" s="4" t="s">
        <v>152</v>
      </c>
      <c r="B40" s="4" t="s">
        <v>151</v>
      </c>
      <c r="C40" s="13">
        <v>1203043540</v>
      </c>
      <c r="D40" s="19" t="s">
        <v>119</v>
      </c>
      <c r="E40" s="4" t="s">
        <v>63</v>
      </c>
      <c r="F40" s="4" t="s">
        <v>120</v>
      </c>
      <c r="G40" s="5" t="s">
        <v>154</v>
      </c>
      <c r="H40" s="3" t="s">
        <v>45</v>
      </c>
      <c r="I40" s="3" t="s">
        <v>577</v>
      </c>
      <c r="J40" s="1" t="s">
        <v>542</v>
      </c>
      <c r="K40" s="2" t="s">
        <v>48</v>
      </c>
      <c r="L40" s="2">
        <v>42192</v>
      </c>
      <c r="M40" s="6">
        <v>2015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40">
        <v>20.655555555555555</v>
      </c>
      <c r="W40" s="40">
        <v>112.7164887080648</v>
      </c>
      <c r="X40" s="40">
        <v>297.99935828877005</v>
      </c>
      <c r="Y40" s="40">
        <v>556</v>
      </c>
      <c r="Z40" s="40">
        <v>925</v>
      </c>
      <c r="AA40" s="40">
        <v>1277</v>
      </c>
      <c r="AB40" s="40">
        <v>1712</v>
      </c>
      <c r="AC40" s="40">
        <v>2288.2233333333334</v>
      </c>
      <c r="AD40" s="40">
        <v>2713.6632616945735</v>
      </c>
      <c r="AE40" s="40">
        <v>3054.8037021143909</v>
      </c>
      <c r="AF40" s="40">
        <v>3102.8435735965199</v>
      </c>
      <c r="AG40" s="40">
        <v>2704.981719785138</v>
      </c>
      <c r="AH40" s="40">
        <v>1789.7640742253418</v>
      </c>
      <c r="AI40" s="40">
        <v>650.02381832450203</v>
      </c>
      <c r="AJ40" s="40">
        <v>426.58735241650373</v>
      </c>
      <c r="AK40" s="40">
        <v>306.79204188387769</v>
      </c>
      <c r="AL40" s="40">
        <v>136.08803965165001</v>
      </c>
      <c r="AM40" s="40">
        <v>86.191026157829995</v>
      </c>
      <c r="AN40" s="40">
        <v>81.588266180816987</v>
      </c>
      <c r="AO40" s="40">
        <v>77.847416465382508</v>
      </c>
      <c r="AP40" s="40">
        <v>74.922449411755807</v>
      </c>
      <c r="AQ40" s="40"/>
      <c r="AR40" s="40"/>
      <c r="AS40" s="40"/>
      <c r="AT40" s="41"/>
      <c r="AU40" s="41"/>
      <c r="AV40" s="41"/>
      <c r="AW40" s="41"/>
      <c r="AX40" s="41"/>
    </row>
    <row r="41" spans="1:50" ht="16" x14ac:dyDescent="0.2">
      <c r="A41" t="s">
        <v>159</v>
      </c>
      <c r="B41" t="s">
        <v>155</v>
      </c>
      <c r="C41" s="11">
        <v>434481708.94</v>
      </c>
      <c r="D41" s="19" t="s">
        <v>156</v>
      </c>
      <c r="E41" t="s">
        <v>157</v>
      </c>
      <c r="F41" s="4" t="s">
        <v>158</v>
      </c>
      <c r="G41" s="5" t="s">
        <v>159</v>
      </c>
      <c r="H41" s="3" t="s">
        <v>44</v>
      </c>
      <c r="I41" s="3" t="s">
        <v>578</v>
      </c>
      <c r="J41" s="32" t="s">
        <v>160</v>
      </c>
      <c r="K41" s="2" t="s">
        <v>39</v>
      </c>
      <c r="L41" s="2">
        <v>41779</v>
      </c>
      <c r="M41" s="6">
        <v>2014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44">
        <v>0</v>
      </c>
      <c r="V41" s="40">
        <v>27.8</v>
      </c>
      <c r="W41" s="40">
        <v>86.21</v>
      </c>
      <c r="X41" s="40">
        <v>143.16999999999999</v>
      </c>
      <c r="Y41" s="40">
        <v>201.376</v>
      </c>
      <c r="Z41" s="40">
        <v>269.2</v>
      </c>
      <c r="AA41" s="40">
        <v>347.2</v>
      </c>
      <c r="AB41" s="40">
        <v>429.3</v>
      </c>
      <c r="AC41" s="40">
        <v>521.79685714285711</v>
      </c>
      <c r="AD41" s="40">
        <v>727.86634453781517</v>
      </c>
      <c r="AE41" s="40">
        <v>821.83144677871155</v>
      </c>
      <c r="AF41" s="40">
        <v>900.26360812324936</v>
      </c>
      <c r="AG41" s="40">
        <v>964.75598560224171</v>
      </c>
      <c r="AH41" s="40">
        <v>1004.8059856022417</v>
      </c>
      <c r="AI41" s="40">
        <v>1004.86722272269</v>
      </c>
      <c r="AJ41" s="40">
        <v>985.51281817815129</v>
      </c>
      <c r="AK41" s="40">
        <v>950.91773817815124</v>
      </c>
      <c r="AL41" s="40">
        <v>861.08811854252099</v>
      </c>
      <c r="AM41" s="40">
        <v>718.55403003401671</v>
      </c>
      <c r="AN41" s="40">
        <v>587.04999999999995</v>
      </c>
      <c r="AO41" s="40">
        <v>361.45</v>
      </c>
      <c r="AP41" s="40"/>
      <c r="AQ41" s="40"/>
      <c r="AR41" s="40"/>
      <c r="AS41" s="40"/>
      <c r="AT41" s="41"/>
      <c r="AU41" s="41"/>
      <c r="AV41" s="41"/>
      <c r="AW41" s="41"/>
      <c r="AX41" s="41"/>
    </row>
    <row r="42" spans="1:50" ht="16" x14ac:dyDescent="0.2">
      <c r="A42" t="s">
        <v>159</v>
      </c>
      <c r="B42" t="s">
        <v>155</v>
      </c>
      <c r="C42" s="11">
        <v>434481708.94</v>
      </c>
      <c r="D42" s="19" t="s">
        <v>156</v>
      </c>
      <c r="E42" t="s">
        <v>157</v>
      </c>
      <c r="F42" s="4" t="s">
        <v>158</v>
      </c>
      <c r="G42" s="5" t="s">
        <v>161</v>
      </c>
      <c r="H42" s="3" t="s">
        <v>45</v>
      </c>
      <c r="I42" s="3" t="s">
        <v>579</v>
      </c>
      <c r="J42" s="32" t="s">
        <v>160</v>
      </c>
      <c r="K42" s="2" t="s">
        <v>39</v>
      </c>
      <c r="L42" s="2">
        <v>41779</v>
      </c>
      <c r="M42" s="6">
        <v>2014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44">
        <v>0</v>
      </c>
      <c r="V42" s="44">
        <v>20.100000000000001</v>
      </c>
      <c r="W42" s="40">
        <v>63.06</v>
      </c>
      <c r="X42" s="40">
        <v>99.62</v>
      </c>
      <c r="Y42" s="40">
        <v>133.61333333333332</v>
      </c>
      <c r="Z42" s="40">
        <v>182.4</v>
      </c>
      <c r="AA42" s="40">
        <v>239.3</v>
      </c>
      <c r="AB42" s="40">
        <v>294.3</v>
      </c>
      <c r="AC42" s="40">
        <v>349.5</v>
      </c>
      <c r="AD42" s="40">
        <v>513.65</v>
      </c>
      <c r="AE42" s="40">
        <v>572.79999999999995</v>
      </c>
      <c r="AF42" s="40">
        <v>625.75</v>
      </c>
      <c r="AG42" s="40">
        <v>666.82500000000005</v>
      </c>
      <c r="AH42" s="40">
        <v>701.875</v>
      </c>
      <c r="AI42" s="40">
        <v>690.83333333333337</v>
      </c>
      <c r="AJ42" s="40">
        <v>710.6</v>
      </c>
      <c r="AK42" s="40">
        <v>733.23333333333335</v>
      </c>
      <c r="AL42" s="40">
        <v>659.4</v>
      </c>
      <c r="AM42" s="40">
        <v>535.9</v>
      </c>
      <c r="AN42" s="40">
        <v>395.85</v>
      </c>
      <c r="AO42" s="40">
        <v>225.15</v>
      </c>
      <c r="AP42" s="40"/>
      <c r="AQ42" s="40"/>
      <c r="AR42" s="40"/>
      <c r="AS42" s="40"/>
      <c r="AT42" s="41"/>
      <c r="AU42" s="41"/>
      <c r="AV42" s="41"/>
      <c r="AW42" s="41"/>
      <c r="AX42" s="41"/>
    </row>
    <row r="43" spans="1:50" x14ac:dyDescent="0.2">
      <c r="A43" s="4" t="s">
        <v>163</v>
      </c>
      <c r="B43" s="4" t="s">
        <v>162</v>
      </c>
      <c r="C43" s="13">
        <v>469314124.5</v>
      </c>
      <c r="D43" s="19" t="s">
        <v>125</v>
      </c>
      <c r="E43" s="4" t="s">
        <v>126</v>
      </c>
      <c r="F43" s="4" t="s">
        <v>126</v>
      </c>
      <c r="G43" s="5" t="s">
        <v>164</v>
      </c>
      <c r="H43" s="3" t="s">
        <v>44</v>
      </c>
      <c r="I43" s="3" t="s">
        <v>580</v>
      </c>
      <c r="J43" s="1" t="s">
        <v>542</v>
      </c>
      <c r="K43" s="2" t="s">
        <v>48</v>
      </c>
      <c r="L43" s="2">
        <v>43145</v>
      </c>
      <c r="M43" s="6">
        <v>2018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40">
        <v>116.5</v>
      </c>
      <c r="Z43" s="40">
        <v>332.13888008674365</v>
      </c>
      <c r="AA43" s="40">
        <v>759.23979608258196</v>
      </c>
      <c r="AB43" s="40">
        <v>1291.0308893139677</v>
      </c>
      <c r="AC43" s="40">
        <v>1852.479203193087</v>
      </c>
      <c r="AD43" s="40">
        <v>2326.6077902943948</v>
      </c>
      <c r="AE43" s="40">
        <v>2826.8754243214726</v>
      </c>
      <c r="AF43" s="40">
        <v>3309.0907572826131</v>
      </c>
      <c r="AG43" s="40">
        <v>3713.3743771979966</v>
      </c>
      <c r="AH43" s="40">
        <v>3797.1751347549657</v>
      </c>
      <c r="AI43" s="40">
        <v>3826.9638125462911</v>
      </c>
      <c r="AJ43" s="40">
        <v>3783.3938628685901</v>
      </c>
      <c r="AK43" s="40">
        <v>3845.6411942894761</v>
      </c>
      <c r="AL43" s="40">
        <v>4441.4510145758231</v>
      </c>
      <c r="AM43" s="40">
        <v>4696.9990071695702</v>
      </c>
      <c r="AN43" s="40">
        <v>4535.9458171974202</v>
      </c>
      <c r="AO43" s="40"/>
      <c r="AP43" s="40"/>
      <c r="AQ43" s="40"/>
      <c r="AR43" s="40"/>
      <c r="AS43" s="40"/>
      <c r="AT43" s="41"/>
      <c r="AU43" s="41"/>
      <c r="AV43" s="41"/>
      <c r="AW43" s="41"/>
      <c r="AX43" s="41"/>
    </row>
    <row r="44" spans="1:50" x14ac:dyDescent="0.2">
      <c r="A44" s="4" t="s">
        <v>163</v>
      </c>
      <c r="B44" s="4" t="s">
        <v>162</v>
      </c>
      <c r="C44" s="13">
        <v>469314124.5</v>
      </c>
      <c r="D44" s="19" t="s">
        <v>125</v>
      </c>
      <c r="E44" s="4" t="s">
        <v>126</v>
      </c>
      <c r="F44" s="4" t="s">
        <v>126</v>
      </c>
      <c r="G44" s="5" t="s">
        <v>165</v>
      </c>
      <c r="H44" s="3" t="s">
        <v>45</v>
      </c>
      <c r="I44" s="3" t="s">
        <v>581</v>
      </c>
      <c r="J44" s="1" t="s">
        <v>542</v>
      </c>
      <c r="K44" s="2" t="s">
        <v>48</v>
      </c>
      <c r="L44" s="2">
        <v>43145</v>
      </c>
      <c r="M44" s="6">
        <v>2018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40">
        <v>113.16666666666667</v>
      </c>
      <c r="Z44" s="40">
        <v>288.60666798119092</v>
      </c>
      <c r="AA44" s="40">
        <v>582.93387047606097</v>
      </c>
      <c r="AB44" s="40">
        <v>813.00376628153663</v>
      </c>
      <c r="AC44" s="40">
        <v>967.06081299164089</v>
      </c>
      <c r="AD44" s="40">
        <v>1144.2510730437034</v>
      </c>
      <c r="AE44" s="40">
        <v>1327.2558116180155</v>
      </c>
      <c r="AF44" s="40">
        <v>1523.0515892019644</v>
      </c>
      <c r="AG44" s="40">
        <v>1693.63187284541</v>
      </c>
      <c r="AH44" s="40">
        <v>1827.5226038537401</v>
      </c>
      <c r="AI44" s="40">
        <v>1932.09190690487</v>
      </c>
      <c r="AJ44" s="40">
        <v>1762.0919425392212</v>
      </c>
      <c r="AK44" s="40">
        <v>1820.0657538510338</v>
      </c>
      <c r="AL44" s="40">
        <v>1922.7450524437033</v>
      </c>
      <c r="AM44" s="40">
        <v>2108.1784368480799</v>
      </c>
      <c r="AN44" s="40">
        <v>1697.0707467407501</v>
      </c>
      <c r="AO44" s="40"/>
      <c r="AP44" s="40"/>
      <c r="AQ44" s="40"/>
      <c r="AR44" s="40"/>
      <c r="AS44" s="40"/>
      <c r="AT44" s="41"/>
      <c r="AU44" s="41"/>
      <c r="AV44" s="41"/>
      <c r="AW44" s="41"/>
      <c r="AX44" s="41"/>
    </row>
    <row r="45" spans="1:50" ht="16" x14ac:dyDescent="0.2">
      <c r="A45" s="4" t="s">
        <v>168</v>
      </c>
      <c r="B45" s="4" t="s">
        <v>166</v>
      </c>
      <c r="C45" s="11">
        <v>671129798.22000003</v>
      </c>
      <c r="D45" s="10" t="s">
        <v>167</v>
      </c>
      <c r="E45" s="10" t="s">
        <v>41</v>
      </c>
      <c r="F45" s="4" t="s">
        <v>42</v>
      </c>
      <c r="G45" s="5" t="s">
        <v>169</v>
      </c>
      <c r="H45" s="3" t="s">
        <v>44</v>
      </c>
      <c r="I45" s="3" t="s">
        <v>582</v>
      </c>
      <c r="J45" s="32" t="s">
        <v>357</v>
      </c>
      <c r="K45" s="2" t="s">
        <v>48</v>
      </c>
      <c r="L45" s="2">
        <v>41927</v>
      </c>
      <c r="M45" s="6">
        <v>2014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40">
        <v>44</v>
      </c>
      <c r="V45" s="40">
        <v>562.99874268382359</v>
      </c>
      <c r="W45" s="40">
        <v>768</v>
      </c>
      <c r="X45" s="40">
        <v>869</v>
      </c>
      <c r="Y45" s="40">
        <v>1030.9999999999998</v>
      </c>
      <c r="Z45" s="40">
        <v>1128.9411764705883</v>
      </c>
      <c r="AA45" s="40">
        <v>1108</v>
      </c>
      <c r="AB45" s="40">
        <v>1039.2498542135506</v>
      </c>
      <c r="AC45" s="40">
        <v>713.0992785469698</v>
      </c>
      <c r="AD45" s="40">
        <v>410.20116025495122</v>
      </c>
      <c r="AE45" s="40">
        <v>312.73632710092937</v>
      </c>
      <c r="AF45" s="40">
        <v>256.4968077935286</v>
      </c>
      <c r="AG45" s="40">
        <v>214.99323455301294</v>
      </c>
      <c r="AH45" s="40">
        <v>183.87914803688747</v>
      </c>
      <c r="AI45" s="40">
        <v>158.22659124783596</v>
      </c>
      <c r="AJ45" s="40">
        <v>135.78729874399266</v>
      </c>
      <c r="AK45" s="40">
        <v>108.09676266420895</v>
      </c>
      <c r="AL45" s="40">
        <v>120.23152379937788</v>
      </c>
      <c r="AM45" s="40">
        <v>73.128657314981297</v>
      </c>
      <c r="AN45" s="40">
        <v>76.541450624736839</v>
      </c>
      <c r="AO45" s="40">
        <v>68.811184481713298</v>
      </c>
      <c r="AP45" s="40">
        <v>33.436694171878202</v>
      </c>
      <c r="AQ45" s="40"/>
      <c r="AR45" s="40"/>
      <c r="AS45" s="40"/>
      <c r="AT45" s="41"/>
      <c r="AU45" s="41"/>
      <c r="AV45" s="41"/>
      <c r="AW45" s="41"/>
      <c r="AX45" s="41"/>
    </row>
    <row r="46" spans="1:50" ht="16" x14ac:dyDescent="0.2">
      <c r="A46" s="4" t="s">
        <v>168</v>
      </c>
      <c r="B46" s="4" t="s">
        <v>166</v>
      </c>
      <c r="C46" s="11">
        <v>671129798.22000003</v>
      </c>
      <c r="D46" s="10" t="s">
        <v>167</v>
      </c>
      <c r="E46" s="10" t="s">
        <v>41</v>
      </c>
      <c r="F46" s="4" t="s">
        <v>42</v>
      </c>
      <c r="G46" s="5" t="s">
        <v>170</v>
      </c>
      <c r="H46" s="3" t="s">
        <v>45</v>
      </c>
      <c r="I46" s="3" t="s">
        <v>583</v>
      </c>
      <c r="J46" s="32" t="s">
        <v>357</v>
      </c>
      <c r="K46" s="2" t="s">
        <v>48</v>
      </c>
      <c r="L46" s="2">
        <v>41927</v>
      </c>
      <c r="M46" s="6">
        <v>2014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40">
        <v>5</v>
      </c>
      <c r="V46" s="40">
        <v>385.9986641015625</v>
      </c>
      <c r="W46" s="40">
        <v>569</v>
      </c>
      <c r="X46" s="40">
        <v>640</v>
      </c>
      <c r="Y46" s="40">
        <v>754</v>
      </c>
      <c r="Z46" s="40">
        <v>805.1875</v>
      </c>
      <c r="AA46" s="40">
        <v>788</v>
      </c>
      <c r="AB46" s="40">
        <v>732.18776339744034</v>
      </c>
      <c r="AC46" s="40">
        <v>446.31439742543421</v>
      </c>
      <c r="AD46" s="40">
        <v>201.72756284735456</v>
      </c>
      <c r="AE46" s="40">
        <v>142.28429997436228</v>
      </c>
      <c r="AF46" s="40">
        <v>120.7977796970323</v>
      </c>
      <c r="AG46" s="40">
        <v>99.19184134978876</v>
      </c>
      <c r="AH46" s="40">
        <v>87.074630712346575</v>
      </c>
      <c r="AI46" s="40">
        <v>81.392055744002278</v>
      </c>
      <c r="AJ46" s="40">
        <v>63.566061655697105</v>
      </c>
      <c r="AK46" s="40">
        <v>58.617114936279158</v>
      </c>
      <c r="AL46" s="40">
        <v>70.736819459401659</v>
      </c>
      <c r="AM46" s="40">
        <v>26.249932610714968</v>
      </c>
      <c r="AN46" s="40">
        <v>24.612968052313732</v>
      </c>
      <c r="AO46" s="40">
        <v>21.243625698480916</v>
      </c>
      <c r="AP46" s="40">
        <v>4.4494231881470903</v>
      </c>
      <c r="AQ46" s="40"/>
      <c r="AR46" s="40"/>
      <c r="AS46" s="40"/>
      <c r="AT46" s="41"/>
      <c r="AU46" s="41"/>
      <c r="AV46" s="41"/>
      <c r="AW46" s="41"/>
      <c r="AX46" s="41"/>
    </row>
    <row r="47" spans="1:50" x14ac:dyDescent="0.2">
      <c r="A47" s="27" t="s">
        <v>173</v>
      </c>
      <c r="B47" t="s">
        <v>171</v>
      </c>
      <c r="C47" s="11">
        <v>3013081886.0999999</v>
      </c>
      <c r="D47" s="19" t="s">
        <v>131</v>
      </c>
      <c r="E47" s="4" t="s">
        <v>172</v>
      </c>
      <c r="F47" s="4" t="s">
        <v>50</v>
      </c>
      <c r="G47" s="5" t="s">
        <v>173</v>
      </c>
      <c r="H47" s="3" t="s">
        <v>52</v>
      </c>
      <c r="I47" s="3" t="s">
        <v>584</v>
      </c>
      <c r="J47" s="1" t="s">
        <v>54</v>
      </c>
      <c r="K47" s="2" t="s">
        <v>39</v>
      </c>
      <c r="L47" s="2">
        <v>40865</v>
      </c>
      <c r="M47" s="6">
        <v>2011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9">
        <v>140</v>
      </c>
      <c r="T47" s="39">
        <v>333</v>
      </c>
      <c r="U47" s="39">
        <v>759</v>
      </c>
      <c r="V47" s="38">
        <v>1228</v>
      </c>
      <c r="W47" s="38">
        <v>1625</v>
      </c>
      <c r="X47" s="38">
        <v>1880</v>
      </c>
      <c r="Y47" s="38">
        <v>2184.7739204064351</v>
      </c>
      <c r="Z47" s="38">
        <v>2494</v>
      </c>
      <c r="AA47" s="38">
        <v>2468.0000000000005</v>
      </c>
      <c r="AB47" s="38">
        <v>2918.0000000000005</v>
      </c>
      <c r="AC47" s="38">
        <v>3222.7505015703587</v>
      </c>
      <c r="AD47" s="38">
        <v>3235.748849751677</v>
      </c>
      <c r="AE47" s="38">
        <v>3180.3466005411506</v>
      </c>
      <c r="AF47" s="38">
        <v>2899.7646830794629</v>
      </c>
      <c r="AG47" s="38">
        <v>2528.5271571290004</v>
      </c>
      <c r="AH47" s="38">
        <v>2153.0239156824746</v>
      </c>
      <c r="AI47" s="40">
        <v>1835.624192284673</v>
      </c>
      <c r="AJ47" s="40">
        <v>1701.0745901510875</v>
      </c>
      <c r="AK47" s="40">
        <v>1370.7039253994305</v>
      </c>
      <c r="AL47" s="40">
        <v>1259.835675841259</v>
      </c>
      <c r="AM47" s="40">
        <v>1088.9997571845545</v>
      </c>
      <c r="AN47" s="40">
        <v>943.09722719607248</v>
      </c>
      <c r="AO47" s="40">
        <v>848.78750447646541</v>
      </c>
      <c r="AP47" s="40">
        <v>1019.05034459654</v>
      </c>
      <c r="AQ47" s="40"/>
      <c r="AR47" s="40"/>
      <c r="AS47" s="40"/>
      <c r="AT47" s="41"/>
      <c r="AU47" s="41"/>
      <c r="AV47" s="41"/>
      <c r="AW47" s="41"/>
      <c r="AX47" s="41"/>
    </row>
    <row r="48" spans="1:50" x14ac:dyDescent="0.2">
      <c r="A48" s="27" t="s">
        <v>173</v>
      </c>
      <c r="B48" t="s">
        <v>171</v>
      </c>
      <c r="C48" s="11">
        <v>3013081886.0999999</v>
      </c>
      <c r="D48" s="19" t="s">
        <v>131</v>
      </c>
      <c r="E48" s="4" t="s">
        <v>172</v>
      </c>
      <c r="F48" s="4" t="s">
        <v>50</v>
      </c>
      <c r="G48" s="5" t="s">
        <v>174</v>
      </c>
      <c r="H48" s="3" t="s">
        <v>145</v>
      </c>
      <c r="I48" s="3" t="s">
        <v>585</v>
      </c>
      <c r="J48" s="1" t="s">
        <v>54</v>
      </c>
      <c r="K48" s="2" t="s">
        <v>39</v>
      </c>
      <c r="L48" s="2">
        <v>40865</v>
      </c>
      <c r="M48" s="6">
        <v>2011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9">
        <v>0</v>
      </c>
      <c r="T48" s="39">
        <v>0</v>
      </c>
      <c r="U48" s="39">
        <v>0</v>
      </c>
      <c r="V48" s="38">
        <v>892.85714285714278</v>
      </c>
      <c r="W48" s="38">
        <v>981.98198198198202</v>
      </c>
      <c r="X48" s="38">
        <v>1064.453125</v>
      </c>
      <c r="Y48" s="38">
        <v>1096.4606265876378</v>
      </c>
      <c r="Z48" s="38">
        <v>1646.04</v>
      </c>
      <c r="AA48" s="38">
        <v>1628.8800000000006</v>
      </c>
      <c r="AB48" s="38">
        <v>1925.8800000000028</v>
      </c>
      <c r="AC48" s="38">
        <v>2124.9538177158543</v>
      </c>
      <c r="AD48" s="38">
        <v>2166.6433878539046</v>
      </c>
      <c r="AE48" s="38">
        <v>2274.9755572466001</v>
      </c>
      <c r="AF48" s="38">
        <v>2047.4780015219428</v>
      </c>
      <c r="AG48" s="38">
        <v>1637.9824012175525</v>
      </c>
      <c r="AH48" s="38">
        <v>1310.3859209740381</v>
      </c>
      <c r="AI48" s="40">
        <v>917.27014468182858</v>
      </c>
      <c r="AJ48" s="40">
        <v>0</v>
      </c>
      <c r="AK48" s="40">
        <v>0</v>
      </c>
      <c r="AL48" s="40">
        <v>0</v>
      </c>
      <c r="AM48" s="40"/>
      <c r="AN48" s="40"/>
      <c r="AO48" s="40"/>
      <c r="AP48" s="40"/>
      <c r="AQ48" s="40"/>
      <c r="AR48" s="40"/>
      <c r="AS48" s="40"/>
      <c r="AT48" s="41"/>
      <c r="AU48" s="41"/>
      <c r="AV48" s="41"/>
      <c r="AW48" s="41"/>
      <c r="AX48" s="41"/>
    </row>
    <row r="49" spans="1:50" x14ac:dyDescent="0.2">
      <c r="A49" s="27" t="s">
        <v>173</v>
      </c>
      <c r="B49" t="s">
        <v>171</v>
      </c>
      <c r="C49" s="11">
        <v>3013081886.0999999</v>
      </c>
      <c r="D49" s="19" t="s">
        <v>131</v>
      </c>
      <c r="E49" s="4" t="s">
        <v>172</v>
      </c>
      <c r="F49" s="4" t="s">
        <v>132</v>
      </c>
      <c r="G49" s="5" t="s">
        <v>175</v>
      </c>
      <c r="H49" s="3" t="s">
        <v>148</v>
      </c>
      <c r="I49" s="3" t="s">
        <v>586</v>
      </c>
      <c r="J49" s="1" t="s">
        <v>542</v>
      </c>
      <c r="K49" s="2" t="s">
        <v>39</v>
      </c>
      <c r="L49" s="2">
        <v>40865</v>
      </c>
      <c r="M49" s="6">
        <v>2011</v>
      </c>
      <c r="N49" s="38">
        <v>0</v>
      </c>
      <c r="O49" s="38">
        <v>0</v>
      </c>
      <c r="P49" s="38">
        <v>0</v>
      </c>
      <c r="Q49" s="38">
        <v>0</v>
      </c>
      <c r="R49" s="39">
        <v>25</v>
      </c>
      <c r="S49" s="39">
        <v>838</v>
      </c>
      <c r="T49" s="38">
        <v>1828.218870049046</v>
      </c>
      <c r="U49" s="38">
        <v>2698.2420000000002</v>
      </c>
      <c r="V49" s="38">
        <v>3997.6988366981718</v>
      </c>
      <c r="W49" s="38">
        <v>4850.2191175125854</v>
      </c>
      <c r="X49" s="38">
        <v>5482.8768</v>
      </c>
      <c r="Y49" s="38">
        <v>6456.5752794653708</v>
      </c>
      <c r="Z49" s="38">
        <v>7236.7269044332552</v>
      </c>
      <c r="AA49" s="38">
        <v>7577.4306876041974</v>
      </c>
      <c r="AB49" s="38">
        <v>9368.4848526451024</v>
      </c>
      <c r="AC49" s="38">
        <v>9661.4527945641094</v>
      </c>
      <c r="AD49" s="38">
        <v>9788.7943590105479</v>
      </c>
      <c r="AE49" s="38">
        <v>9384.7106482065756</v>
      </c>
      <c r="AF49" s="38">
        <v>8820.4993808422914</v>
      </c>
      <c r="AG49" s="38">
        <v>8133.2334985245561</v>
      </c>
      <c r="AH49" s="38">
        <v>7507.2445909520175</v>
      </c>
      <c r="AI49" s="40">
        <v>6996.9045320577661</v>
      </c>
      <c r="AJ49" s="40">
        <v>5893.3545911573829</v>
      </c>
      <c r="AK49" s="40">
        <v>5508.6831541815482</v>
      </c>
      <c r="AL49" s="40">
        <v>5370.3462799368417</v>
      </c>
      <c r="AM49" s="40">
        <v>4488.392754555065</v>
      </c>
      <c r="AN49" s="40">
        <v>2469.9780372837927</v>
      </c>
      <c r="AO49" s="40">
        <v>2474.289096259422</v>
      </c>
      <c r="AP49" s="40">
        <v>2522.4478098036748</v>
      </c>
      <c r="AQ49" s="40">
        <v>774.67132978258098</v>
      </c>
      <c r="AR49" s="40">
        <v>776.38878916854298</v>
      </c>
      <c r="AS49" s="40">
        <v>778.32155578129994</v>
      </c>
      <c r="AT49" s="41"/>
      <c r="AU49" s="41"/>
      <c r="AV49" s="41"/>
      <c r="AW49" s="41"/>
      <c r="AX49" s="41"/>
    </row>
    <row r="50" spans="1:50" x14ac:dyDescent="0.2">
      <c r="A50" s="27" t="s">
        <v>173</v>
      </c>
      <c r="B50" t="s">
        <v>171</v>
      </c>
      <c r="C50" s="11">
        <v>3013081886.0999999</v>
      </c>
      <c r="D50" s="19" t="s">
        <v>131</v>
      </c>
      <c r="E50" s="4" t="s">
        <v>172</v>
      </c>
      <c r="F50" s="4" t="s">
        <v>132</v>
      </c>
      <c r="G50" s="5" t="s">
        <v>176</v>
      </c>
      <c r="H50" s="3" t="s">
        <v>59</v>
      </c>
      <c r="I50" s="3" t="s">
        <v>587</v>
      </c>
      <c r="J50" s="1" t="s">
        <v>542</v>
      </c>
      <c r="K50" s="2" t="s">
        <v>39</v>
      </c>
      <c r="L50" s="2">
        <v>40865</v>
      </c>
      <c r="M50" s="6">
        <v>2011</v>
      </c>
      <c r="N50" s="38">
        <v>0</v>
      </c>
      <c r="O50" s="38">
        <v>0</v>
      </c>
      <c r="P50" s="38">
        <v>0</v>
      </c>
      <c r="Q50" s="38">
        <v>0</v>
      </c>
      <c r="R50" s="39">
        <v>25</v>
      </c>
      <c r="S50" s="39">
        <v>838</v>
      </c>
      <c r="T50" s="38">
        <v>1410.4653333333333</v>
      </c>
      <c r="U50" s="38">
        <v>1754.4112727272727</v>
      </c>
      <c r="V50" s="38">
        <v>2677.0242857142857</v>
      </c>
      <c r="W50" s="38">
        <v>3324.7979285714287</v>
      </c>
      <c r="X50" s="38">
        <v>3701.3757999999998</v>
      </c>
      <c r="Y50" s="38">
        <v>4078.3461473029706</v>
      </c>
      <c r="Z50" s="38">
        <v>4644.1356601931921</v>
      </c>
      <c r="AA50" s="38">
        <v>4947.1650587759377</v>
      </c>
      <c r="AB50" s="38">
        <v>5792.2795726732347</v>
      </c>
      <c r="AC50" s="38">
        <v>6392.3945901195621</v>
      </c>
      <c r="AD50" s="38">
        <v>6487.2945662370657</v>
      </c>
      <c r="AE50" s="38">
        <v>6371.7568524501958</v>
      </c>
      <c r="AF50" s="38">
        <v>6013.3640357613504</v>
      </c>
      <c r="AG50" s="38">
        <v>5627.7224636278597</v>
      </c>
      <c r="AH50" s="38">
        <v>5196.994585862285</v>
      </c>
      <c r="AI50" s="40">
        <v>4907.1042645947018</v>
      </c>
      <c r="AJ50" s="40">
        <v>4097.3180905043982</v>
      </c>
      <c r="AK50" s="40">
        <v>3855.7210010431872</v>
      </c>
      <c r="AL50" s="40">
        <v>3771.0596604364637</v>
      </c>
      <c r="AM50" s="40">
        <v>3251.2525638736365</v>
      </c>
      <c r="AN50" s="40">
        <v>2088.3079216248816</v>
      </c>
      <c r="AO50" s="40">
        <v>2345.0523690158766</v>
      </c>
      <c r="AP50" s="40">
        <v>2394.4280538346125</v>
      </c>
      <c r="AQ50" s="40">
        <v>519.94815079259092</v>
      </c>
      <c r="AR50" s="40">
        <v>522.51948312541094</v>
      </c>
      <c r="AS50" s="40">
        <v>524.92224355399799</v>
      </c>
      <c r="AT50" s="41"/>
      <c r="AU50" s="41"/>
      <c r="AV50" s="41"/>
      <c r="AW50" s="41"/>
      <c r="AX50" s="41"/>
    </row>
    <row r="51" spans="1:50" x14ac:dyDescent="0.2">
      <c r="A51" s="4" t="s">
        <v>178</v>
      </c>
      <c r="B51" s="4" t="s">
        <v>177</v>
      </c>
      <c r="C51" s="13">
        <v>736787563.51999998</v>
      </c>
      <c r="D51" s="19" t="s">
        <v>140</v>
      </c>
      <c r="E51" t="s">
        <v>94</v>
      </c>
      <c r="F51" s="4" t="s">
        <v>95</v>
      </c>
      <c r="G51" s="5" t="s">
        <v>179</v>
      </c>
      <c r="H51" s="3" t="s">
        <v>44</v>
      </c>
      <c r="I51" s="3" t="s">
        <v>588</v>
      </c>
      <c r="J51" s="1" t="s">
        <v>542</v>
      </c>
      <c r="K51" s="2" t="s">
        <v>48</v>
      </c>
      <c r="L51" s="2">
        <v>41647</v>
      </c>
      <c r="M51" s="6">
        <v>2014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40">
        <v>111</v>
      </c>
      <c r="T51" s="40">
        <v>13.363636363636363</v>
      </c>
      <c r="U51" s="40">
        <v>234.74829272330516</v>
      </c>
      <c r="V51" s="40">
        <v>492</v>
      </c>
      <c r="W51" s="40">
        <v>835</v>
      </c>
      <c r="X51" s="40">
        <v>1074.2777777777778</v>
      </c>
      <c r="Y51" s="40">
        <v>1391</v>
      </c>
      <c r="Z51" s="40">
        <v>1542.8944444444444</v>
      </c>
      <c r="AA51" s="40">
        <v>1959</v>
      </c>
      <c r="AB51" s="40">
        <v>3000.0142857142855</v>
      </c>
      <c r="AC51" s="40">
        <v>4353.8816362888292</v>
      </c>
      <c r="AD51" s="40">
        <v>5358.7942380645063</v>
      </c>
      <c r="AE51" s="40">
        <v>6022.9750135809154</v>
      </c>
      <c r="AF51" s="40">
        <v>6240.3615337703468</v>
      </c>
      <c r="AG51" s="40">
        <v>5175.4624754217002</v>
      </c>
      <c r="AH51" s="40">
        <v>4288.6158390945129</v>
      </c>
      <c r="AI51" s="40">
        <v>3487.3495093724323</v>
      </c>
      <c r="AJ51" s="40">
        <v>3094.1972389449875</v>
      </c>
      <c r="AK51" s="40">
        <v>2661.1832688588356</v>
      </c>
      <c r="AL51" s="40">
        <v>2559.7985319903614</v>
      </c>
      <c r="AM51" s="40">
        <v>2925.9476829012028</v>
      </c>
      <c r="AN51" s="40">
        <v>2480.3310655897999</v>
      </c>
      <c r="AO51" s="40">
        <v>2448.8390727422498</v>
      </c>
      <c r="AP51" s="40">
        <v>2423.178252570945</v>
      </c>
      <c r="AQ51" s="40">
        <v>2823.2151323866001</v>
      </c>
      <c r="AR51" s="40"/>
      <c r="AS51" s="40"/>
      <c r="AT51" s="41"/>
      <c r="AU51" s="41"/>
      <c r="AV51" s="41"/>
      <c r="AW51" s="41"/>
      <c r="AX51" s="41"/>
    </row>
    <row r="52" spans="1:50" x14ac:dyDescent="0.2">
      <c r="A52" s="4" t="s">
        <v>178</v>
      </c>
      <c r="B52" s="4" t="s">
        <v>177</v>
      </c>
      <c r="C52" s="13">
        <v>736787563.51999998</v>
      </c>
      <c r="D52" s="19" t="s">
        <v>140</v>
      </c>
      <c r="E52" t="s">
        <v>94</v>
      </c>
      <c r="F52" s="4" t="s">
        <v>95</v>
      </c>
      <c r="G52" s="5" t="s">
        <v>180</v>
      </c>
      <c r="H52" s="3" t="s">
        <v>45</v>
      </c>
      <c r="I52" s="3" t="s">
        <v>589</v>
      </c>
      <c r="J52" s="1" t="s">
        <v>542</v>
      </c>
      <c r="K52" s="2" t="s">
        <v>48</v>
      </c>
      <c r="L52" s="2">
        <v>41647</v>
      </c>
      <c r="M52" s="6">
        <v>2014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40">
        <v>127.58</v>
      </c>
      <c r="V52" s="40">
        <v>261</v>
      </c>
      <c r="W52" s="40">
        <v>457</v>
      </c>
      <c r="X52" s="40">
        <v>489</v>
      </c>
      <c r="Y52" s="40">
        <v>591</v>
      </c>
      <c r="Z52" s="40">
        <v>536.98529411764707</v>
      </c>
      <c r="AA52" s="40">
        <v>569</v>
      </c>
      <c r="AB52" s="40">
        <v>731.995</v>
      </c>
      <c r="AC52" s="40">
        <v>1042.3205819838099</v>
      </c>
      <c r="AD52" s="40">
        <v>1335.3342771656494</v>
      </c>
      <c r="AE52" s="40">
        <v>1559.4781040528817</v>
      </c>
      <c r="AF52" s="40">
        <v>1565.4405505425441</v>
      </c>
      <c r="AG52" s="40">
        <v>801.93523464232442</v>
      </c>
      <c r="AH52" s="40">
        <v>405.39226698433731</v>
      </c>
      <c r="AI52" s="40">
        <v>222.83704491021291</v>
      </c>
      <c r="AJ52" s="40">
        <v>198.78172628967303</v>
      </c>
      <c r="AK52" s="40">
        <v>172.69920201591049</v>
      </c>
      <c r="AL52" s="40">
        <v>130.89063227618132</v>
      </c>
      <c r="AM52" s="40">
        <v>143.28513963016246</v>
      </c>
      <c r="AN52" s="40">
        <v>236.62834077342001</v>
      </c>
      <c r="AO52" s="40">
        <v>235.93217963546999</v>
      </c>
      <c r="AP52" s="40">
        <v>235.30563461131501</v>
      </c>
      <c r="AQ52" s="40">
        <v>459.33345878784002</v>
      </c>
      <c r="AR52" s="40"/>
      <c r="AS52" s="40"/>
      <c r="AT52" s="41"/>
      <c r="AU52" s="41"/>
      <c r="AV52" s="41"/>
      <c r="AW52" s="41"/>
      <c r="AX52" s="41"/>
    </row>
    <row r="53" spans="1:50" x14ac:dyDescent="0.2">
      <c r="A53" s="4" t="s">
        <v>183</v>
      </c>
      <c r="B53" t="s">
        <v>181</v>
      </c>
      <c r="C53" s="11">
        <v>180874312.30000001</v>
      </c>
      <c r="D53" s="10" t="s">
        <v>182</v>
      </c>
      <c r="E53" s="4" t="s">
        <v>94</v>
      </c>
      <c r="F53" s="4" t="s">
        <v>95</v>
      </c>
      <c r="G53" s="5" t="s">
        <v>184</v>
      </c>
      <c r="H53" s="3" t="s">
        <v>44</v>
      </c>
      <c r="I53" s="3" t="s">
        <v>590</v>
      </c>
      <c r="J53" s="1" t="s">
        <v>542</v>
      </c>
      <c r="K53" s="2" t="s">
        <v>39</v>
      </c>
      <c r="L53" s="2">
        <v>43053</v>
      </c>
      <c r="M53" s="6">
        <v>2017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43">
        <v>1</v>
      </c>
      <c r="Y53" s="40">
        <v>297</v>
      </c>
      <c r="Z53" s="40">
        <v>704</v>
      </c>
      <c r="AA53" s="40">
        <v>946.3888888888888</v>
      </c>
      <c r="AB53" s="40">
        <v>1258.3333333333333</v>
      </c>
      <c r="AC53" s="40">
        <v>1411.3055325051939</v>
      </c>
      <c r="AD53" s="40">
        <v>1607.2843725922794</v>
      </c>
      <c r="AE53" s="40">
        <v>1775.2305350561721</v>
      </c>
      <c r="AF53" s="40">
        <v>1908.050897311505</v>
      </c>
      <c r="AG53" s="40">
        <v>2034.0933727255122</v>
      </c>
      <c r="AH53" s="40">
        <v>2137.2288894296153</v>
      </c>
      <c r="AI53" s="40">
        <v>2249.9639745025079</v>
      </c>
      <c r="AJ53" s="40">
        <v>2218.3454080923298</v>
      </c>
      <c r="AK53" s="40">
        <v>2034.419625513375</v>
      </c>
      <c r="AL53" s="40">
        <v>1721.233858915755</v>
      </c>
      <c r="AM53" s="40">
        <v>1350.9254571162369</v>
      </c>
      <c r="AN53" s="40">
        <v>1645.1532338614149</v>
      </c>
      <c r="AO53" s="40">
        <v>1597.7416170095385</v>
      </c>
      <c r="AP53" s="40">
        <v>1560.9069083384741</v>
      </c>
      <c r="AQ53" s="40">
        <v>756.70897223497605</v>
      </c>
      <c r="AR53" s="40"/>
      <c r="AS53" s="40"/>
      <c r="AT53" s="41"/>
      <c r="AU53" s="41"/>
      <c r="AV53" s="41"/>
      <c r="AW53" s="41"/>
      <c r="AX53" s="41"/>
    </row>
    <row r="54" spans="1:50" x14ac:dyDescent="0.2">
      <c r="A54" s="4" t="s">
        <v>183</v>
      </c>
      <c r="B54" t="s">
        <v>181</v>
      </c>
      <c r="C54" s="11">
        <v>180874312.30000001</v>
      </c>
      <c r="D54" s="10" t="s">
        <v>182</v>
      </c>
      <c r="E54" s="4" t="s">
        <v>94</v>
      </c>
      <c r="F54" s="4" t="s">
        <v>95</v>
      </c>
      <c r="G54" s="5" t="s">
        <v>185</v>
      </c>
      <c r="H54" s="3" t="s">
        <v>45</v>
      </c>
      <c r="I54" s="3" t="s">
        <v>591</v>
      </c>
      <c r="J54" s="1" t="s">
        <v>542</v>
      </c>
      <c r="K54" s="2" t="s">
        <v>39</v>
      </c>
      <c r="L54" s="2">
        <v>43053</v>
      </c>
      <c r="M54" s="6">
        <v>2017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40">
        <v>1</v>
      </c>
      <c r="Y54" s="40">
        <v>218</v>
      </c>
      <c r="Z54" s="40">
        <v>482.01470588235293</v>
      </c>
      <c r="AA54" s="40">
        <v>581.23529411764707</v>
      </c>
      <c r="AB54" s="40">
        <v>790</v>
      </c>
      <c r="AC54" s="40">
        <v>902.9100765299313</v>
      </c>
      <c r="AD54" s="40">
        <v>1018.6461226069669</v>
      </c>
      <c r="AE54" s="40">
        <v>1112.5965598068103</v>
      </c>
      <c r="AF54" s="40">
        <v>1191.4154668774061</v>
      </c>
      <c r="AG54" s="40">
        <v>1262.5886754486066</v>
      </c>
      <c r="AH54" s="40">
        <v>1314.6095980349842</v>
      </c>
      <c r="AI54" s="40">
        <v>1382.6544981668385</v>
      </c>
      <c r="AJ54" s="40">
        <v>1393.7157733781989</v>
      </c>
      <c r="AK54" s="40">
        <v>1237.8270133047383</v>
      </c>
      <c r="AL54" s="40">
        <v>1059.7342126693327</v>
      </c>
      <c r="AM54" s="40">
        <v>773.43113407235205</v>
      </c>
      <c r="AN54" s="40">
        <v>1015.2627532972216</v>
      </c>
      <c r="AO54" s="40">
        <v>977.90212297068251</v>
      </c>
      <c r="AP54" s="40">
        <v>947.29487501981203</v>
      </c>
      <c r="AQ54" s="40">
        <v>364.73849353713103</v>
      </c>
      <c r="AR54" s="40"/>
      <c r="AS54" s="40"/>
      <c r="AT54" s="41"/>
      <c r="AU54" s="41"/>
      <c r="AV54" s="41"/>
      <c r="AW54" s="41"/>
      <c r="AX54" s="41"/>
    </row>
    <row r="55" spans="1:50" ht="16" x14ac:dyDescent="0.2">
      <c r="A55" s="4" t="s">
        <v>188</v>
      </c>
      <c r="B55" s="4" t="s">
        <v>186</v>
      </c>
      <c r="C55" s="13">
        <v>297339981.17000002</v>
      </c>
      <c r="D55" s="10" t="s">
        <v>187</v>
      </c>
      <c r="E55" s="4" t="s">
        <v>157</v>
      </c>
      <c r="F55" s="4" t="s">
        <v>158</v>
      </c>
      <c r="G55" s="5" t="s">
        <v>188</v>
      </c>
      <c r="H55" s="3" t="s">
        <v>44</v>
      </c>
      <c r="I55" s="3" t="s">
        <v>592</v>
      </c>
      <c r="J55" s="32" t="s">
        <v>160</v>
      </c>
      <c r="K55" s="2" t="s">
        <v>48</v>
      </c>
      <c r="L55" s="2">
        <v>41264</v>
      </c>
      <c r="M55" s="6">
        <v>2012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3</v>
      </c>
      <c r="U55" s="38">
        <v>10</v>
      </c>
      <c r="V55" s="38">
        <v>14</v>
      </c>
      <c r="W55" s="38">
        <v>22</v>
      </c>
      <c r="X55" s="38">
        <v>33</v>
      </c>
      <c r="Y55" s="38">
        <v>37.240499999999997</v>
      </c>
      <c r="Z55" s="38">
        <v>20.62</v>
      </c>
      <c r="AA55" s="38">
        <v>61.8</v>
      </c>
      <c r="AB55" s="38">
        <v>64.599999999999994</v>
      </c>
      <c r="AC55" s="38">
        <v>75.8</v>
      </c>
      <c r="AD55" s="38">
        <v>99.477467563025172</v>
      </c>
      <c r="AE55" s="38">
        <v>96.333547652660997</v>
      </c>
      <c r="AF55" s="38">
        <v>94.840235751260494</v>
      </c>
      <c r="AG55" s="38">
        <v>95.03092599305316</v>
      </c>
      <c r="AH55" s="38">
        <v>80.571166727081163</v>
      </c>
      <c r="AI55" s="40">
        <v>64.296320057998003</v>
      </c>
      <c r="AJ55" s="40">
        <v>56.329056046398399</v>
      </c>
      <c r="AK55" s="40">
        <v>39.114056046398396</v>
      </c>
      <c r="AL55" s="40">
        <v>34.236244837118726</v>
      </c>
      <c r="AM55" s="40">
        <v>30.248995869694976</v>
      </c>
      <c r="AN55" s="40">
        <v>31.15</v>
      </c>
      <c r="AO55" s="40">
        <v>29.85</v>
      </c>
      <c r="AP55" s="40"/>
      <c r="AQ55" s="40"/>
      <c r="AR55" s="40"/>
      <c r="AS55" s="40"/>
      <c r="AT55" s="41"/>
      <c r="AU55" s="41"/>
      <c r="AV55" s="41"/>
      <c r="AW55" s="41"/>
      <c r="AX55" s="41"/>
    </row>
    <row r="56" spans="1:50" ht="16" x14ac:dyDescent="0.2">
      <c r="A56" s="4" t="s">
        <v>188</v>
      </c>
      <c r="B56" s="4" t="s">
        <v>186</v>
      </c>
      <c r="C56" s="13">
        <v>297339981.17000002</v>
      </c>
      <c r="D56" s="10" t="s">
        <v>187</v>
      </c>
      <c r="E56" s="4" t="s">
        <v>157</v>
      </c>
      <c r="F56" s="4" t="s">
        <v>158</v>
      </c>
      <c r="G56" s="5" t="s">
        <v>189</v>
      </c>
      <c r="H56" s="3" t="s">
        <v>45</v>
      </c>
      <c r="I56" s="3" t="s">
        <v>593</v>
      </c>
      <c r="J56" s="32" t="s">
        <v>160</v>
      </c>
      <c r="K56" s="2" t="s">
        <v>48</v>
      </c>
      <c r="L56" s="2">
        <v>41264</v>
      </c>
      <c r="M56" s="6">
        <v>2012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43">
        <v>1.5</v>
      </c>
      <c r="U56" s="43">
        <v>5</v>
      </c>
      <c r="V56" s="43">
        <v>7</v>
      </c>
      <c r="W56" s="43">
        <v>11</v>
      </c>
      <c r="X56" s="43">
        <v>16.5</v>
      </c>
      <c r="Y56" s="43">
        <v>18.620249999999999</v>
      </c>
      <c r="Z56" s="38">
        <v>8.85</v>
      </c>
      <c r="AA56" s="38">
        <v>53.2</v>
      </c>
      <c r="AB56" s="38">
        <v>54.8</v>
      </c>
      <c r="AC56" s="38">
        <v>61.1</v>
      </c>
      <c r="AD56" s="38">
        <v>76.86666666666666</v>
      </c>
      <c r="AE56" s="38">
        <v>62.5</v>
      </c>
      <c r="AF56" s="38">
        <v>52.56666666666667</v>
      </c>
      <c r="AG56" s="38">
        <v>50.1</v>
      </c>
      <c r="AH56" s="38">
        <v>47.7</v>
      </c>
      <c r="AI56" s="40">
        <v>20.85</v>
      </c>
      <c r="AJ56" s="40">
        <v>17.45</v>
      </c>
      <c r="AK56" s="40">
        <v>14.65</v>
      </c>
      <c r="AL56" s="40">
        <v>12.35</v>
      </c>
      <c r="AM56" s="40">
        <v>10.4</v>
      </c>
      <c r="AN56" s="40">
        <v>8.8000000000000007</v>
      </c>
      <c r="AO56" s="40">
        <v>7.5</v>
      </c>
      <c r="AP56" s="40"/>
      <c r="AQ56" s="40"/>
      <c r="AR56" s="40"/>
      <c r="AS56" s="40"/>
      <c r="AT56" s="41"/>
      <c r="AU56" s="41"/>
      <c r="AV56" s="41"/>
      <c r="AW56" s="41"/>
      <c r="AX56" s="41"/>
    </row>
    <row r="57" spans="1:50" x14ac:dyDescent="0.2">
      <c r="A57" s="4" t="s">
        <v>191</v>
      </c>
      <c r="B57" t="s">
        <v>190</v>
      </c>
      <c r="C57" s="11">
        <v>755819243.77999997</v>
      </c>
      <c r="D57" s="19" t="s">
        <v>82</v>
      </c>
      <c r="E57" s="10" t="s">
        <v>82</v>
      </c>
      <c r="F57" s="4" t="s">
        <v>84</v>
      </c>
      <c r="G57" s="5" t="s">
        <v>192</v>
      </c>
      <c r="H57" s="3" t="s">
        <v>44</v>
      </c>
      <c r="I57" s="3" t="s">
        <v>594</v>
      </c>
      <c r="J57" s="1" t="s">
        <v>542</v>
      </c>
      <c r="K57" s="2" t="s">
        <v>48</v>
      </c>
      <c r="L57" s="2">
        <v>42313</v>
      </c>
      <c r="M57" s="6">
        <v>2015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40">
        <v>44.9889425</v>
      </c>
      <c r="W57" s="40">
        <v>1484</v>
      </c>
      <c r="X57" s="40">
        <v>3674</v>
      </c>
      <c r="Y57" s="40">
        <v>4624</v>
      </c>
      <c r="Z57" s="40">
        <v>3931</v>
      </c>
      <c r="AA57" s="40">
        <v>3338</v>
      </c>
      <c r="AB57" s="40">
        <v>2879</v>
      </c>
      <c r="AC57" s="40">
        <v>2367.5785653017524</v>
      </c>
      <c r="AD57" s="40">
        <v>2159.6200548457359</v>
      </c>
      <c r="AE57" s="40">
        <v>1993.7601661537358</v>
      </c>
      <c r="AF57" s="40">
        <v>1807.812890639125</v>
      </c>
      <c r="AG57" s="40">
        <v>1607.4537752370975</v>
      </c>
      <c r="AH57" s="40">
        <v>1410.4594414699238</v>
      </c>
      <c r="AI57" s="40">
        <v>1153.9531904069227</v>
      </c>
      <c r="AJ57" s="40">
        <v>568.76054298204281</v>
      </c>
      <c r="AK57" s="40">
        <v>287.41524195926371</v>
      </c>
      <c r="AL57" s="40">
        <v>267.04301468401513</v>
      </c>
      <c r="AM57" s="40">
        <v>180.95909959303137</v>
      </c>
      <c r="AN57" s="40">
        <v>158.07918358590112</v>
      </c>
      <c r="AO57" s="40">
        <v>147.96408258753488</v>
      </c>
      <c r="AP57" s="40">
        <v>141.53440659770726</v>
      </c>
      <c r="AQ57" s="40"/>
      <c r="AR57" s="40"/>
      <c r="AS57" s="40"/>
      <c r="AT57" s="41"/>
      <c r="AU57" s="41"/>
      <c r="AV57" s="41"/>
      <c r="AW57" s="41"/>
      <c r="AX57" s="41"/>
    </row>
    <row r="58" spans="1:50" x14ac:dyDescent="0.2">
      <c r="A58" s="4" t="s">
        <v>191</v>
      </c>
      <c r="B58" t="s">
        <v>190</v>
      </c>
      <c r="C58" s="11">
        <v>755819243.77999997</v>
      </c>
      <c r="D58" s="19" t="s">
        <v>82</v>
      </c>
      <c r="E58" s="10" t="s">
        <v>82</v>
      </c>
      <c r="F58" s="4" t="s">
        <v>84</v>
      </c>
      <c r="G58" s="5" t="s">
        <v>193</v>
      </c>
      <c r="H58" s="3" t="s">
        <v>45</v>
      </c>
      <c r="I58" s="3" t="s">
        <v>595</v>
      </c>
      <c r="J58" s="1" t="s">
        <v>542</v>
      </c>
      <c r="K58" s="2" t="s">
        <v>48</v>
      </c>
      <c r="L58" s="2">
        <v>42313</v>
      </c>
      <c r="M58" s="6">
        <v>2015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40">
        <v>44</v>
      </c>
      <c r="W58" s="40">
        <v>1301.0891992694221</v>
      </c>
      <c r="X58" s="40">
        <v>3032.4830348421779</v>
      </c>
      <c r="Y58" s="40">
        <v>3631</v>
      </c>
      <c r="Z58" s="40">
        <v>2984</v>
      </c>
      <c r="AA58" s="40">
        <v>2605</v>
      </c>
      <c r="AB58" s="40">
        <v>2267</v>
      </c>
      <c r="AC58" s="40">
        <v>1930.3287628235746</v>
      </c>
      <c r="AD58" s="40">
        <v>1769.8050225720674</v>
      </c>
      <c r="AE58" s="40">
        <v>1650.5249456554461</v>
      </c>
      <c r="AF58" s="40">
        <v>1507.9170647190613</v>
      </c>
      <c r="AG58" s="40">
        <v>1333.9697971229095</v>
      </c>
      <c r="AH58" s="40">
        <v>1177.9291311296108</v>
      </c>
      <c r="AI58" s="40">
        <v>1002.1763236783597</v>
      </c>
      <c r="AJ58" s="40">
        <v>508.49529075459799</v>
      </c>
      <c r="AK58" s="40">
        <v>271.28833724812807</v>
      </c>
      <c r="AL58" s="42">
        <v>267.04301468401513</v>
      </c>
      <c r="AM58" s="40">
        <v>162.23492840198901</v>
      </c>
      <c r="AN58" s="40">
        <v>138.76862786709358</v>
      </c>
      <c r="AO58" s="40">
        <v>134.65009555398456</v>
      </c>
      <c r="AP58" s="40">
        <v>132.06993761620387</v>
      </c>
      <c r="AQ58" s="40"/>
      <c r="AR58" s="40"/>
      <c r="AS58" s="40"/>
      <c r="AT58" s="41"/>
      <c r="AU58" s="41"/>
      <c r="AV58" s="41"/>
      <c r="AW58" s="41"/>
      <c r="AX58" s="41"/>
    </row>
    <row r="59" spans="1:50" x14ac:dyDescent="0.2">
      <c r="A59" t="s">
        <v>195</v>
      </c>
      <c r="B59" t="s">
        <v>194</v>
      </c>
      <c r="C59" s="17">
        <v>449518264.32999998</v>
      </c>
      <c r="D59" s="10" t="s">
        <v>89</v>
      </c>
      <c r="E59" s="10" t="s">
        <v>63</v>
      </c>
      <c r="F59" s="4" t="s">
        <v>120</v>
      </c>
      <c r="G59" t="s">
        <v>196</v>
      </c>
      <c r="H59" s="3" t="s">
        <v>44</v>
      </c>
      <c r="I59" s="3" t="s">
        <v>596</v>
      </c>
      <c r="J59" s="1" t="s">
        <v>542</v>
      </c>
      <c r="K59" s="2" t="s">
        <v>48</v>
      </c>
      <c r="L59" s="2">
        <v>40442</v>
      </c>
      <c r="M59" s="6">
        <v>2010</v>
      </c>
      <c r="N59" s="38">
        <v>0</v>
      </c>
      <c r="O59" s="40">
        <v>0</v>
      </c>
      <c r="P59" s="40">
        <v>0</v>
      </c>
      <c r="Q59" s="45">
        <v>0</v>
      </c>
      <c r="R59" s="45">
        <v>494</v>
      </c>
      <c r="S59" s="45">
        <v>1195</v>
      </c>
      <c r="T59" s="45">
        <v>1934</v>
      </c>
      <c r="U59" s="40">
        <v>2477</v>
      </c>
      <c r="V59" s="40">
        <v>2776</v>
      </c>
      <c r="W59" s="40">
        <v>3109</v>
      </c>
      <c r="X59" s="40">
        <v>3185</v>
      </c>
      <c r="Y59" s="40">
        <v>3341</v>
      </c>
      <c r="Z59" s="40">
        <v>3223</v>
      </c>
      <c r="AA59" s="40">
        <v>3003</v>
      </c>
      <c r="AB59" s="40">
        <v>2787</v>
      </c>
      <c r="AC59" s="40">
        <v>2045.7375869548177</v>
      </c>
      <c r="AD59" s="40">
        <v>1020.7858543205501</v>
      </c>
      <c r="AE59" s="40">
        <v>693.41116957150359</v>
      </c>
      <c r="AF59" s="40">
        <v>540.28167830913515</v>
      </c>
      <c r="AG59" s="40">
        <v>425.22874357270513</v>
      </c>
      <c r="AH59" s="40">
        <v>320.78613374694197</v>
      </c>
      <c r="AI59" s="40">
        <v>231.61719805280609</v>
      </c>
      <c r="AJ59" s="40">
        <v>177.32691016326078</v>
      </c>
      <c r="AK59" s="40">
        <v>135.4687368960916</v>
      </c>
      <c r="AL59" s="40">
        <v>108.64427788194678</v>
      </c>
      <c r="AM59" s="40">
        <v>35.992355783967007</v>
      </c>
      <c r="AN59" s="40">
        <v>30.849634047585802</v>
      </c>
      <c r="AO59" s="40">
        <v>26.717368442290852</v>
      </c>
      <c r="AP59" s="40">
        <v>23.357486131128603</v>
      </c>
      <c r="AQ59" s="40"/>
      <c r="AR59" s="40"/>
      <c r="AS59" s="40"/>
      <c r="AT59" s="41"/>
      <c r="AU59" s="41"/>
      <c r="AV59" s="41"/>
      <c r="AW59" s="41"/>
      <c r="AX59" s="41"/>
    </row>
    <row r="60" spans="1:50" x14ac:dyDescent="0.2">
      <c r="A60" t="s">
        <v>195</v>
      </c>
      <c r="B60" t="s">
        <v>194</v>
      </c>
      <c r="C60" s="17">
        <v>449518264.32999998</v>
      </c>
      <c r="D60" s="10" t="s">
        <v>89</v>
      </c>
      <c r="E60" s="10" t="s">
        <v>63</v>
      </c>
      <c r="F60" s="4" t="s">
        <v>120</v>
      </c>
      <c r="G60" t="s">
        <v>197</v>
      </c>
      <c r="H60" s="3" t="s">
        <v>45</v>
      </c>
      <c r="I60" s="3" t="s">
        <v>597</v>
      </c>
      <c r="J60" s="1" t="s">
        <v>542</v>
      </c>
      <c r="K60" s="2" t="s">
        <v>48</v>
      </c>
      <c r="L60" s="2">
        <v>40442</v>
      </c>
      <c r="M60" s="6">
        <v>2010</v>
      </c>
      <c r="N60" s="38">
        <v>0</v>
      </c>
      <c r="O60" s="40">
        <v>0</v>
      </c>
      <c r="P60" s="40">
        <v>0</v>
      </c>
      <c r="Q60" s="45">
        <v>0</v>
      </c>
      <c r="R60" s="45">
        <v>383</v>
      </c>
      <c r="S60" s="45">
        <v>727</v>
      </c>
      <c r="T60" s="45">
        <v>1023</v>
      </c>
      <c r="U60" s="40">
        <v>1190</v>
      </c>
      <c r="V60" s="40">
        <v>1497</v>
      </c>
      <c r="W60" s="40">
        <v>1683</v>
      </c>
      <c r="X60" s="40">
        <v>1709</v>
      </c>
      <c r="Y60" s="40">
        <v>1765</v>
      </c>
      <c r="Z60" s="40">
        <v>1736</v>
      </c>
      <c r="AA60" s="40">
        <v>1562</v>
      </c>
      <c r="AB60" s="40">
        <v>1427</v>
      </c>
      <c r="AC60" s="40">
        <v>1152.6289285714286</v>
      </c>
      <c r="AD60" s="40">
        <v>463.00957142857141</v>
      </c>
      <c r="AE60" s="40">
        <v>285.29701428571428</v>
      </c>
      <c r="AF60" s="40">
        <v>220.59769428571431</v>
      </c>
      <c r="AG60" s="40">
        <v>170.20149260714285</v>
      </c>
      <c r="AH60" s="40">
        <v>126.54377234</v>
      </c>
      <c r="AI60" s="40">
        <v>80.383899162385006</v>
      </c>
      <c r="AJ60" s="40">
        <v>70.215238999798004</v>
      </c>
      <c r="AK60" s="40">
        <v>55.039597215428572</v>
      </c>
      <c r="AL60" s="40">
        <v>48.793217500499999</v>
      </c>
      <c r="AM60" s="40">
        <v>8.9899125947199998</v>
      </c>
      <c r="AN60" s="40">
        <v>7.8071162557760001</v>
      </c>
      <c r="AO60" s="40">
        <v>6.8608791846208002</v>
      </c>
      <c r="AP60" s="40">
        <v>6.1038895276966398</v>
      </c>
      <c r="AQ60" s="40"/>
      <c r="AR60" s="40"/>
      <c r="AS60" s="40"/>
      <c r="AT60" s="41"/>
      <c r="AU60" s="41"/>
      <c r="AV60" s="41"/>
      <c r="AW60" s="41"/>
      <c r="AX60" s="41"/>
    </row>
    <row r="61" spans="1:50" x14ac:dyDescent="0.2">
      <c r="A61" s="4" t="s">
        <v>200</v>
      </c>
      <c r="B61" s="4" t="s">
        <v>198</v>
      </c>
      <c r="C61" s="13">
        <v>2108937188.3</v>
      </c>
      <c r="D61" s="19" t="s">
        <v>199</v>
      </c>
      <c r="E61" s="4" t="s">
        <v>199</v>
      </c>
      <c r="F61" s="4" t="s">
        <v>147</v>
      </c>
      <c r="G61" s="5" t="s">
        <v>200</v>
      </c>
      <c r="H61" s="3" t="s">
        <v>44</v>
      </c>
      <c r="I61" s="3" t="s">
        <v>598</v>
      </c>
      <c r="J61" s="1" t="s">
        <v>542</v>
      </c>
      <c r="K61" s="2" t="s">
        <v>48</v>
      </c>
      <c r="L61" s="2">
        <v>42038</v>
      </c>
      <c r="M61" s="6">
        <v>2015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40">
        <v>722.82271535712584</v>
      </c>
      <c r="W61" s="40">
        <v>2135.7851724610346</v>
      </c>
      <c r="X61" s="40">
        <v>3125.3422813669654</v>
      </c>
      <c r="Y61" s="40">
        <v>4117.562019615385</v>
      </c>
      <c r="Z61" s="40">
        <v>4960.2833333333338</v>
      </c>
      <c r="AA61" s="40">
        <v>5390.75</v>
      </c>
      <c r="AB61" s="40">
        <v>5436.9250000000002</v>
      </c>
      <c r="AC61" s="40">
        <v>5209.2297791282535</v>
      </c>
      <c r="AD61" s="40">
        <v>5281.9380441012145</v>
      </c>
      <c r="AE61" s="40">
        <v>5348.320862935404</v>
      </c>
      <c r="AF61" s="40">
        <v>5380.2389612290335</v>
      </c>
      <c r="AG61" s="40">
        <v>5378.2916910183803</v>
      </c>
      <c r="AH61" s="40">
        <v>4481.1715612640273</v>
      </c>
      <c r="AI61" s="40">
        <v>2145.4102196400477</v>
      </c>
      <c r="AJ61" s="40">
        <v>1410.7101467965663</v>
      </c>
      <c r="AK61" s="40">
        <v>1045.3072887933581</v>
      </c>
      <c r="AL61" s="40">
        <v>1053.4816086392827</v>
      </c>
      <c r="AM61" s="40">
        <v>1094.1615369457945</v>
      </c>
      <c r="AN61" s="40">
        <v>916.56049692289423</v>
      </c>
      <c r="AO61" s="40">
        <v>1315.4588468135491</v>
      </c>
      <c r="AP61" s="40">
        <v>1258.0317362655376</v>
      </c>
      <c r="AQ61" s="40"/>
      <c r="AR61" s="40"/>
      <c r="AS61" s="40"/>
      <c r="AT61" s="41"/>
      <c r="AU61" s="41"/>
      <c r="AV61" s="41"/>
      <c r="AW61" s="41"/>
      <c r="AX61" s="41"/>
    </row>
    <row r="62" spans="1:50" x14ac:dyDescent="0.2">
      <c r="A62" s="4" t="s">
        <v>200</v>
      </c>
      <c r="B62" s="4" t="s">
        <v>198</v>
      </c>
      <c r="C62" s="13">
        <v>2108937188.3</v>
      </c>
      <c r="D62" s="19" t="s">
        <v>199</v>
      </c>
      <c r="E62" s="4" t="s">
        <v>199</v>
      </c>
      <c r="F62" s="4" t="s">
        <v>147</v>
      </c>
      <c r="G62" s="5" t="s">
        <v>201</v>
      </c>
      <c r="H62" s="3" t="s">
        <v>45</v>
      </c>
      <c r="I62" s="3" t="s">
        <v>599</v>
      </c>
      <c r="J62" s="1" t="s">
        <v>542</v>
      </c>
      <c r="K62" s="2" t="s">
        <v>48</v>
      </c>
      <c r="L62" s="2">
        <v>42038</v>
      </c>
      <c r="M62" s="6">
        <v>2015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40">
        <v>718.10639277777773</v>
      </c>
      <c r="W62" s="40">
        <v>2067.9452999999999</v>
      </c>
      <c r="X62" s="40">
        <v>2825</v>
      </c>
      <c r="Y62" s="40">
        <v>2921.2081734615385</v>
      </c>
      <c r="Z62" s="40">
        <v>3250.0333333333333</v>
      </c>
      <c r="AA62" s="40">
        <v>3633.3636363636365</v>
      </c>
      <c r="AB62" s="40">
        <v>3417.9285714285716</v>
      </c>
      <c r="AC62" s="40">
        <v>3378.5663603181065</v>
      </c>
      <c r="AD62" s="40">
        <v>3369.2420829284092</v>
      </c>
      <c r="AE62" s="40">
        <v>3360.4955965176559</v>
      </c>
      <c r="AF62" s="40">
        <v>3334.4582967173465</v>
      </c>
      <c r="AG62" s="40">
        <v>3294.7981832719765</v>
      </c>
      <c r="AH62" s="40">
        <v>2365.7455568591886</v>
      </c>
      <c r="AI62" s="40">
        <v>893.05540845062592</v>
      </c>
      <c r="AJ62" s="40">
        <v>503.33784220191473</v>
      </c>
      <c r="AK62" s="40">
        <v>372.3699681477346</v>
      </c>
      <c r="AL62" s="40">
        <v>264.34581024687634</v>
      </c>
      <c r="AM62" s="40">
        <v>263.82898352073852</v>
      </c>
      <c r="AN62" s="40">
        <v>178.31643993763532</v>
      </c>
      <c r="AO62" s="40">
        <v>101.480032640003</v>
      </c>
      <c r="AP62" s="40">
        <v>99.450431987203004</v>
      </c>
      <c r="AQ62" s="40"/>
      <c r="AR62" s="40"/>
      <c r="AS62" s="40"/>
      <c r="AT62" s="41"/>
      <c r="AU62" s="41"/>
      <c r="AV62" s="41"/>
      <c r="AW62" s="41"/>
      <c r="AX62" s="41"/>
    </row>
    <row r="63" spans="1:50" x14ac:dyDescent="0.2">
      <c r="A63" s="26" t="s">
        <v>206</v>
      </c>
      <c r="B63" s="4" t="s">
        <v>202</v>
      </c>
      <c r="C63" s="13">
        <v>2962909303.5999999</v>
      </c>
      <c r="D63" s="19" t="s">
        <v>203</v>
      </c>
      <c r="E63" s="4" t="s">
        <v>204</v>
      </c>
      <c r="F63" s="4" t="s">
        <v>205</v>
      </c>
      <c r="G63" s="5" t="s">
        <v>206</v>
      </c>
      <c r="H63" s="3" t="s">
        <v>52</v>
      </c>
      <c r="I63" s="3" t="s">
        <v>600</v>
      </c>
      <c r="J63" s="1" t="s">
        <v>542</v>
      </c>
      <c r="K63" s="2" t="s">
        <v>48</v>
      </c>
      <c r="L63" s="2">
        <v>41591</v>
      </c>
      <c r="M63" s="6">
        <v>2013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13.586499999999999</v>
      </c>
      <c r="U63" s="38">
        <v>492.512</v>
      </c>
      <c r="V63" s="38">
        <v>747.54066666666665</v>
      </c>
      <c r="W63" s="38">
        <v>1831.9830716762895</v>
      </c>
      <c r="X63" s="38">
        <v>2573.4896695535858</v>
      </c>
      <c r="Y63" s="38">
        <v>3590.0229388979083</v>
      </c>
      <c r="Z63" s="38">
        <v>4673.9830163934857</v>
      </c>
      <c r="AA63" s="38">
        <v>5313.9214886512764</v>
      </c>
      <c r="AB63" s="38">
        <v>5407.9750656905762</v>
      </c>
      <c r="AC63" s="38">
        <v>4585.2137479854246</v>
      </c>
      <c r="AD63" s="38">
        <v>4296.529085568317</v>
      </c>
      <c r="AE63" s="38">
        <v>4112.2446978751759</v>
      </c>
      <c r="AF63" s="38">
        <v>3950.9407817097681</v>
      </c>
      <c r="AG63" s="38">
        <v>3741.1136504079373</v>
      </c>
      <c r="AH63" s="38">
        <v>3502.70100252271</v>
      </c>
      <c r="AI63" s="40">
        <v>3317.7024780031229</v>
      </c>
      <c r="AJ63" s="40">
        <v>2848.0097981779313</v>
      </c>
      <c r="AK63" s="40">
        <v>2525.5546117271924</v>
      </c>
      <c r="AL63" s="40">
        <v>2044.8103858619857</v>
      </c>
      <c r="AM63" s="40">
        <v>1287.4568539027441</v>
      </c>
      <c r="AN63" s="40">
        <v>899.43301459660199</v>
      </c>
      <c r="AO63" s="40">
        <v>1130.8609111535316</v>
      </c>
      <c r="AP63" s="40">
        <v>1084.0914358846271</v>
      </c>
      <c r="AQ63" s="40"/>
      <c r="AR63" s="40"/>
      <c r="AS63" s="40"/>
      <c r="AT63" s="41"/>
      <c r="AU63" s="41"/>
      <c r="AV63" s="41"/>
      <c r="AW63" s="41"/>
      <c r="AX63" s="41"/>
    </row>
    <row r="64" spans="1:50" x14ac:dyDescent="0.2">
      <c r="A64" s="26" t="s">
        <v>206</v>
      </c>
      <c r="B64" s="4" t="s">
        <v>202</v>
      </c>
      <c r="C64" s="13">
        <v>2962909303.5999999</v>
      </c>
      <c r="D64" s="19" t="s">
        <v>203</v>
      </c>
      <c r="E64" s="4" t="s">
        <v>204</v>
      </c>
      <c r="F64" s="4" t="s">
        <v>205</v>
      </c>
      <c r="G64" s="5" t="s">
        <v>207</v>
      </c>
      <c r="H64" s="3" t="s">
        <v>145</v>
      </c>
      <c r="I64" s="3" t="s">
        <v>601</v>
      </c>
      <c r="J64" s="1" t="s">
        <v>542</v>
      </c>
      <c r="K64" s="2" t="s">
        <v>48</v>
      </c>
      <c r="L64" s="2">
        <v>41591</v>
      </c>
      <c r="M64" s="6">
        <v>2013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13.586499999999999</v>
      </c>
      <c r="U64" s="38">
        <v>492.512</v>
      </c>
      <c r="V64" s="38">
        <v>653.20733333333328</v>
      </c>
      <c r="W64" s="38">
        <v>1580.05</v>
      </c>
      <c r="X64" s="38">
        <v>2145.1788237305223</v>
      </c>
      <c r="Y64" s="38">
        <v>2967.982516832983</v>
      </c>
      <c r="Z64" s="38">
        <v>3829.9647414316473</v>
      </c>
      <c r="AA64" s="38">
        <v>4304.988238050074</v>
      </c>
      <c r="AB64" s="38">
        <v>4321</v>
      </c>
      <c r="AC64" s="38">
        <v>3452.7808063075659</v>
      </c>
      <c r="AD64" s="38">
        <v>3179.6143491687058</v>
      </c>
      <c r="AE64" s="38">
        <v>3004.5846610051376</v>
      </c>
      <c r="AF64" s="38">
        <v>2854.6138633637829</v>
      </c>
      <c r="AG64" s="38">
        <v>2687.2256627081169</v>
      </c>
      <c r="AH64" s="38">
        <v>2480.8625506439348</v>
      </c>
      <c r="AI64" s="40">
        <v>2316.1525100607414</v>
      </c>
      <c r="AJ64" s="40">
        <v>2083.3527737957484</v>
      </c>
      <c r="AK64" s="40">
        <v>1953.5674425216964</v>
      </c>
      <c r="AL64" s="40">
        <v>1621.0220040068216</v>
      </c>
      <c r="AM64" s="40">
        <v>877.75190038338701</v>
      </c>
      <c r="AN64" s="40">
        <v>737.49455170780493</v>
      </c>
      <c r="AO64" s="40">
        <v>986.28993951127961</v>
      </c>
      <c r="AP64" s="40">
        <v>953.97756140660022</v>
      </c>
      <c r="AQ64" s="40"/>
      <c r="AR64" s="40"/>
      <c r="AS64" s="40"/>
      <c r="AT64" s="41"/>
      <c r="AU64" s="41"/>
      <c r="AV64" s="41"/>
      <c r="AW64" s="41"/>
      <c r="AX64" s="41"/>
    </row>
    <row r="65" spans="1:50" x14ac:dyDescent="0.2">
      <c r="A65" s="26" t="s">
        <v>206</v>
      </c>
      <c r="B65" s="4" t="s">
        <v>202</v>
      </c>
      <c r="C65" s="13">
        <v>2962909303.5999999</v>
      </c>
      <c r="D65" s="19" t="s">
        <v>203</v>
      </c>
      <c r="E65" s="4" t="s">
        <v>204</v>
      </c>
      <c r="F65" s="4" t="s">
        <v>126</v>
      </c>
      <c r="G65" s="5" t="s">
        <v>208</v>
      </c>
      <c r="H65" s="3" t="s">
        <v>148</v>
      </c>
      <c r="I65" s="3" t="s">
        <v>602</v>
      </c>
      <c r="J65" s="1" t="s">
        <v>542</v>
      </c>
      <c r="K65" s="2" t="s">
        <v>48</v>
      </c>
      <c r="L65" s="2">
        <v>41591</v>
      </c>
      <c r="M65" s="6">
        <v>2013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197.31475</v>
      </c>
      <c r="V65" s="38">
        <v>689</v>
      </c>
      <c r="W65" s="38">
        <v>1250.6363636363637</v>
      </c>
      <c r="X65" s="38">
        <v>1892.9957692307692</v>
      </c>
      <c r="Y65" s="38">
        <v>2615.0145384615385</v>
      </c>
      <c r="Z65" s="38">
        <v>3410.9621428571427</v>
      </c>
      <c r="AA65" s="38">
        <v>4127.9642857142853</v>
      </c>
      <c r="AB65" s="38">
        <v>4367.1890795316385</v>
      </c>
      <c r="AC65" s="38">
        <v>3822.480887358819</v>
      </c>
      <c r="AD65" s="38">
        <v>3761.1139915847994</v>
      </c>
      <c r="AE65" s="38">
        <v>3768.1363191667574</v>
      </c>
      <c r="AF65" s="38">
        <v>3590.4605192059821</v>
      </c>
      <c r="AG65" s="38">
        <v>3591.8775776901211</v>
      </c>
      <c r="AH65" s="38">
        <v>3442.9241209964307</v>
      </c>
      <c r="AI65" s="40">
        <v>3329.9967080279921</v>
      </c>
      <c r="AJ65" s="40">
        <v>2752.6626877693066</v>
      </c>
      <c r="AK65" s="40">
        <v>2032.0878531622777</v>
      </c>
      <c r="AL65" s="40">
        <v>964.50295912360946</v>
      </c>
      <c r="AM65" s="40">
        <v>598.49940954637248</v>
      </c>
      <c r="AN65" s="40">
        <v>745.26860720066816</v>
      </c>
      <c r="AO65" s="40"/>
      <c r="AP65" s="40"/>
      <c r="AQ65" s="40"/>
      <c r="AR65" s="40"/>
      <c r="AS65" s="40"/>
      <c r="AT65" s="41"/>
      <c r="AU65" s="41"/>
      <c r="AV65" s="41"/>
      <c r="AW65" s="41"/>
      <c r="AX65" s="41"/>
    </row>
    <row r="66" spans="1:50" x14ac:dyDescent="0.2">
      <c r="A66" s="26" t="s">
        <v>206</v>
      </c>
      <c r="B66" s="4" t="s">
        <v>202</v>
      </c>
      <c r="C66" s="13">
        <v>2962909303.5999999</v>
      </c>
      <c r="D66" s="19" t="s">
        <v>203</v>
      </c>
      <c r="E66" s="4" t="s">
        <v>204</v>
      </c>
      <c r="F66" s="4" t="s">
        <v>126</v>
      </c>
      <c r="G66" s="5" t="s">
        <v>209</v>
      </c>
      <c r="H66" s="3" t="s">
        <v>59</v>
      </c>
      <c r="I66" s="3" t="s">
        <v>603</v>
      </c>
      <c r="J66" s="1" t="s">
        <v>542</v>
      </c>
      <c r="K66" s="2" t="s">
        <v>48</v>
      </c>
      <c r="L66" s="2">
        <v>41591</v>
      </c>
      <c r="M66" s="6">
        <v>2013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143.72422222222221</v>
      </c>
      <c r="V66" s="38">
        <v>375</v>
      </c>
      <c r="W66" s="38">
        <v>612.63636363636363</v>
      </c>
      <c r="X66" s="38">
        <v>840.99576923076927</v>
      </c>
      <c r="Y66" s="38">
        <v>1129.0146153846154</v>
      </c>
      <c r="Z66" s="38">
        <v>1554.9485714285713</v>
      </c>
      <c r="AA66" s="38">
        <v>1820.95</v>
      </c>
      <c r="AB66" s="38">
        <v>1746.3432779665015</v>
      </c>
      <c r="AC66" s="38">
        <v>1434.8786624782138</v>
      </c>
      <c r="AD66" s="38">
        <v>1395.2573305481733</v>
      </c>
      <c r="AE66" s="38">
        <v>1359.5436312253146</v>
      </c>
      <c r="AF66" s="38">
        <v>1243.0680104569321</v>
      </c>
      <c r="AG66" s="38">
        <v>1224.022189879139</v>
      </c>
      <c r="AH66" s="38">
        <v>1154.7686070971185</v>
      </c>
      <c r="AI66" s="40">
        <v>1133.0633352336895</v>
      </c>
      <c r="AJ66" s="40">
        <v>1161.8138787135192</v>
      </c>
      <c r="AK66" s="40">
        <v>1005.565500329848</v>
      </c>
      <c r="AL66" s="40">
        <v>537.40704349886823</v>
      </c>
      <c r="AM66" s="40">
        <v>276.30149039437703</v>
      </c>
      <c r="AN66" s="40">
        <v>273.394002221525</v>
      </c>
      <c r="AO66" s="40"/>
      <c r="AP66" s="40"/>
      <c r="AQ66" s="40"/>
      <c r="AR66" s="40"/>
      <c r="AS66" s="40"/>
      <c r="AT66" s="41"/>
      <c r="AU66" s="41"/>
      <c r="AV66" s="41"/>
      <c r="AW66" s="41"/>
      <c r="AX66" s="41"/>
    </row>
    <row r="67" spans="1:50" x14ac:dyDescent="0.2">
      <c r="A67" t="s">
        <v>212</v>
      </c>
      <c r="B67" t="s">
        <v>210</v>
      </c>
      <c r="C67" s="11">
        <v>505845757.77999997</v>
      </c>
      <c r="D67" s="19" t="s">
        <v>211</v>
      </c>
      <c r="E67" t="s">
        <v>94</v>
      </c>
      <c r="F67" s="4" t="s">
        <v>95</v>
      </c>
      <c r="G67" s="5" t="s">
        <v>213</v>
      </c>
      <c r="H67" s="3" t="s">
        <v>44</v>
      </c>
      <c r="I67" s="3" t="s">
        <v>604</v>
      </c>
      <c r="J67" s="1" t="s">
        <v>542</v>
      </c>
      <c r="K67" s="2" t="s">
        <v>39</v>
      </c>
      <c r="L67" s="2">
        <v>42856</v>
      </c>
      <c r="M67" s="6">
        <v>2017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40">
        <v>19.8125</v>
      </c>
      <c r="Y67" s="40">
        <v>633</v>
      </c>
      <c r="Z67" s="40">
        <v>1469</v>
      </c>
      <c r="AA67" s="40">
        <v>2038.1111111111111</v>
      </c>
      <c r="AB67" s="40">
        <v>2405.4920634920632</v>
      </c>
      <c r="AC67" s="40">
        <v>2761.9502348914302</v>
      </c>
      <c r="AD67" s="40">
        <v>3178.5940827464437</v>
      </c>
      <c r="AE67" s="40">
        <v>3515.6322890444862</v>
      </c>
      <c r="AF67" s="40">
        <v>3814.6400009349395</v>
      </c>
      <c r="AG67" s="40">
        <v>4052.4682412394841</v>
      </c>
      <c r="AH67" s="40">
        <v>4273.525787274205</v>
      </c>
      <c r="AI67" s="40">
        <v>4373.94068172894</v>
      </c>
      <c r="AJ67" s="40">
        <v>4480.266478877882</v>
      </c>
      <c r="AK67" s="40">
        <v>4378.7848492873864</v>
      </c>
      <c r="AL67" s="40">
        <v>3408.8513438977698</v>
      </c>
      <c r="AM67" s="40">
        <v>2816.9034750095948</v>
      </c>
      <c r="AN67" s="40">
        <v>1283.4085117997065</v>
      </c>
      <c r="AO67" s="40">
        <v>904.41179748990146</v>
      </c>
      <c r="AP67" s="40">
        <v>678.78300580605696</v>
      </c>
      <c r="AQ67" s="40">
        <v>704.71726633281401</v>
      </c>
      <c r="AR67" s="40"/>
      <c r="AS67" s="40"/>
      <c r="AT67" s="41"/>
      <c r="AU67" s="41"/>
      <c r="AV67" s="41"/>
      <c r="AW67" s="41"/>
      <c r="AX67" s="41"/>
    </row>
    <row r="68" spans="1:50" x14ac:dyDescent="0.2">
      <c r="A68" t="s">
        <v>212</v>
      </c>
      <c r="B68" t="s">
        <v>210</v>
      </c>
      <c r="C68" s="11">
        <v>505845757.77999997</v>
      </c>
      <c r="D68" s="19" t="s">
        <v>211</v>
      </c>
      <c r="E68" t="s">
        <v>94</v>
      </c>
      <c r="F68" s="4" t="s">
        <v>95</v>
      </c>
      <c r="G68" s="5" t="s">
        <v>214</v>
      </c>
      <c r="H68" s="3" t="s">
        <v>45</v>
      </c>
      <c r="I68" s="3" t="s">
        <v>605</v>
      </c>
      <c r="J68" s="1" t="s">
        <v>542</v>
      </c>
      <c r="K68" s="2" t="s">
        <v>39</v>
      </c>
      <c r="L68" s="2">
        <v>42856</v>
      </c>
      <c r="M68" s="6">
        <v>2017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40">
        <v>18.928571428571427</v>
      </c>
      <c r="Y68" s="40">
        <v>564</v>
      </c>
      <c r="Z68" s="40">
        <v>1041</v>
      </c>
      <c r="AA68" s="40">
        <v>1180.5294117647059</v>
      </c>
      <c r="AB68" s="40">
        <v>1240.6666666666665</v>
      </c>
      <c r="AC68" s="40">
        <v>1487.7146790784</v>
      </c>
      <c r="AD68" s="40">
        <v>1685.5248122023506</v>
      </c>
      <c r="AE68" s="40">
        <v>1823.4525077095452</v>
      </c>
      <c r="AF68" s="40">
        <v>1943.721208739664</v>
      </c>
      <c r="AG68" s="40">
        <v>2044.9360928730032</v>
      </c>
      <c r="AH68" s="40">
        <v>2142.3680301575841</v>
      </c>
      <c r="AI68" s="40">
        <v>2186.5364245770957</v>
      </c>
      <c r="AJ68" s="40">
        <v>2279.0786276845724</v>
      </c>
      <c r="AK68" s="40">
        <v>2225.4711661682309</v>
      </c>
      <c r="AL68" s="40">
        <v>1691.4643889713184</v>
      </c>
      <c r="AM68" s="40">
        <v>1320.977136873513</v>
      </c>
      <c r="AN68" s="40">
        <v>495.228167479636</v>
      </c>
      <c r="AO68" s="40">
        <v>374.425492407852</v>
      </c>
      <c r="AP68" s="40">
        <v>283.22261274438898</v>
      </c>
      <c r="AQ68" s="40">
        <v>367.15007659258299</v>
      </c>
      <c r="AR68" s="40"/>
      <c r="AS68" s="40"/>
      <c r="AT68" s="41"/>
      <c r="AU68" s="41"/>
      <c r="AV68" s="41"/>
      <c r="AW68" s="41"/>
      <c r="AX68" s="41"/>
    </row>
    <row r="69" spans="1:50" ht="16" x14ac:dyDescent="0.2">
      <c r="A69" s="4" t="s">
        <v>216</v>
      </c>
      <c r="B69" s="4" t="s">
        <v>215</v>
      </c>
      <c r="C69" s="13">
        <v>1607481971.54</v>
      </c>
      <c r="D69" s="19" t="s">
        <v>89</v>
      </c>
      <c r="E69" s="4" t="s">
        <v>89</v>
      </c>
      <c r="F69" s="4" t="s">
        <v>89</v>
      </c>
      <c r="G69" s="5" t="s">
        <v>217</v>
      </c>
      <c r="H69" s="3" t="s">
        <v>44</v>
      </c>
      <c r="I69" s="3" t="s">
        <v>606</v>
      </c>
      <c r="J69" s="32" t="s">
        <v>91</v>
      </c>
      <c r="K69" s="2" t="s">
        <v>48</v>
      </c>
      <c r="L69" s="2">
        <v>41759</v>
      </c>
      <c r="M69" s="6">
        <v>2014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40">
        <v>1.2121212121212122</v>
      </c>
      <c r="V69" s="42">
        <v>19</v>
      </c>
      <c r="W69" s="40">
        <v>113.996875</v>
      </c>
      <c r="X69" s="40">
        <v>200.99625</v>
      </c>
      <c r="Y69" s="40">
        <v>284</v>
      </c>
      <c r="Z69" s="40">
        <v>262</v>
      </c>
      <c r="AA69" s="40">
        <v>220</v>
      </c>
      <c r="AB69" s="40">
        <v>205</v>
      </c>
      <c r="AC69" s="40">
        <v>209.70983963441967</v>
      </c>
      <c r="AD69" s="40">
        <v>211.58923459023612</v>
      </c>
      <c r="AE69" s="40">
        <v>211.25277390971061</v>
      </c>
      <c r="AF69" s="40">
        <v>212.26617906003202</v>
      </c>
      <c r="AG69" s="40">
        <v>213.85847056807899</v>
      </c>
      <c r="AH69" s="40">
        <v>211.56229305460738</v>
      </c>
      <c r="AI69" s="40">
        <v>211.29546426651075</v>
      </c>
      <c r="AJ69" s="40">
        <v>180.33953490989606</v>
      </c>
      <c r="AK69" s="40">
        <v>166.46492791837045</v>
      </c>
      <c r="AL69" s="40">
        <v>169.24920862773413</v>
      </c>
      <c r="AM69" s="40">
        <v>163.56383106306333</v>
      </c>
      <c r="AN69" s="40">
        <v>165.60534821166848</v>
      </c>
      <c r="AO69" s="40">
        <v>159.00050792444148</v>
      </c>
      <c r="AP69" s="40">
        <v>202.79270453288399</v>
      </c>
      <c r="AQ69" s="40"/>
      <c r="AR69" s="40"/>
      <c r="AS69" s="40"/>
      <c r="AT69" s="41"/>
      <c r="AU69" s="41"/>
      <c r="AV69" s="41"/>
      <c r="AW69" s="41"/>
      <c r="AX69" s="41"/>
    </row>
    <row r="70" spans="1:50" ht="16" x14ac:dyDescent="0.2">
      <c r="A70" s="4" t="s">
        <v>216</v>
      </c>
      <c r="B70" s="4" t="s">
        <v>215</v>
      </c>
      <c r="C70" s="13">
        <v>1607481971.54</v>
      </c>
      <c r="D70" s="19" t="s">
        <v>89</v>
      </c>
      <c r="E70" s="4" t="s">
        <v>89</v>
      </c>
      <c r="F70" s="4" t="s">
        <v>89</v>
      </c>
      <c r="G70" s="5" t="s">
        <v>218</v>
      </c>
      <c r="H70" s="3" t="s">
        <v>45</v>
      </c>
      <c r="I70" s="3" t="s">
        <v>607</v>
      </c>
      <c r="J70" s="32" t="s">
        <v>91</v>
      </c>
      <c r="K70" s="2" t="s">
        <v>48</v>
      </c>
      <c r="L70" s="2">
        <v>41759</v>
      </c>
      <c r="M70" s="6">
        <v>2014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40">
        <v>1.2121212121212122</v>
      </c>
      <c r="V70" s="40">
        <v>18.589324618736384</v>
      </c>
      <c r="W70" s="40">
        <v>86</v>
      </c>
      <c r="X70" s="40">
        <v>134</v>
      </c>
      <c r="Y70" s="40">
        <v>186</v>
      </c>
      <c r="Z70" s="40">
        <v>161</v>
      </c>
      <c r="AA70" s="40">
        <v>117</v>
      </c>
      <c r="AB70" s="40">
        <v>109</v>
      </c>
      <c r="AC70" s="40">
        <v>115.85666595523027</v>
      </c>
      <c r="AD70" s="40">
        <v>115.65795971239331</v>
      </c>
      <c r="AE70" s="40">
        <v>113.27035323997197</v>
      </c>
      <c r="AF70" s="40">
        <v>111.79223691412452</v>
      </c>
      <c r="AG70" s="40">
        <v>110.6517245154344</v>
      </c>
      <c r="AH70" s="40">
        <v>108.94970926596612</v>
      </c>
      <c r="AI70" s="40">
        <v>108.23621250038168</v>
      </c>
      <c r="AJ70" s="40">
        <v>92.958364276036079</v>
      </c>
      <c r="AK70" s="40">
        <v>84.141179120041656</v>
      </c>
      <c r="AL70" s="40">
        <v>86.911055900984707</v>
      </c>
      <c r="AM70" s="40">
        <v>82.669260846448765</v>
      </c>
      <c r="AN70" s="40">
        <v>72.067368579932847</v>
      </c>
      <c r="AO70" s="40">
        <v>68.839304655949405</v>
      </c>
      <c r="AP70" s="40">
        <v>95.527937145575891</v>
      </c>
      <c r="AQ70" s="40"/>
      <c r="AR70" s="40"/>
      <c r="AS70" s="40"/>
      <c r="AT70" s="41"/>
      <c r="AU70" s="41"/>
      <c r="AV70" s="41"/>
      <c r="AW70" s="41"/>
      <c r="AX70" s="41"/>
    </row>
    <row r="71" spans="1:50" x14ac:dyDescent="0.2">
      <c r="A71" s="4" t="s">
        <v>222</v>
      </c>
      <c r="B71" t="s">
        <v>219</v>
      </c>
      <c r="C71" s="11">
        <v>788822963.21000004</v>
      </c>
      <c r="D71" s="19" t="s">
        <v>220</v>
      </c>
      <c r="E71" s="10" t="s">
        <v>220</v>
      </c>
      <c r="F71" s="4" t="s">
        <v>221</v>
      </c>
      <c r="G71" s="5" t="s">
        <v>222</v>
      </c>
      <c r="H71" s="3" t="s">
        <v>44</v>
      </c>
      <c r="I71" s="3" t="s">
        <v>608</v>
      </c>
      <c r="J71" s="1" t="s">
        <v>542</v>
      </c>
      <c r="K71" s="2" t="s">
        <v>48</v>
      </c>
      <c r="L71" s="2">
        <v>42836</v>
      </c>
      <c r="M71" s="6">
        <v>2017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40">
        <v>116.58066396457546</v>
      </c>
      <c r="Y71" s="40">
        <v>409.5833723435772</v>
      </c>
      <c r="Z71" s="40">
        <v>752.92446674800351</v>
      </c>
      <c r="AA71" s="40">
        <v>992.91214694187249</v>
      </c>
      <c r="AB71" s="40">
        <v>1082.2927503340782</v>
      </c>
      <c r="AC71" s="40">
        <v>1421.7325332024238</v>
      </c>
      <c r="AD71" s="40">
        <v>1711.3861282135072</v>
      </c>
      <c r="AE71" s="40">
        <v>1925.3085889516858</v>
      </c>
      <c r="AF71" s="40">
        <v>2142.9275838163298</v>
      </c>
      <c r="AG71" s="40">
        <v>2346.448171839455</v>
      </c>
      <c r="AH71" s="40">
        <v>2556.8446626337313</v>
      </c>
      <c r="AI71" s="40">
        <v>2719.1568845148558</v>
      </c>
      <c r="AJ71" s="40">
        <v>2863.6650708161878</v>
      </c>
      <c r="AK71" s="40">
        <v>2931.0748803255869</v>
      </c>
      <c r="AL71" s="40">
        <v>2424.437355773649</v>
      </c>
      <c r="AM71" s="40">
        <v>2239.5310143106567</v>
      </c>
      <c r="AN71" s="40">
        <v>2219.358643232948</v>
      </c>
      <c r="AO71" s="40">
        <v>1973.3000323721096</v>
      </c>
      <c r="AP71" s="40">
        <v>2029.6536224787037</v>
      </c>
      <c r="AQ71" s="40">
        <v>1701.9029084868066</v>
      </c>
      <c r="AR71" s="40">
        <v>756.53883016975567</v>
      </c>
      <c r="AS71" s="40">
        <v>446.55980471931497</v>
      </c>
      <c r="AT71" s="41"/>
      <c r="AU71" s="41"/>
      <c r="AV71" s="41"/>
      <c r="AW71" s="41"/>
      <c r="AX71" s="41"/>
    </row>
    <row r="72" spans="1:50" x14ac:dyDescent="0.2">
      <c r="A72" s="4" t="s">
        <v>224</v>
      </c>
      <c r="B72" s="4" t="s">
        <v>223</v>
      </c>
      <c r="C72" s="13">
        <v>263233497.03999999</v>
      </c>
      <c r="D72" s="10" t="s">
        <v>199</v>
      </c>
      <c r="E72" s="4" t="s">
        <v>199</v>
      </c>
      <c r="F72" s="4" t="s">
        <v>147</v>
      </c>
      <c r="G72" s="5" t="s">
        <v>225</v>
      </c>
      <c r="H72" s="3" t="s">
        <v>44</v>
      </c>
      <c r="I72" s="3" t="s">
        <v>609</v>
      </c>
      <c r="J72" s="1" t="s">
        <v>542</v>
      </c>
      <c r="K72" s="2" t="s">
        <v>48</v>
      </c>
      <c r="L72" s="2">
        <v>40935</v>
      </c>
      <c r="M72" s="28">
        <v>2012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9">
        <v>100</v>
      </c>
      <c r="T72" s="38">
        <v>319</v>
      </c>
      <c r="U72" s="38">
        <v>410.37802283574331</v>
      </c>
      <c r="V72" s="38">
        <v>430.00974034121367</v>
      </c>
      <c r="W72" s="38">
        <v>400.48334225752336</v>
      </c>
      <c r="X72" s="38">
        <v>338.95149694307662</v>
      </c>
      <c r="Y72" s="38">
        <v>297.55697661538466</v>
      </c>
      <c r="Z72" s="38">
        <v>477.15</v>
      </c>
      <c r="AA72" s="38">
        <v>786.91818181818178</v>
      </c>
      <c r="AB72" s="38">
        <v>1002.3492857142857</v>
      </c>
      <c r="AC72" s="38">
        <v>1050.3696951733016</v>
      </c>
      <c r="AD72" s="38">
        <v>1143.9154780051158</v>
      </c>
      <c r="AE72" s="38">
        <v>1229.0918033397093</v>
      </c>
      <c r="AF72" s="38">
        <v>732.44382309946286</v>
      </c>
      <c r="AG72" s="38">
        <v>379.94451087915581</v>
      </c>
      <c r="AH72" s="38">
        <v>281.96023892361848</v>
      </c>
      <c r="AI72" s="40">
        <v>228.33774853211079</v>
      </c>
      <c r="AJ72" s="40">
        <v>188.91745710650872</v>
      </c>
      <c r="AK72" s="40">
        <v>160.78634529332655</v>
      </c>
      <c r="AL72" s="40">
        <v>126.71540974404749</v>
      </c>
      <c r="AM72" s="40">
        <v>83.808921863475376</v>
      </c>
      <c r="AN72" s="40">
        <v>77.013876984552496</v>
      </c>
      <c r="AO72" s="40">
        <v>18.92173034795141</v>
      </c>
      <c r="AP72" s="40">
        <v>12.876896829007094</v>
      </c>
      <c r="AQ72" s="40"/>
      <c r="AR72" s="40"/>
      <c r="AS72" s="40"/>
      <c r="AT72" s="41"/>
      <c r="AU72" s="41"/>
      <c r="AV72" s="41"/>
      <c r="AW72" s="41"/>
      <c r="AX72" s="41"/>
    </row>
    <row r="73" spans="1:50" x14ac:dyDescent="0.2">
      <c r="A73" s="4" t="s">
        <v>224</v>
      </c>
      <c r="B73" s="4" t="s">
        <v>223</v>
      </c>
      <c r="C73" s="13">
        <v>263233497.03999999</v>
      </c>
      <c r="D73" s="10" t="s">
        <v>199</v>
      </c>
      <c r="E73" s="4" t="s">
        <v>199</v>
      </c>
      <c r="F73" s="4" t="s">
        <v>147</v>
      </c>
      <c r="G73" s="5" t="s">
        <v>226</v>
      </c>
      <c r="H73" s="3" t="s">
        <v>45</v>
      </c>
      <c r="I73" s="3" t="s">
        <v>610</v>
      </c>
      <c r="J73" s="1" t="s">
        <v>542</v>
      </c>
      <c r="K73" s="2" t="s">
        <v>48</v>
      </c>
      <c r="L73" s="2">
        <v>40935</v>
      </c>
      <c r="M73" s="28">
        <v>2012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43">
        <v>50</v>
      </c>
      <c r="T73" s="38">
        <v>155</v>
      </c>
      <c r="U73" s="38">
        <v>188.84490650000001</v>
      </c>
      <c r="V73" s="38">
        <v>204.99577377777777</v>
      </c>
      <c r="W73" s="38">
        <v>161.001813</v>
      </c>
      <c r="X73" s="38">
        <v>125.72727272727273</v>
      </c>
      <c r="Y73" s="38">
        <v>119.04159199999999</v>
      </c>
      <c r="Z73" s="38">
        <v>294.93333333333334</v>
      </c>
      <c r="AA73" s="38">
        <v>523.63636363636363</v>
      </c>
      <c r="AB73" s="38">
        <v>599</v>
      </c>
      <c r="AC73" s="38">
        <v>621.91458333333333</v>
      </c>
      <c r="AD73" s="38">
        <v>661.90230416666668</v>
      </c>
      <c r="AE73" s="38">
        <v>701.55083945833337</v>
      </c>
      <c r="AF73" s="38">
        <v>383.59092539375001</v>
      </c>
      <c r="AG73" s="38">
        <v>152.04951556947915</v>
      </c>
      <c r="AH73" s="38">
        <v>102.29095570069892</v>
      </c>
      <c r="AI73" s="40">
        <v>76.224040745764697</v>
      </c>
      <c r="AJ73" s="40">
        <v>62.734138959217049</v>
      </c>
      <c r="AK73" s="40">
        <v>53.452362733351585</v>
      </c>
      <c r="AL73" s="40">
        <v>33.52625453144087</v>
      </c>
      <c r="AM73" s="40">
        <v>23.578205249812179</v>
      </c>
      <c r="AN73" s="40">
        <v>21.861663096361173</v>
      </c>
      <c r="AO73" s="40">
        <v>4.1699246767413651</v>
      </c>
      <c r="AP73" s="40">
        <v>2.6885170554702409</v>
      </c>
      <c r="AQ73" s="40"/>
      <c r="AR73" s="40"/>
      <c r="AS73" s="40"/>
      <c r="AT73" s="41"/>
      <c r="AU73" s="41"/>
      <c r="AV73" s="41"/>
      <c r="AW73" s="41"/>
      <c r="AX73" s="41"/>
    </row>
    <row r="74" spans="1:50" x14ac:dyDescent="0.2">
      <c r="A74" s="4" t="s">
        <v>228</v>
      </c>
      <c r="B74" t="s">
        <v>227</v>
      </c>
      <c r="C74" s="30">
        <v>2424305086.9400001</v>
      </c>
      <c r="D74" s="29" t="s">
        <v>126</v>
      </c>
      <c r="E74" t="s">
        <v>126</v>
      </c>
      <c r="F74" s="4" t="s">
        <v>126</v>
      </c>
      <c r="G74" s="5" t="s">
        <v>229</v>
      </c>
      <c r="H74" s="3" t="s">
        <v>44</v>
      </c>
      <c r="I74" s="3" t="s">
        <v>611</v>
      </c>
      <c r="J74" s="1" t="s">
        <v>542</v>
      </c>
      <c r="K74" s="2" t="s">
        <v>48</v>
      </c>
      <c r="L74" s="2">
        <v>40025</v>
      </c>
      <c r="M74" s="28">
        <v>2009</v>
      </c>
      <c r="N74" s="38">
        <v>0</v>
      </c>
      <c r="O74" s="38">
        <v>0</v>
      </c>
      <c r="P74" s="42">
        <v>0</v>
      </c>
      <c r="Q74" s="42">
        <v>189</v>
      </c>
      <c r="R74" s="44">
        <v>378</v>
      </c>
      <c r="S74" s="40">
        <v>796</v>
      </c>
      <c r="T74" s="40">
        <v>1236.8888888888889</v>
      </c>
      <c r="U74" s="40">
        <v>1588</v>
      </c>
      <c r="V74" s="40">
        <v>1830</v>
      </c>
      <c r="W74" s="40">
        <v>2214.0027272727275</v>
      </c>
      <c r="X74" s="40">
        <v>2569</v>
      </c>
      <c r="Y74" s="40">
        <v>2927.9692307692308</v>
      </c>
      <c r="Z74" s="40">
        <v>3330.6734999999999</v>
      </c>
      <c r="AA74" s="40">
        <v>3653.0070714285712</v>
      </c>
      <c r="AB74" s="40">
        <v>4021.9146076923075</v>
      </c>
      <c r="AC74" s="40">
        <v>4194.1342755066926</v>
      </c>
      <c r="AD74" s="40">
        <v>4441.418535962508</v>
      </c>
      <c r="AE74" s="40">
        <v>4718.6965239808751</v>
      </c>
      <c r="AF74" s="40">
        <v>4947.1973094221012</v>
      </c>
      <c r="AG74" s="40">
        <v>5139.3469388941858</v>
      </c>
      <c r="AH74" s="40">
        <v>5031.4180650355711</v>
      </c>
      <c r="AI74" s="40">
        <v>4998.2229327306532</v>
      </c>
      <c r="AJ74" s="40">
        <v>4892.6449118276469</v>
      </c>
      <c r="AK74" s="40">
        <v>4917.9524191211531</v>
      </c>
      <c r="AL74" s="40">
        <v>5234.09291206752</v>
      </c>
      <c r="AM74" s="40">
        <v>3937.7586464034298</v>
      </c>
      <c r="AN74" s="40">
        <v>4201.4371337185448</v>
      </c>
      <c r="AO74" s="40">
        <v>1368.45374287656</v>
      </c>
      <c r="AP74" s="40"/>
      <c r="AQ74" s="40"/>
      <c r="AR74" s="40"/>
      <c r="AS74" s="40"/>
      <c r="AT74" s="41"/>
      <c r="AU74" s="41"/>
      <c r="AV74" s="41"/>
      <c r="AW74" s="41"/>
      <c r="AX74" s="41"/>
    </row>
    <row r="75" spans="1:50" x14ac:dyDescent="0.2">
      <c r="A75" s="4" t="s">
        <v>228</v>
      </c>
      <c r="B75" t="s">
        <v>227</v>
      </c>
      <c r="C75" s="31">
        <v>2424305086.9400001</v>
      </c>
      <c r="D75" s="29" t="s">
        <v>126</v>
      </c>
      <c r="E75" t="s">
        <v>126</v>
      </c>
      <c r="F75" s="4" t="s">
        <v>126</v>
      </c>
      <c r="G75" s="5" t="s">
        <v>230</v>
      </c>
      <c r="H75" s="3" t="s">
        <v>45</v>
      </c>
      <c r="I75" s="3" t="s">
        <v>612</v>
      </c>
      <c r="J75" s="1" t="s">
        <v>542</v>
      </c>
      <c r="K75" s="2" t="s">
        <v>48</v>
      </c>
      <c r="L75" s="2">
        <v>40025</v>
      </c>
      <c r="M75" s="28">
        <v>2009</v>
      </c>
      <c r="N75" s="38">
        <v>0</v>
      </c>
      <c r="O75" s="38">
        <v>0</v>
      </c>
      <c r="P75" s="42">
        <v>0</v>
      </c>
      <c r="Q75" s="42">
        <v>159.5</v>
      </c>
      <c r="R75" s="44">
        <v>319</v>
      </c>
      <c r="S75" s="40">
        <v>482</v>
      </c>
      <c r="T75" s="40">
        <v>678.8888888888888</v>
      </c>
      <c r="U75" s="40">
        <v>825</v>
      </c>
      <c r="V75" s="40">
        <v>1085</v>
      </c>
      <c r="W75" s="40">
        <v>1343</v>
      </c>
      <c r="X75" s="40">
        <v>1590</v>
      </c>
      <c r="Y75" s="40">
        <v>1791</v>
      </c>
      <c r="Z75" s="40">
        <v>2106.9206428571429</v>
      </c>
      <c r="AA75" s="40">
        <v>2314.7964285714288</v>
      </c>
      <c r="AB75" s="40">
        <v>2549.8923</v>
      </c>
      <c r="AC75" s="40">
        <v>2743.7705307692308</v>
      </c>
      <c r="AD75" s="40">
        <v>2935.3969283749998</v>
      </c>
      <c r="AE75" s="40">
        <v>3122.5551746822271</v>
      </c>
      <c r="AF75" s="40">
        <v>3289.3709188933335</v>
      </c>
      <c r="AG75" s="40">
        <v>3428.9480540628001</v>
      </c>
      <c r="AH75" s="40">
        <v>3342.5078564160644</v>
      </c>
      <c r="AI75" s="40">
        <v>3333.1589036256059</v>
      </c>
      <c r="AJ75" s="40">
        <v>3287.3859403620759</v>
      </c>
      <c r="AK75" s="40">
        <v>3323.7304890314913</v>
      </c>
      <c r="AL75" s="40">
        <v>3623.3847487303601</v>
      </c>
      <c r="AM75" s="40">
        <v>2610.5661376092235</v>
      </c>
      <c r="AN75" s="40">
        <v>2622.6885404862401</v>
      </c>
      <c r="AO75" s="40">
        <v>513.01325436412299</v>
      </c>
      <c r="AP75" s="40"/>
      <c r="AQ75" s="40"/>
      <c r="AR75" s="40"/>
      <c r="AS75" s="40"/>
      <c r="AT75" s="41"/>
      <c r="AU75" s="41"/>
      <c r="AV75" s="41"/>
      <c r="AW75" s="41"/>
      <c r="AX75" s="41"/>
    </row>
    <row r="76" spans="1:50" x14ac:dyDescent="0.2">
      <c r="A76" s="4" t="s">
        <v>233</v>
      </c>
      <c r="B76" s="4" t="s">
        <v>231</v>
      </c>
      <c r="C76" s="13">
        <v>635184700.50999999</v>
      </c>
      <c r="D76" s="19" t="s">
        <v>232</v>
      </c>
      <c r="E76" s="4" t="s">
        <v>126</v>
      </c>
      <c r="F76" s="4" t="s">
        <v>126</v>
      </c>
      <c r="G76" s="5" t="s">
        <v>234</v>
      </c>
      <c r="H76" s="3" t="s">
        <v>44</v>
      </c>
      <c r="I76" s="3" t="s">
        <v>613</v>
      </c>
      <c r="J76" s="1" t="s">
        <v>542</v>
      </c>
      <c r="K76" s="2" t="s">
        <v>48</v>
      </c>
      <c r="L76" s="2">
        <v>41362</v>
      </c>
      <c r="M76" s="6">
        <v>2013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118.83499999999999</v>
      </c>
      <c r="U76" s="38">
        <v>570.16666666666663</v>
      </c>
      <c r="V76" s="38">
        <v>1306.5649122807022</v>
      </c>
      <c r="W76" s="38">
        <v>1407</v>
      </c>
      <c r="X76" s="38">
        <v>1110.9230769230769</v>
      </c>
      <c r="Y76" s="38">
        <v>881.04538461538459</v>
      </c>
      <c r="Z76" s="38">
        <v>734.9507142857143</v>
      </c>
      <c r="AA76" s="38">
        <v>794.97214285714279</v>
      </c>
      <c r="AB76" s="38">
        <v>561.92307692307691</v>
      </c>
      <c r="AC76" s="38">
        <v>460.86814752453364</v>
      </c>
      <c r="AD76" s="38">
        <v>393.36818807037957</v>
      </c>
      <c r="AE76" s="38">
        <v>364.26333079547953</v>
      </c>
      <c r="AF76" s="38">
        <v>298.03870702316448</v>
      </c>
      <c r="AG76" s="38">
        <v>256.24279929842368</v>
      </c>
      <c r="AH76" s="38">
        <v>220.05776245497765</v>
      </c>
      <c r="AI76" s="40">
        <v>182.60454930854982</v>
      </c>
      <c r="AJ76" s="40">
        <v>105.51019318132168</v>
      </c>
      <c r="AK76" s="40">
        <v>103.15825204479033</v>
      </c>
      <c r="AL76" s="40">
        <v>71.456475828397004</v>
      </c>
      <c r="AM76" s="40">
        <v>79.482884434192997</v>
      </c>
      <c r="AN76" s="40">
        <v>110.98341472761101</v>
      </c>
      <c r="AO76" s="40"/>
      <c r="AP76" s="40"/>
      <c r="AQ76" s="40"/>
      <c r="AR76" s="40"/>
      <c r="AS76" s="40"/>
      <c r="AT76" s="41"/>
      <c r="AU76" s="41"/>
      <c r="AV76" s="41"/>
      <c r="AW76" s="41"/>
      <c r="AX76" s="41"/>
    </row>
    <row r="77" spans="1:50" x14ac:dyDescent="0.2">
      <c r="A77" s="4" t="s">
        <v>233</v>
      </c>
      <c r="B77" s="4" t="s">
        <v>231</v>
      </c>
      <c r="C77" s="13">
        <v>635184700.50999999</v>
      </c>
      <c r="D77" s="19" t="s">
        <v>232</v>
      </c>
      <c r="E77" s="4" t="s">
        <v>126</v>
      </c>
      <c r="F77" s="4" t="s">
        <v>126</v>
      </c>
      <c r="G77" s="5" t="s">
        <v>235</v>
      </c>
      <c r="H77" s="3" t="s">
        <v>45</v>
      </c>
      <c r="I77" s="3" t="s">
        <v>614</v>
      </c>
      <c r="J77" s="1" t="s">
        <v>542</v>
      </c>
      <c r="K77" s="2" t="s">
        <v>48</v>
      </c>
      <c r="L77" s="2">
        <v>41362</v>
      </c>
      <c r="M77" s="6">
        <v>2013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115.80200000000001</v>
      </c>
      <c r="U77" s="38">
        <v>550.77777777777783</v>
      </c>
      <c r="V77" s="38">
        <v>1238</v>
      </c>
      <c r="W77" s="38">
        <v>1273</v>
      </c>
      <c r="X77" s="38">
        <v>943.92307692307691</v>
      </c>
      <c r="Y77" s="38">
        <v>710.98461538461538</v>
      </c>
      <c r="Z77" s="38">
        <v>535.92214285714283</v>
      </c>
      <c r="AA77" s="38">
        <v>563.93214285714282</v>
      </c>
      <c r="AB77" s="38">
        <v>308.01538461538462</v>
      </c>
      <c r="AC77" s="38">
        <v>210.24206324854831</v>
      </c>
      <c r="AD77" s="38">
        <v>167.54264978303826</v>
      </c>
      <c r="AE77" s="38">
        <v>141.41655300768093</v>
      </c>
      <c r="AF77" s="38">
        <v>109.44354640277777</v>
      </c>
      <c r="AG77" s="38">
        <v>87.753277414583337</v>
      </c>
      <c r="AH77" s="38">
        <v>64.32232410996528</v>
      </c>
      <c r="AI77" s="40">
        <v>34.782805398533206</v>
      </c>
      <c r="AJ77" s="40">
        <v>24.288860784170968</v>
      </c>
      <c r="AK77" s="40">
        <v>19.738785390545317</v>
      </c>
      <c r="AL77" s="40">
        <v>13.918524306299233</v>
      </c>
      <c r="AM77" s="40">
        <v>11.647154440845</v>
      </c>
      <c r="AN77" s="40">
        <v>18.519898980352</v>
      </c>
      <c r="AO77" s="40"/>
      <c r="AP77" s="40"/>
      <c r="AQ77" s="40"/>
      <c r="AR77" s="40"/>
      <c r="AS77" s="40"/>
      <c r="AT77" s="41"/>
      <c r="AU77" s="41"/>
      <c r="AV77" s="41"/>
      <c r="AW77" s="41"/>
      <c r="AX77" s="41"/>
    </row>
    <row r="78" spans="1:50" x14ac:dyDescent="0.2">
      <c r="A78" s="4" t="s">
        <v>239</v>
      </c>
      <c r="B78" t="s">
        <v>236</v>
      </c>
      <c r="C78" s="11">
        <v>1296674522.0999999</v>
      </c>
      <c r="D78" s="19" t="s">
        <v>237</v>
      </c>
      <c r="E78" s="10" t="s">
        <v>237</v>
      </c>
      <c r="F78" s="4" t="s">
        <v>238</v>
      </c>
      <c r="G78" s="5" t="s">
        <v>239</v>
      </c>
      <c r="H78" s="3" t="s">
        <v>44</v>
      </c>
      <c r="I78" s="3" t="s">
        <v>615</v>
      </c>
      <c r="J78" s="1" t="s">
        <v>542</v>
      </c>
      <c r="K78" s="2" t="s">
        <v>48</v>
      </c>
      <c r="L78" s="2">
        <v>40863</v>
      </c>
      <c r="M78" s="6">
        <v>2011</v>
      </c>
      <c r="N78" s="38">
        <v>0</v>
      </c>
      <c r="O78" s="38">
        <v>0</v>
      </c>
      <c r="P78" s="38">
        <v>0</v>
      </c>
      <c r="Q78" s="38">
        <v>0</v>
      </c>
      <c r="R78" s="39">
        <v>2</v>
      </c>
      <c r="S78" s="39">
        <v>136</v>
      </c>
      <c r="T78" s="38">
        <v>263.69380000000001</v>
      </c>
      <c r="U78" s="38">
        <v>406.52833333333331</v>
      </c>
      <c r="V78" s="38">
        <v>675.83685714285718</v>
      </c>
      <c r="W78" s="38">
        <v>965.41463636363642</v>
      </c>
      <c r="X78" s="38">
        <v>1285.2068333333332</v>
      </c>
      <c r="Y78" s="38">
        <v>1581.7619999999999</v>
      </c>
      <c r="Z78" s="38">
        <v>1910.8789999999999</v>
      </c>
      <c r="AA78" s="38">
        <v>2223.4328666666665</v>
      </c>
      <c r="AB78" s="38">
        <v>2504.7958184932245</v>
      </c>
      <c r="AC78" s="38">
        <v>2743.7784370980257</v>
      </c>
      <c r="AD78" s="38">
        <v>2994.494968646391</v>
      </c>
      <c r="AE78" s="38">
        <v>3198.4876602643262</v>
      </c>
      <c r="AF78" s="38">
        <v>3332.5983495504997</v>
      </c>
      <c r="AG78" s="38">
        <v>3520.3546037423321</v>
      </c>
      <c r="AH78" s="38">
        <v>3593.7789724924223</v>
      </c>
      <c r="AI78" s="40">
        <v>2415.2054860483522</v>
      </c>
      <c r="AJ78" s="40">
        <v>1406.0505494462266</v>
      </c>
      <c r="AK78" s="40">
        <v>883.64442279125115</v>
      </c>
      <c r="AL78" s="40">
        <v>752.29504427564564</v>
      </c>
      <c r="AM78" s="40">
        <v>600.47012128426786</v>
      </c>
      <c r="AN78" s="40">
        <v>571.50098370590774</v>
      </c>
      <c r="AO78" s="40">
        <v>732.07609398158149</v>
      </c>
      <c r="AP78" s="40">
        <v>673.33517152858167</v>
      </c>
      <c r="AQ78" s="40">
        <v>467.37630074373828</v>
      </c>
      <c r="AR78" s="40">
        <v>412.92833024692163</v>
      </c>
      <c r="AS78" s="40">
        <v>367.01594126926</v>
      </c>
      <c r="AT78" s="41"/>
      <c r="AU78" s="41"/>
      <c r="AV78" s="41"/>
      <c r="AW78" s="41"/>
      <c r="AX78" s="41"/>
    </row>
    <row r="79" spans="1:50" x14ac:dyDescent="0.2">
      <c r="A79" s="4" t="s">
        <v>239</v>
      </c>
      <c r="B79" t="s">
        <v>236</v>
      </c>
      <c r="C79" s="11">
        <v>1296674522.0999999</v>
      </c>
      <c r="D79" s="19" t="s">
        <v>237</v>
      </c>
      <c r="E79" s="10" t="s">
        <v>237</v>
      </c>
      <c r="F79" s="4" t="s">
        <v>238</v>
      </c>
      <c r="G79" s="5" t="s">
        <v>240</v>
      </c>
      <c r="H79" s="3" t="s">
        <v>45</v>
      </c>
      <c r="I79" s="3" t="s">
        <v>616</v>
      </c>
      <c r="J79" s="1" t="s">
        <v>542</v>
      </c>
      <c r="K79" s="2" t="s">
        <v>48</v>
      </c>
      <c r="L79" s="2">
        <v>40863</v>
      </c>
      <c r="M79" s="6">
        <v>2011</v>
      </c>
      <c r="N79" s="38">
        <v>0</v>
      </c>
      <c r="O79" s="38">
        <v>0</v>
      </c>
      <c r="P79" s="38">
        <v>0</v>
      </c>
      <c r="Q79" s="38">
        <v>0</v>
      </c>
      <c r="R79" s="39">
        <v>2</v>
      </c>
      <c r="S79" s="39">
        <v>136</v>
      </c>
      <c r="T79" s="38">
        <v>235.44280000000001</v>
      </c>
      <c r="U79" s="38">
        <v>357.56166666666667</v>
      </c>
      <c r="V79" s="38">
        <v>601.01585714285716</v>
      </c>
      <c r="W79" s="38">
        <v>854.70172727272723</v>
      </c>
      <c r="X79" s="38">
        <v>1133.3957499999999</v>
      </c>
      <c r="Y79" s="38">
        <v>1386.9695384615386</v>
      </c>
      <c r="Z79" s="38">
        <v>1684.9722666666667</v>
      </c>
      <c r="AA79" s="38">
        <v>1937.8892741822276</v>
      </c>
      <c r="AB79" s="38">
        <v>2134.5044285714284</v>
      </c>
      <c r="AC79" s="38">
        <v>2396.7070392836754</v>
      </c>
      <c r="AD79" s="38">
        <v>2610.7404226825829</v>
      </c>
      <c r="AE79" s="38">
        <v>2786.7318732885969</v>
      </c>
      <c r="AF79" s="38">
        <v>2959.4633882500575</v>
      </c>
      <c r="AG79" s="38">
        <v>3124.173437894261</v>
      </c>
      <c r="AH79" s="38">
        <v>3212.7630044589337</v>
      </c>
      <c r="AI79" s="40">
        <v>2205.4230392150589</v>
      </c>
      <c r="AJ79" s="40">
        <v>1294.415908596565</v>
      </c>
      <c r="AK79" s="40">
        <v>792.90115118412064</v>
      </c>
      <c r="AL79" s="40">
        <v>665.88254803990856</v>
      </c>
      <c r="AM79" s="40">
        <v>539.00763115463099</v>
      </c>
      <c r="AN79" s="40">
        <v>531.30604633792666</v>
      </c>
      <c r="AO79" s="40">
        <v>675.71953195908304</v>
      </c>
      <c r="AP79" s="40">
        <v>629.09930112744439</v>
      </c>
      <c r="AQ79" s="40">
        <v>459.45932152279238</v>
      </c>
      <c r="AR79" s="40">
        <v>407.02140743112193</v>
      </c>
      <c r="AS79" s="40">
        <v>362.60019209485006</v>
      </c>
      <c r="AT79" s="41"/>
      <c r="AU79" s="41"/>
      <c r="AV79" s="41"/>
      <c r="AW79" s="41"/>
      <c r="AX79" s="41"/>
    </row>
    <row r="80" spans="1:50" x14ac:dyDescent="0.2">
      <c r="A80" s="25" t="s">
        <v>245</v>
      </c>
      <c r="B80" s="4" t="s">
        <v>241</v>
      </c>
      <c r="C80" s="13">
        <v>2376166292.4000001</v>
      </c>
      <c r="D80" s="19" t="s">
        <v>242</v>
      </c>
      <c r="E80" s="4" t="s">
        <v>243</v>
      </c>
      <c r="F80" s="4" t="s">
        <v>244</v>
      </c>
      <c r="G80" s="5" t="s">
        <v>246</v>
      </c>
      <c r="H80" s="3" t="s">
        <v>52</v>
      </c>
      <c r="I80" s="3" t="s">
        <v>617</v>
      </c>
      <c r="J80" s="1" t="s">
        <v>542</v>
      </c>
      <c r="K80" s="2" t="s">
        <v>48</v>
      </c>
      <c r="L80" s="2">
        <v>41852</v>
      </c>
      <c r="M80" s="6">
        <v>2014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40">
        <v>11.262499999999999</v>
      </c>
      <c r="V80" s="40">
        <v>60.226923076923079</v>
      </c>
      <c r="W80" s="40">
        <v>201.9571875</v>
      </c>
      <c r="X80" s="40">
        <v>447.50705882352941</v>
      </c>
      <c r="Y80" s="40">
        <v>658.23333333333335</v>
      </c>
      <c r="Z80" s="40">
        <v>944.23823529411766</v>
      </c>
      <c r="AA80" s="40">
        <v>1153.855294117647</v>
      </c>
      <c r="AB80" s="40">
        <v>1490.8</v>
      </c>
      <c r="AC80" s="40">
        <v>2024.5538953968335</v>
      </c>
      <c r="AD80" s="40">
        <v>2526.4139376899816</v>
      </c>
      <c r="AE80" s="40">
        <v>2948.6383405116349</v>
      </c>
      <c r="AF80" s="40">
        <v>3327.4028481972628</v>
      </c>
      <c r="AG80" s="40">
        <v>3471.3561163893355</v>
      </c>
      <c r="AH80" s="40">
        <v>3608.8664765570134</v>
      </c>
      <c r="AI80" s="40">
        <v>2721.3434754545083</v>
      </c>
      <c r="AJ80" s="40">
        <v>1459.8141198121079</v>
      </c>
      <c r="AK80" s="40">
        <v>990.07738547625866</v>
      </c>
      <c r="AL80" s="40">
        <v>815.48043382816502</v>
      </c>
      <c r="AM80" s="40">
        <v>812.15399107532767</v>
      </c>
      <c r="AN80" s="40">
        <v>736.47756155402283</v>
      </c>
      <c r="AO80" s="40">
        <v>1129.2762743672499</v>
      </c>
      <c r="AP80" s="40">
        <v>991.68052657529404</v>
      </c>
      <c r="AQ80" s="40"/>
      <c r="AR80" s="40"/>
      <c r="AS80" s="40"/>
      <c r="AT80" s="41"/>
      <c r="AU80" s="41"/>
      <c r="AV80" s="41"/>
      <c r="AW80" s="41"/>
      <c r="AX80" s="41"/>
    </row>
    <row r="81" spans="1:50" x14ac:dyDescent="0.2">
      <c r="A81" s="25" t="s">
        <v>245</v>
      </c>
      <c r="B81" s="4" t="s">
        <v>241</v>
      </c>
      <c r="C81" s="13">
        <v>2376166292.4000001</v>
      </c>
      <c r="D81" s="19" t="s">
        <v>242</v>
      </c>
      <c r="E81" s="4" t="s">
        <v>243</v>
      </c>
      <c r="F81" s="4" t="s">
        <v>244</v>
      </c>
      <c r="G81" s="5" t="s">
        <v>247</v>
      </c>
      <c r="H81" s="3" t="s">
        <v>145</v>
      </c>
      <c r="I81" s="3" t="s">
        <v>618</v>
      </c>
      <c r="J81" s="1" t="s">
        <v>542</v>
      </c>
      <c r="K81" s="2" t="s">
        <v>48</v>
      </c>
      <c r="L81" s="2">
        <v>41852</v>
      </c>
      <c r="M81" s="6">
        <v>2014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40">
        <v>9.7714285714285722</v>
      </c>
      <c r="V81" s="40">
        <v>47.75</v>
      </c>
      <c r="W81" s="40">
        <v>144.41874999999999</v>
      </c>
      <c r="X81" s="40">
        <v>290.40235294117645</v>
      </c>
      <c r="Y81" s="40">
        <v>400.2</v>
      </c>
      <c r="Z81" s="40">
        <v>565.90105882352941</v>
      </c>
      <c r="AA81" s="40">
        <v>620.78117647058821</v>
      </c>
      <c r="AB81" s="40">
        <v>807.3</v>
      </c>
      <c r="AC81" s="40">
        <v>1169.6886104032458</v>
      </c>
      <c r="AD81" s="40">
        <v>1485.6932452762221</v>
      </c>
      <c r="AE81" s="40">
        <v>1728.384235077802</v>
      </c>
      <c r="AF81" s="40">
        <v>1950.3281423722465</v>
      </c>
      <c r="AG81" s="40">
        <v>1963.8297319504593</v>
      </c>
      <c r="AH81" s="40">
        <v>2029.2255152804273</v>
      </c>
      <c r="AI81" s="40">
        <v>1249.211378408846</v>
      </c>
      <c r="AJ81" s="40">
        <v>438.44028754384658</v>
      </c>
      <c r="AK81" s="40">
        <v>266.47698940050304</v>
      </c>
      <c r="AL81" s="40">
        <v>169.33461887564121</v>
      </c>
      <c r="AM81" s="40">
        <v>140.72078167678865</v>
      </c>
      <c r="AN81" s="40">
        <v>162.34502367728652</v>
      </c>
      <c r="AO81" s="40">
        <v>2.04644111634</v>
      </c>
      <c r="AP81" s="40">
        <v>1.8417970047059999</v>
      </c>
      <c r="AQ81" s="40"/>
      <c r="AR81" s="40"/>
      <c r="AS81" s="40"/>
      <c r="AT81" s="41"/>
      <c r="AU81" s="41"/>
      <c r="AV81" s="41"/>
      <c r="AW81" s="41"/>
      <c r="AX81" s="41"/>
    </row>
    <row r="82" spans="1:50" x14ac:dyDescent="0.2">
      <c r="A82" s="25" t="s">
        <v>245</v>
      </c>
      <c r="B82" s="4" t="s">
        <v>241</v>
      </c>
      <c r="C82" s="13">
        <v>2376166292.4000001</v>
      </c>
      <c r="D82" s="19" t="s">
        <v>242</v>
      </c>
      <c r="E82" s="4" t="s">
        <v>243</v>
      </c>
      <c r="F82" s="4" t="s">
        <v>248</v>
      </c>
      <c r="G82" s="5" t="s">
        <v>246</v>
      </c>
      <c r="H82" s="3" t="s">
        <v>148</v>
      </c>
      <c r="I82" s="3" t="s">
        <v>619</v>
      </c>
      <c r="J82" s="1" t="s">
        <v>542</v>
      </c>
      <c r="K82" s="2" t="s">
        <v>48</v>
      </c>
      <c r="L82" s="2">
        <v>41852</v>
      </c>
      <c r="M82" s="6">
        <v>2014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44">
        <v>11.262499999999999</v>
      </c>
      <c r="V82" s="44">
        <v>60.226923076923079</v>
      </c>
      <c r="W82" s="44">
        <v>201.9571875</v>
      </c>
      <c r="X82" s="44">
        <v>447.50705882352941</v>
      </c>
      <c r="Y82" s="44">
        <v>658.23333333333335</v>
      </c>
      <c r="Z82" s="44">
        <v>944.23823529411766</v>
      </c>
      <c r="AA82" s="44">
        <v>1153.855294117647</v>
      </c>
      <c r="AB82" s="44">
        <v>1490.8</v>
      </c>
      <c r="AC82" s="44">
        <v>2024.5538953968335</v>
      </c>
      <c r="AD82" s="44">
        <v>2526.4139376899816</v>
      </c>
      <c r="AE82" s="44">
        <v>2948.6383405116349</v>
      </c>
      <c r="AF82" s="44">
        <v>3327.4028481972628</v>
      </c>
      <c r="AG82" s="44">
        <v>3471.3561163893355</v>
      </c>
      <c r="AH82" s="44">
        <v>3608.8664765570134</v>
      </c>
      <c r="AI82" s="44">
        <v>2721.3434754545083</v>
      </c>
      <c r="AJ82" s="44">
        <v>1459.8141198121079</v>
      </c>
      <c r="AK82" s="44">
        <v>990.07738547625866</v>
      </c>
      <c r="AL82" s="44">
        <v>815.48043382816502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41"/>
      <c r="AU82" s="41"/>
      <c r="AV82" s="41"/>
      <c r="AW82" s="41"/>
      <c r="AX82" s="41"/>
    </row>
    <row r="83" spans="1:50" x14ac:dyDescent="0.2">
      <c r="A83" s="25" t="s">
        <v>245</v>
      </c>
      <c r="B83" s="4" t="s">
        <v>241</v>
      </c>
      <c r="C83" s="13">
        <v>2376166292.4000001</v>
      </c>
      <c r="D83" s="19" t="s">
        <v>242</v>
      </c>
      <c r="E83" s="4" t="s">
        <v>243</v>
      </c>
      <c r="F83" s="4" t="s">
        <v>248</v>
      </c>
      <c r="G83" s="5" t="s">
        <v>247</v>
      </c>
      <c r="H83" s="3" t="s">
        <v>59</v>
      </c>
      <c r="I83" s="3" t="s">
        <v>620</v>
      </c>
      <c r="J83" s="1" t="s">
        <v>542</v>
      </c>
      <c r="K83" s="2" t="s">
        <v>48</v>
      </c>
      <c r="L83" s="2">
        <v>41852</v>
      </c>
      <c r="M83" s="6">
        <v>2014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44">
        <v>9.7714285714285722</v>
      </c>
      <c r="V83" s="44">
        <v>47.75</v>
      </c>
      <c r="W83" s="44">
        <v>144.41874999999999</v>
      </c>
      <c r="X83" s="44">
        <v>290.40235294117645</v>
      </c>
      <c r="Y83" s="44">
        <v>400.2</v>
      </c>
      <c r="Z83" s="44">
        <v>565.90105882352941</v>
      </c>
      <c r="AA83" s="44">
        <v>620.78117647058821</v>
      </c>
      <c r="AB83" s="44">
        <v>807.3</v>
      </c>
      <c r="AC83" s="44">
        <v>1169.6886104032458</v>
      </c>
      <c r="AD83" s="44">
        <v>1485.6932452762221</v>
      </c>
      <c r="AE83" s="44">
        <v>1728.384235077802</v>
      </c>
      <c r="AF83" s="44">
        <v>1950.3281423722465</v>
      </c>
      <c r="AG83" s="44">
        <v>1963.8297319504593</v>
      </c>
      <c r="AH83" s="44">
        <v>2029.2255152804273</v>
      </c>
      <c r="AI83" s="44">
        <v>1249.211378408846</v>
      </c>
      <c r="AJ83" s="44">
        <v>438.44028754384658</v>
      </c>
      <c r="AK83" s="44">
        <v>266.47698940050304</v>
      </c>
      <c r="AL83" s="44">
        <v>169.33461887564121</v>
      </c>
      <c r="AM83" s="38">
        <v>0</v>
      </c>
      <c r="AN83" s="38">
        <v>0</v>
      </c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41"/>
      <c r="AU83" s="41"/>
      <c r="AV83" s="41"/>
      <c r="AW83" s="41"/>
      <c r="AX83" s="41"/>
    </row>
    <row r="84" spans="1:50" ht="16" x14ac:dyDescent="0.2">
      <c r="A84" s="4" t="s">
        <v>249</v>
      </c>
      <c r="B84" s="4" t="s">
        <v>525</v>
      </c>
      <c r="C84" s="13">
        <v>175822575.58000001</v>
      </c>
      <c r="D84" t="s">
        <v>41</v>
      </c>
      <c r="E84" t="s">
        <v>41</v>
      </c>
      <c r="F84" s="4" t="s">
        <v>42</v>
      </c>
      <c r="G84" t="s">
        <v>249</v>
      </c>
      <c r="H84" s="3" t="s">
        <v>44</v>
      </c>
      <c r="I84" s="3" t="s">
        <v>621</v>
      </c>
      <c r="J84" s="32" t="s">
        <v>357</v>
      </c>
      <c r="K84" s="3" t="s">
        <v>39</v>
      </c>
      <c r="L84" s="2">
        <v>41327</v>
      </c>
      <c r="M84" s="6">
        <v>2013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40">
        <v>234</v>
      </c>
      <c r="U84" s="40">
        <v>536</v>
      </c>
      <c r="V84" s="40">
        <v>769</v>
      </c>
      <c r="W84" s="40">
        <v>830.81411764705888</v>
      </c>
      <c r="X84" s="40">
        <v>914.03449887301224</v>
      </c>
      <c r="Y84" s="40">
        <v>978.74300000000028</v>
      </c>
      <c r="Z84" s="40">
        <v>1394.2352941176471</v>
      </c>
      <c r="AA84" s="40">
        <v>1744.9999999999998</v>
      </c>
      <c r="AB84" s="40">
        <v>1982.4766227634821</v>
      </c>
      <c r="AC84" s="40">
        <v>2142.2068503119508</v>
      </c>
      <c r="AD84" s="40">
        <v>2163.8629674747749</v>
      </c>
      <c r="AE84" s="40">
        <v>2146.2084706094979</v>
      </c>
      <c r="AF84" s="40">
        <v>2029.209654810305</v>
      </c>
      <c r="AG84" s="40">
        <v>1911.7269483666923</v>
      </c>
      <c r="AH84" s="40">
        <v>1615.5382173479268</v>
      </c>
      <c r="AI84" s="40">
        <v>1312.6896604432945</v>
      </c>
      <c r="AJ84" s="40">
        <v>1112.8783167855158</v>
      </c>
      <c r="AK84" s="40">
        <v>1009.8725612417511</v>
      </c>
      <c r="AL84" s="40">
        <v>880.20387273360836</v>
      </c>
      <c r="AM84" s="40">
        <v>756.76456662317833</v>
      </c>
      <c r="AN84" s="40">
        <v>825.2882145705945</v>
      </c>
      <c r="AO84" s="40">
        <v>807.56836004839749</v>
      </c>
      <c r="AP84" s="40">
        <v>913.35221350490792</v>
      </c>
      <c r="AQ84" s="40"/>
      <c r="AR84" s="40"/>
      <c r="AS84" s="40"/>
      <c r="AT84" s="41"/>
      <c r="AU84" s="41"/>
      <c r="AV84" s="41"/>
      <c r="AW84" s="41"/>
      <c r="AX84" s="41"/>
    </row>
    <row r="85" spans="1:50" ht="16" x14ac:dyDescent="0.2">
      <c r="A85" s="4" t="s">
        <v>249</v>
      </c>
      <c r="B85" s="4" t="s">
        <v>525</v>
      </c>
      <c r="C85" s="13">
        <v>175822575.58000001</v>
      </c>
      <c r="D85" t="s">
        <v>41</v>
      </c>
      <c r="E85" t="s">
        <v>41</v>
      </c>
      <c r="F85" s="4" t="s">
        <v>42</v>
      </c>
      <c r="G85" t="s">
        <v>250</v>
      </c>
      <c r="H85" s="3" t="s">
        <v>45</v>
      </c>
      <c r="I85" s="3" t="s">
        <v>622</v>
      </c>
      <c r="J85" s="32" t="s">
        <v>357</v>
      </c>
      <c r="K85" s="3" t="s">
        <v>39</v>
      </c>
      <c r="L85" s="2">
        <v>41327</v>
      </c>
      <c r="M85" s="6">
        <v>2013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40">
        <v>222</v>
      </c>
      <c r="U85" s="40">
        <v>282</v>
      </c>
      <c r="V85" s="40">
        <v>308</v>
      </c>
      <c r="W85" s="40">
        <v>315.80250000000001</v>
      </c>
      <c r="X85" s="40">
        <v>343.03665505257538</v>
      </c>
      <c r="Y85" s="40">
        <v>359</v>
      </c>
      <c r="Z85" s="40">
        <v>634.375</v>
      </c>
      <c r="AA85" s="40">
        <v>807</v>
      </c>
      <c r="AB85" s="40">
        <v>813.19550671377931</v>
      </c>
      <c r="AC85" s="40">
        <v>829.45585006242527</v>
      </c>
      <c r="AD85" s="40">
        <v>791.051860458855</v>
      </c>
      <c r="AE85" s="40">
        <v>749.51375772805523</v>
      </c>
      <c r="AF85" s="40">
        <v>678.33967830968174</v>
      </c>
      <c r="AG85" s="40">
        <v>598.98200283338508</v>
      </c>
      <c r="AH85" s="40">
        <v>485.71025342150199</v>
      </c>
      <c r="AI85" s="40">
        <v>396.85056072514669</v>
      </c>
      <c r="AJ85" s="40">
        <v>322.84598713448992</v>
      </c>
      <c r="AK85" s="40">
        <v>291.453582231094</v>
      </c>
      <c r="AL85" s="40">
        <v>255.56247461435512</v>
      </c>
      <c r="AM85" s="40">
        <v>212.63840510351434</v>
      </c>
      <c r="AN85" s="40">
        <v>282.99811078508753</v>
      </c>
      <c r="AO85" s="40">
        <v>276.64382188481301</v>
      </c>
      <c r="AP85" s="40">
        <v>311.82466555919098</v>
      </c>
      <c r="AQ85" s="40"/>
      <c r="AR85" s="40"/>
      <c r="AS85" s="40"/>
      <c r="AT85" s="41"/>
      <c r="AU85" s="41"/>
      <c r="AV85" s="41"/>
      <c r="AW85" s="41"/>
      <c r="AX85" s="41"/>
    </row>
    <row r="86" spans="1:50" x14ac:dyDescent="0.2">
      <c r="A86" t="s">
        <v>252</v>
      </c>
      <c r="B86" t="s">
        <v>251</v>
      </c>
      <c r="C86" s="11">
        <v>3500947569.1999998</v>
      </c>
      <c r="D86" s="19" t="s">
        <v>55</v>
      </c>
      <c r="E86" t="s">
        <v>55</v>
      </c>
      <c r="F86" s="4" t="s">
        <v>56</v>
      </c>
      <c r="G86" s="5" t="s">
        <v>253</v>
      </c>
      <c r="H86" s="3" t="s">
        <v>44</v>
      </c>
      <c r="I86" s="3" t="s">
        <v>623</v>
      </c>
      <c r="J86" s="1" t="s">
        <v>542</v>
      </c>
      <c r="K86" s="2" t="s">
        <v>39</v>
      </c>
      <c r="L86" s="2">
        <v>41886</v>
      </c>
      <c r="M86" s="6">
        <v>2014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40">
        <v>51.666666666666664</v>
      </c>
      <c r="V86" s="40">
        <v>565.44615384615383</v>
      </c>
      <c r="W86" s="40">
        <v>1402.5384615384614</v>
      </c>
      <c r="X86" s="40">
        <v>3808.3428571428572</v>
      </c>
      <c r="Y86" s="40">
        <v>7170</v>
      </c>
      <c r="Z86" s="40">
        <v>11084</v>
      </c>
      <c r="AA86" s="40">
        <v>14380.512500000001</v>
      </c>
      <c r="AB86" s="40">
        <v>17186.014651517333</v>
      </c>
      <c r="AC86" s="40">
        <v>20934.263799399247</v>
      </c>
      <c r="AD86" s="40">
        <v>23951.942191595135</v>
      </c>
      <c r="AE86" s="40">
        <v>26490.828607206655</v>
      </c>
      <c r="AF86" s="40">
        <v>28681.579390927807</v>
      </c>
      <c r="AG86" s="40">
        <v>30536.624927545839</v>
      </c>
      <c r="AH86" s="40">
        <v>32215.722639532822</v>
      </c>
      <c r="AI86" s="40">
        <v>31611.88340798645</v>
      </c>
      <c r="AJ86" s="40">
        <v>22082.132970751292</v>
      </c>
      <c r="AK86" s="40">
        <v>16330.054875135425</v>
      </c>
      <c r="AL86" s="40">
        <v>12222.816393744935</v>
      </c>
      <c r="AM86" s="40">
        <v>9618.1813431872943</v>
      </c>
      <c r="AN86" s="40">
        <v>4851.9234159258131</v>
      </c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41"/>
      <c r="AU86" s="41"/>
      <c r="AV86" s="41"/>
      <c r="AW86" s="41"/>
      <c r="AX86" s="41"/>
    </row>
    <row r="87" spans="1:50" x14ac:dyDescent="0.2">
      <c r="A87" t="s">
        <v>252</v>
      </c>
      <c r="B87" t="s">
        <v>251</v>
      </c>
      <c r="C87" s="11">
        <v>3500947569.1999998</v>
      </c>
      <c r="D87" s="19" t="s">
        <v>55</v>
      </c>
      <c r="E87" t="s">
        <v>55</v>
      </c>
      <c r="F87" s="4" t="s">
        <v>56</v>
      </c>
      <c r="G87" s="5" t="s">
        <v>254</v>
      </c>
      <c r="H87" s="3" t="s">
        <v>45</v>
      </c>
      <c r="I87" s="3" t="s">
        <v>624</v>
      </c>
      <c r="J87" s="1" t="s">
        <v>542</v>
      </c>
      <c r="K87" s="2" t="s">
        <v>39</v>
      </c>
      <c r="L87" s="2">
        <v>41886</v>
      </c>
      <c r="M87" s="6">
        <v>2014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40">
        <v>46.111111111111114</v>
      </c>
      <c r="V87" s="40">
        <v>393.14615384615388</v>
      </c>
      <c r="W87" s="40">
        <v>790.38461538461547</v>
      </c>
      <c r="X87" s="40">
        <v>2308.278571428571</v>
      </c>
      <c r="Y87" s="40">
        <v>4149.5</v>
      </c>
      <c r="Z87" s="40">
        <v>6305</v>
      </c>
      <c r="AA87" s="40">
        <v>8351.9187500000007</v>
      </c>
      <c r="AB87" s="40">
        <v>9764.9682736119994</v>
      </c>
      <c r="AC87" s="40">
        <v>12629.438578101286</v>
      </c>
      <c r="AD87" s="40">
        <v>14475.137589798625</v>
      </c>
      <c r="AE87" s="40">
        <v>15972.015346392272</v>
      </c>
      <c r="AF87" s="40">
        <v>17259.540704848954</v>
      </c>
      <c r="AG87" s="40">
        <v>18255.65641613027</v>
      </c>
      <c r="AH87" s="40">
        <v>19155.042984528223</v>
      </c>
      <c r="AI87" s="40">
        <v>18595.330750907633</v>
      </c>
      <c r="AJ87" s="40">
        <v>11503.881813135064</v>
      </c>
      <c r="AK87" s="40">
        <v>7811.7374896726169</v>
      </c>
      <c r="AL87" s="40">
        <v>5738.8339569193568</v>
      </c>
      <c r="AM87" s="40">
        <v>4820.157354206317</v>
      </c>
      <c r="AN87" s="40">
        <v>4032.6663993830939</v>
      </c>
      <c r="AO87" s="38">
        <v>0</v>
      </c>
      <c r="AP87" s="38">
        <v>0</v>
      </c>
      <c r="AQ87" s="38">
        <v>0</v>
      </c>
      <c r="AR87" s="38">
        <v>0</v>
      </c>
      <c r="AS87" s="38">
        <v>0</v>
      </c>
      <c r="AT87" s="41"/>
      <c r="AU87" s="41"/>
      <c r="AV87" s="41"/>
      <c r="AW87" s="41"/>
      <c r="AX87" s="41"/>
    </row>
    <row r="88" spans="1:50" x14ac:dyDescent="0.2">
      <c r="A88" s="4" t="s">
        <v>257</v>
      </c>
      <c r="B88" s="4" t="s">
        <v>255</v>
      </c>
      <c r="C88" s="11">
        <v>293472937.87</v>
      </c>
      <c r="D88" s="19" t="s">
        <v>256</v>
      </c>
      <c r="E88" s="10" t="s">
        <v>62</v>
      </c>
      <c r="F88" s="4" t="s">
        <v>64</v>
      </c>
      <c r="G88" s="5" t="s">
        <v>258</v>
      </c>
      <c r="H88" s="3" t="s">
        <v>44</v>
      </c>
      <c r="I88" s="3" t="s">
        <v>625</v>
      </c>
      <c r="J88" s="1" t="s">
        <v>542</v>
      </c>
      <c r="K88" s="2" t="s">
        <v>48</v>
      </c>
      <c r="L88" s="2">
        <v>41110</v>
      </c>
      <c r="M88" s="6">
        <v>2012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63.93333333333333</v>
      </c>
      <c r="T88" s="38">
        <v>91.8</v>
      </c>
      <c r="U88" s="38">
        <v>330.9727272727273</v>
      </c>
      <c r="V88" s="38">
        <v>511.8432462486237</v>
      </c>
      <c r="W88" s="38">
        <v>691.99918907616495</v>
      </c>
      <c r="X88" s="38">
        <v>835.19748140258821</v>
      </c>
      <c r="Y88" s="38">
        <v>968</v>
      </c>
      <c r="Z88" s="38">
        <v>1044.0526315789475</v>
      </c>
      <c r="AA88" s="38">
        <v>1065</v>
      </c>
      <c r="AB88" s="38">
        <v>1107.9999271507074</v>
      </c>
      <c r="AC88" s="38">
        <v>1242.7055151155269</v>
      </c>
      <c r="AD88" s="38">
        <v>1331.2437796542313</v>
      </c>
      <c r="AE88" s="38">
        <v>1396.4064832896006</v>
      </c>
      <c r="AF88" s="38">
        <v>1411.7679007868844</v>
      </c>
      <c r="AG88" s="38">
        <v>1372.5145181191094</v>
      </c>
      <c r="AH88" s="38">
        <v>1081.895964353318</v>
      </c>
      <c r="AI88" s="40">
        <v>856.98510078833976</v>
      </c>
      <c r="AJ88" s="40">
        <v>736.72655310321034</v>
      </c>
      <c r="AK88" s="40">
        <v>642.21126215677577</v>
      </c>
      <c r="AL88" s="40">
        <v>499.15533226345781</v>
      </c>
      <c r="AM88" s="40">
        <v>457.29153200663654</v>
      </c>
      <c r="AN88" s="40">
        <v>463.35865522264339</v>
      </c>
      <c r="AO88" s="40">
        <v>171.51094673528067</v>
      </c>
      <c r="AP88" s="40">
        <v>145.2000731072506</v>
      </c>
      <c r="AQ88" s="40">
        <v>94.195762636568148</v>
      </c>
      <c r="AR88" s="40">
        <v>78.984166826225547</v>
      </c>
      <c r="AS88" s="40">
        <v>67.114550138159714</v>
      </c>
      <c r="AT88" s="41"/>
      <c r="AU88" s="41"/>
      <c r="AV88" s="41"/>
      <c r="AW88" s="41"/>
      <c r="AX88" s="41"/>
    </row>
    <row r="89" spans="1:50" x14ac:dyDescent="0.2">
      <c r="A89" s="4" t="s">
        <v>257</v>
      </c>
      <c r="B89" s="4" t="s">
        <v>255</v>
      </c>
      <c r="C89" s="11">
        <v>293472937.87</v>
      </c>
      <c r="D89" s="19" t="s">
        <v>256</v>
      </c>
      <c r="E89" s="10" t="s">
        <v>62</v>
      </c>
      <c r="F89" s="4" t="s">
        <v>64</v>
      </c>
      <c r="G89" s="5" t="s">
        <v>259</v>
      </c>
      <c r="H89" s="3" t="s">
        <v>45</v>
      </c>
      <c r="I89" s="3" t="s">
        <v>626</v>
      </c>
      <c r="J89" s="1" t="s">
        <v>542</v>
      </c>
      <c r="K89" s="2" t="s">
        <v>48</v>
      </c>
      <c r="L89" s="2">
        <v>41110</v>
      </c>
      <c r="M89" s="6">
        <v>2012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63.93333333333333</v>
      </c>
      <c r="T89" s="38">
        <v>92.111111111111114</v>
      </c>
      <c r="U89" s="38">
        <v>305.97000000000003</v>
      </c>
      <c r="V89" s="38">
        <v>467</v>
      </c>
      <c r="W89" s="38">
        <v>554.00011581637659</v>
      </c>
      <c r="X89" s="38">
        <v>562.21281446977559</v>
      </c>
      <c r="Y89" s="38">
        <v>583</v>
      </c>
      <c r="Z89" s="38">
        <v>654.0526315789474</v>
      </c>
      <c r="AA89" s="38">
        <v>710</v>
      </c>
      <c r="AB89" s="38">
        <v>735.99974780703064</v>
      </c>
      <c r="AC89" s="38">
        <v>842.7365635598286</v>
      </c>
      <c r="AD89" s="38">
        <v>903.72083207285596</v>
      </c>
      <c r="AE89" s="38">
        <v>953.16295686286833</v>
      </c>
      <c r="AF89" s="38">
        <v>988.30371811413681</v>
      </c>
      <c r="AG89" s="38">
        <v>1014.0706325304236</v>
      </c>
      <c r="AH89" s="38">
        <v>804.59960683557608</v>
      </c>
      <c r="AI89" s="40">
        <v>600.78227556027457</v>
      </c>
      <c r="AJ89" s="40">
        <v>492.10623074624669</v>
      </c>
      <c r="AK89" s="40">
        <v>427.12951267179142</v>
      </c>
      <c r="AL89" s="40">
        <v>324.92897192238871</v>
      </c>
      <c r="AM89" s="40">
        <v>313.59924964832123</v>
      </c>
      <c r="AN89" s="40">
        <v>373.60312168583596</v>
      </c>
      <c r="AO89" s="40">
        <v>95.731208866634645</v>
      </c>
      <c r="AP89" s="40">
        <v>79.036522011014881</v>
      </c>
      <c r="AQ89" s="40">
        <v>23.13445571677163</v>
      </c>
      <c r="AR89" s="40">
        <v>15.986084808648091</v>
      </c>
      <c r="AS89" s="40">
        <v>11.086242269507645</v>
      </c>
      <c r="AT89" s="41"/>
      <c r="AU89" s="41"/>
      <c r="AV89" s="41"/>
      <c r="AW89" s="41"/>
      <c r="AX89" s="41"/>
    </row>
    <row r="90" spans="1:50" ht="16" x14ac:dyDescent="0.2">
      <c r="A90" s="4" t="s">
        <v>264</v>
      </c>
      <c r="B90" t="s">
        <v>260</v>
      </c>
      <c r="C90" s="11">
        <v>1317919886.7</v>
      </c>
      <c r="D90" s="19" t="s">
        <v>261</v>
      </c>
      <c r="E90" s="10" t="s">
        <v>262</v>
      </c>
      <c r="F90" s="4" t="s">
        <v>263</v>
      </c>
      <c r="G90" s="5" t="s">
        <v>265</v>
      </c>
      <c r="H90" s="3" t="s">
        <v>44</v>
      </c>
      <c r="I90" s="3" t="s">
        <v>627</v>
      </c>
      <c r="J90" s="32" t="s">
        <v>160</v>
      </c>
      <c r="K90" s="2" t="s">
        <v>48</v>
      </c>
      <c r="L90" s="2">
        <v>40479</v>
      </c>
      <c r="M90" s="6">
        <v>2010</v>
      </c>
      <c r="N90" s="38">
        <v>0</v>
      </c>
      <c r="O90" s="38">
        <v>0</v>
      </c>
      <c r="P90" s="38">
        <v>0</v>
      </c>
      <c r="Q90" s="39">
        <v>0</v>
      </c>
      <c r="R90" s="39">
        <v>0</v>
      </c>
      <c r="S90" s="39">
        <v>7</v>
      </c>
      <c r="T90" s="39">
        <v>20</v>
      </c>
      <c r="U90" s="39">
        <v>42.2</v>
      </c>
      <c r="V90" s="39">
        <v>82.5</v>
      </c>
      <c r="W90" s="39">
        <v>120.4</v>
      </c>
      <c r="X90" s="38">
        <v>135.9</v>
      </c>
      <c r="Y90" s="38">
        <v>178.6</v>
      </c>
      <c r="Z90" s="38">
        <v>184.5</v>
      </c>
      <c r="AA90" s="38">
        <v>189.5</v>
      </c>
      <c r="AB90" s="38">
        <v>208.9</v>
      </c>
      <c r="AC90" s="38">
        <v>211</v>
      </c>
      <c r="AD90" s="38">
        <v>243.14740925266901</v>
      </c>
      <c r="AE90" s="38">
        <v>55.741481850533795</v>
      </c>
      <c r="AF90" s="38">
        <v>34.201964555160131</v>
      </c>
      <c r="AG90" s="38">
        <v>24.584335122182679</v>
      </c>
      <c r="AH90" s="38">
        <v>18.422824978884933</v>
      </c>
      <c r="AI90" s="40">
        <v>19.537852226849999</v>
      </c>
      <c r="AJ90" s="40">
        <v>18.053270854699999</v>
      </c>
      <c r="AK90" s="40">
        <v>13.87236415425</v>
      </c>
      <c r="AL90" s="40">
        <v>9.4850697773600015</v>
      </c>
      <c r="AM90" s="40">
        <v>6.2731140068879991</v>
      </c>
      <c r="AN90" s="40"/>
      <c r="AO90" s="40"/>
      <c r="AP90" s="40"/>
      <c r="AQ90" s="40"/>
      <c r="AR90" s="40"/>
      <c r="AS90" s="40"/>
      <c r="AT90" s="41"/>
      <c r="AU90" s="41"/>
      <c r="AV90" s="41"/>
      <c r="AW90" s="41"/>
      <c r="AX90" s="41"/>
    </row>
    <row r="91" spans="1:50" ht="16" x14ac:dyDescent="0.2">
      <c r="A91" s="4" t="s">
        <v>264</v>
      </c>
      <c r="B91" t="s">
        <v>260</v>
      </c>
      <c r="C91" s="11">
        <v>1317919886.7</v>
      </c>
      <c r="D91" s="19" t="s">
        <v>261</v>
      </c>
      <c r="E91" s="10" t="s">
        <v>262</v>
      </c>
      <c r="F91" s="4" t="s">
        <v>263</v>
      </c>
      <c r="G91" s="5" t="s">
        <v>266</v>
      </c>
      <c r="H91" s="3" t="s">
        <v>45</v>
      </c>
      <c r="I91" s="3" t="s">
        <v>628</v>
      </c>
      <c r="J91" s="32" t="s">
        <v>160</v>
      </c>
      <c r="K91" s="2" t="s">
        <v>48</v>
      </c>
      <c r="L91" s="2">
        <v>40479</v>
      </c>
      <c r="M91" s="6">
        <v>2010</v>
      </c>
      <c r="N91" s="38">
        <v>0</v>
      </c>
      <c r="O91" s="38">
        <v>0</v>
      </c>
      <c r="P91" s="38">
        <v>0</v>
      </c>
      <c r="Q91" s="39">
        <v>0</v>
      </c>
      <c r="R91" s="39">
        <v>0</v>
      </c>
      <c r="S91" s="39">
        <v>6.9</v>
      </c>
      <c r="T91" s="39">
        <v>20</v>
      </c>
      <c r="U91" s="39">
        <v>42.2</v>
      </c>
      <c r="V91" s="39">
        <v>82.5</v>
      </c>
      <c r="W91" s="39">
        <v>120.4</v>
      </c>
      <c r="X91" s="38">
        <v>135.9</v>
      </c>
      <c r="Y91" s="38">
        <v>178.6</v>
      </c>
      <c r="Z91" s="38">
        <v>184.5</v>
      </c>
      <c r="AA91" s="38">
        <v>189.5</v>
      </c>
      <c r="AB91" s="38">
        <v>206.5</v>
      </c>
      <c r="AC91" s="38">
        <v>204.1</v>
      </c>
      <c r="AD91" s="38">
        <v>233.16874258600231</v>
      </c>
      <c r="AE91" s="38">
        <v>42.767081850533799</v>
      </c>
      <c r="AF91" s="38">
        <v>19.4967912218268</v>
      </c>
      <c r="AG91" s="38">
        <v>10.483012455516015</v>
      </c>
      <c r="AH91" s="38">
        <v>6.3816345788849347</v>
      </c>
      <c r="AI91" s="40">
        <v>6.2572451868500005</v>
      </c>
      <c r="AJ91" s="40">
        <v>5.0007245187000002</v>
      </c>
      <c r="AK91" s="40">
        <v>3.5000724518499999</v>
      </c>
      <c r="AL91" s="40">
        <v>2.0000072452</v>
      </c>
      <c r="AM91" s="40">
        <v>1.449E-6</v>
      </c>
      <c r="AN91" s="40"/>
      <c r="AO91" s="40"/>
      <c r="AP91" s="40"/>
      <c r="AQ91" s="40"/>
      <c r="AR91" s="40"/>
      <c r="AS91" s="40"/>
      <c r="AT91" s="41"/>
      <c r="AU91" s="41"/>
      <c r="AV91" s="41"/>
      <c r="AW91" s="41"/>
      <c r="AX91" s="41"/>
    </row>
    <row r="92" spans="1:50" ht="16" x14ac:dyDescent="0.2">
      <c r="A92" s="25" t="s">
        <v>270</v>
      </c>
      <c r="B92" s="4" t="s">
        <v>267</v>
      </c>
      <c r="C92" s="13">
        <v>367767778.97000003</v>
      </c>
      <c r="D92" s="19" t="s">
        <v>268</v>
      </c>
      <c r="E92" s="4" t="s">
        <v>268</v>
      </c>
      <c r="F92" s="4" t="s">
        <v>269</v>
      </c>
      <c r="G92" t="s">
        <v>271</v>
      </c>
      <c r="H92" s="3" t="s">
        <v>44</v>
      </c>
      <c r="I92" s="3" t="s">
        <v>629</v>
      </c>
      <c r="J92" s="32" t="s">
        <v>160</v>
      </c>
      <c r="K92" s="2" t="s">
        <v>48</v>
      </c>
      <c r="L92" s="2">
        <v>42048</v>
      </c>
      <c r="M92" s="6">
        <v>2015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44">
        <v>0.4</v>
      </c>
      <c r="W92" s="40">
        <v>11.466666666666667</v>
      </c>
      <c r="X92" s="40">
        <v>21.45</v>
      </c>
      <c r="Y92" s="40">
        <v>32.18333333333333</v>
      </c>
      <c r="Z92" s="40">
        <v>62.55</v>
      </c>
      <c r="AA92" s="40">
        <v>111.83333333333333</v>
      </c>
      <c r="AB92" s="40">
        <v>133.78333333333333</v>
      </c>
      <c r="AC92" s="40">
        <v>192.16666666666666</v>
      </c>
      <c r="AD92" s="40">
        <v>254.31549219780217</v>
      </c>
      <c r="AE92" s="40">
        <v>281.8696257142858</v>
      </c>
      <c r="AF92" s="40">
        <v>314.82159565714284</v>
      </c>
      <c r="AG92" s="40">
        <v>331.74257175999998</v>
      </c>
      <c r="AH92" s="40">
        <v>230.204101976</v>
      </c>
      <c r="AI92" s="40">
        <v>174.640205796</v>
      </c>
      <c r="AJ92" s="40">
        <v>121.02553971026667</v>
      </c>
      <c r="AK92" s="40">
        <v>92.474913373936005</v>
      </c>
      <c r="AL92" s="40">
        <v>77.789000354745326</v>
      </c>
      <c r="AM92" s="40">
        <v>67.22992072992966</v>
      </c>
      <c r="AN92" s="40">
        <v>31.7</v>
      </c>
      <c r="AO92" s="40">
        <v>18.899999999999999</v>
      </c>
      <c r="AP92" s="40">
        <v>14.6</v>
      </c>
      <c r="AQ92" s="40">
        <v>11.6</v>
      </c>
      <c r="AR92" s="40">
        <v>9.6999999999999993</v>
      </c>
      <c r="AS92" s="40">
        <v>8.3000000000000007</v>
      </c>
      <c r="AT92" s="41"/>
      <c r="AU92" s="41"/>
      <c r="AV92" s="41"/>
      <c r="AW92" s="41"/>
      <c r="AX92" s="41"/>
    </row>
    <row r="93" spans="1:50" ht="16" x14ac:dyDescent="0.2">
      <c r="A93" s="25" t="s">
        <v>270</v>
      </c>
      <c r="B93" s="4" t="s">
        <v>267</v>
      </c>
      <c r="C93" s="13">
        <v>367767778.97000003</v>
      </c>
      <c r="D93" s="19" t="s">
        <v>268</v>
      </c>
      <c r="E93" s="4" t="s">
        <v>268</v>
      </c>
      <c r="F93" s="4" t="s">
        <v>269</v>
      </c>
      <c r="G93" t="s">
        <v>272</v>
      </c>
      <c r="H93" s="3" t="s">
        <v>45</v>
      </c>
      <c r="I93" s="3" t="s">
        <v>630</v>
      </c>
      <c r="J93" s="32" t="s">
        <v>160</v>
      </c>
      <c r="K93" s="2" t="s">
        <v>48</v>
      </c>
      <c r="L93" s="2">
        <v>42048</v>
      </c>
      <c r="M93" s="6">
        <v>2015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44">
        <v>0.4</v>
      </c>
      <c r="W93" s="40">
        <v>8.86</v>
      </c>
      <c r="X93" s="40">
        <v>15.083333333333334</v>
      </c>
      <c r="Y93" s="40">
        <v>21.883333333333333</v>
      </c>
      <c r="Z93" s="40">
        <v>37.450000000000003</v>
      </c>
      <c r="AA93" s="40">
        <v>67.933333333333337</v>
      </c>
      <c r="AB93" s="40">
        <v>80.849999999999994</v>
      </c>
      <c r="AC93" s="40">
        <v>116.33333333333333</v>
      </c>
      <c r="AD93" s="40">
        <v>168.7752214285714</v>
      </c>
      <c r="AE93" s="40">
        <v>193.03426571428579</v>
      </c>
      <c r="AF93" s="40">
        <v>219.18511885714278</v>
      </c>
      <c r="AG93" s="40">
        <v>232.1303748</v>
      </c>
      <c r="AH93" s="40">
        <v>141.68518739999999</v>
      </c>
      <c r="AI93" s="40">
        <v>101.62098949999999</v>
      </c>
      <c r="AJ93" s="40">
        <v>57.560494749999997</v>
      </c>
      <c r="AK93" s="40">
        <v>33.646914041666669</v>
      </c>
      <c r="AL93" s="40">
        <v>23.080247374999999</v>
      </c>
      <c r="AM93" s="40">
        <v>16.813580708333333</v>
      </c>
      <c r="AN93" s="40">
        <v>11.35</v>
      </c>
      <c r="AO93" s="40">
        <v>2.5</v>
      </c>
      <c r="AP93" s="40">
        <v>1.4</v>
      </c>
      <c r="AQ93" s="40">
        <v>0.8</v>
      </c>
      <c r="AR93" s="40">
        <v>0.6</v>
      </c>
      <c r="AS93" s="40">
        <v>0.5</v>
      </c>
      <c r="AT93" s="41"/>
      <c r="AU93" s="41"/>
      <c r="AV93" s="41"/>
      <c r="AW93" s="41"/>
      <c r="AX93" s="41"/>
    </row>
    <row r="94" spans="1:50" x14ac:dyDescent="0.2">
      <c r="A94" s="25" t="s">
        <v>270</v>
      </c>
      <c r="B94" s="4" t="s">
        <v>267</v>
      </c>
      <c r="C94" s="13">
        <v>367767778.97000003</v>
      </c>
      <c r="D94" s="19" t="s">
        <v>268</v>
      </c>
      <c r="E94" s="4" t="s">
        <v>268</v>
      </c>
      <c r="F94" s="4" t="s">
        <v>269</v>
      </c>
      <c r="G94" s="5" t="s">
        <v>273</v>
      </c>
      <c r="H94" s="3" t="s">
        <v>45</v>
      </c>
      <c r="I94" s="3" t="s">
        <v>631</v>
      </c>
      <c r="J94" s="1" t="s">
        <v>542</v>
      </c>
      <c r="K94" s="2" t="s">
        <v>48</v>
      </c>
      <c r="L94" s="2">
        <v>42048</v>
      </c>
      <c r="M94" s="6">
        <v>2015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44">
        <v>3</v>
      </c>
      <c r="W94" s="40">
        <v>77.680159218941824</v>
      </c>
      <c r="X94" s="40">
        <v>135.81682975730916</v>
      </c>
      <c r="Y94" s="40">
        <v>204.23414098643457</v>
      </c>
      <c r="Z94" s="40">
        <v>336.98718832610626</v>
      </c>
      <c r="AA94" s="40">
        <v>629.97060769473785</v>
      </c>
      <c r="AB94" s="40">
        <v>734.33319468575303</v>
      </c>
      <c r="AC94" s="40">
        <v>967.90304961626873</v>
      </c>
      <c r="AD94" s="40">
        <v>1208.7205719215419</v>
      </c>
      <c r="AE94" s="40">
        <v>1372.7337729655226</v>
      </c>
      <c r="AF94" s="40">
        <v>1560.5026930782433</v>
      </c>
      <c r="AG94" s="40">
        <v>1652.8885480036529</v>
      </c>
      <c r="AH94" s="40">
        <v>1010.9311675850136</v>
      </c>
      <c r="AI94" s="40">
        <v>729.76678028877575</v>
      </c>
      <c r="AJ94" s="40">
        <v>411.45945108027217</v>
      </c>
      <c r="AK94" s="40">
        <v>239.30916846290958</v>
      </c>
      <c r="AL94" s="40">
        <v>163.45029136224724</v>
      </c>
      <c r="AM94" s="40">
        <v>118.73924361651387</v>
      </c>
      <c r="AN94" s="40">
        <v>79.468365168677096</v>
      </c>
      <c r="AO94" s="40">
        <v>18.45821920800979</v>
      </c>
      <c r="AP94" s="40">
        <v>10.336602756485483</v>
      </c>
      <c r="AQ94" s="40">
        <v>5.906630146563133</v>
      </c>
      <c r="AR94" s="40">
        <v>4.4299726099223502</v>
      </c>
      <c r="AS94" s="40">
        <v>3.6916438416019584</v>
      </c>
      <c r="AT94" s="41"/>
      <c r="AU94" s="41"/>
      <c r="AV94" s="41"/>
      <c r="AW94" s="41"/>
      <c r="AX94" s="41"/>
    </row>
    <row r="95" spans="1:50" x14ac:dyDescent="0.2">
      <c r="A95" s="4" t="s">
        <v>276</v>
      </c>
      <c r="B95" s="4" t="s">
        <v>274</v>
      </c>
      <c r="C95" s="13">
        <v>1144468127.9000001</v>
      </c>
      <c r="D95" s="19" t="s">
        <v>275</v>
      </c>
      <c r="E95" s="4" t="s">
        <v>204</v>
      </c>
      <c r="F95" s="4" t="s">
        <v>205</v>
      </c>
      <c r="G95" s="5" t="s">
        <v>277</v>
      </c>
      <c r="H95" s="3" t="s">
        <v>44</v>
      </c>
      <c r="I95" s="3" t="s">
        <v>632</v>
      </c>
      <c r="J95" s="1" t="s">
        <v>542</v>
      </c>
      <c r="K95" s="2" t="s">
        <v>48</v>
      </c>
      <c r="L95" s="2">
        <v>41151</v>
      </c>
      <c r="M95" s="6">
        <v>2012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9">
        <v>19.2</v>
      </c>
      <c r="T95" s="38">
        <v>118.744</v>
      </c>
      <c r="U95" s="38">
        <v>297.10000000000002</v>
      </c>
      <c r="V95" s="38">
        <v>458.38799999999998</v>
      </c>
      <c r="W95" s="38">
        <v>640.58571428571429</v>
      </c>
      <c r="X95" s="38">
        <v>720.78888888888889</v>
      </c>
      <c r="Y95" s="38">
        <v>782.83</v>
      </c>
      <c r="Z95" s="38">
        <v>857.63636363636363</v>
      </c>
      <c r="AA95" s="38">
        <v>666.93833411561104</v>
      </c>
      <c r="AB95" s="38">
        <v>1038.0625</v>
      </c>
      <c r="AC95" s="38">
        <v>1057.0601469250623</v>
      </c>
      <c r="AD95" s="38">
        <v>1098.4785865383471</v>
      </c>
      <c r="AE95" s="38">
        <v>1139.9136229583753</v>
      </c>
      <c r="AF95" s="38">
        <v>1180.0135333561147</v>
      </c>
      <c r="AG95" s="38">
        <v>1209.8685377180059</v>
      </c>
      <c r="AH95" s="38">
        <v>1056.1544077685553</v>
      </c>
      <c r="AI95" s="40">
        <v>992.47963688298535</v>
      </c>
      <c r="AJ95" s="40">
        <v>734.53101747850371</v>
      </c>
      <c r="AK95" s="40">
        <v>433.01211374371383</v>
      </c>
      <c r="AL95" s="40">
        <v>360.55132785400929</v>
      </c>
      <c r="AM95" s="40">
        <v>323.9196481327528</v>
      </c>
      <c r="AN95" s="40">
        <v>88.288406232379629</v>
      </c>
      <c r="AO95" s="40">
        <v>63.097297690662202</v>
      </c>
      <c r="AP95" s="40">
        <v>58.248148907906</v>
      </c>
      <c r="AQ95" s="40"/>
      <c r="AR95" s="40"/>
      <c r="AS95" s="40"/>
      <c r="AT95" s="41"/>
      <c r="AU95" s="41"/>
      <c r="AV95" s="41"/>
      <c r="AW95" s="41"/>
      <c r="AX95" s="41"/>
    </row>
    <row r="96" spans="1:50" x14ac:dyDescent="0.2">
      <c r="A96" s="4" t="s">
        <v>276</v>
      </c>
      <c r="B96" s="4" t="s">
        <v>274</v>
      </c>
      <c r="C96" s="13">
        <v>1144468127.9000001</v>
      </c>
      <c r="D96" s="19" t="s">
        <v>275</v>
      </c>
      <c r="E96" s="4" t="s">
        <v>204</v>
      </c>
      <c r="F96" s="4" t="s">
        <v>205</v>
      </c>
      <c r="G96" s="5" t="s">
        <v>278</v>
      </c>
      <c r="H96" s="3" t="s">
        <v>45</v>
      </c>
      <c r="I96" s="3" t="s">
        <v>633</v>
      </c>
      <c r="J96" s="1" t="s">
        <v>542</v>
      </c>
      <c r="K96" s="2" t="s">
        <v>48</v>
      </c>
      <c r="L96" s="2">
        <v>41151</v>
      </c>
      <c r="M96" s="6">
        <v>2012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9">
        <v>19.2</v>
      </c>
      <c r="T96" s="38">
        <v>118.744</v>
      </c>
      <c r="U96" s="38">
        <v>297.10000000000002</v>
      </c>
      <c r="V96" s="38">
        <v>454.85</v>
      </c>
      <c r="W96" s="38">
        <v>625.66666666666663</v>
      </c>
      <c r="X96" s="38">
        <v>701.32500000000005</v>
      </c>
      <c r="Y96" s="38">
        <v>761.08888888888885</v>
      </c>
      <c r="Z96" s="38">
        <v>832.04</v>
      </c>
      <c r="AA96" s="38">
        <v>648.92805646821296</v>
      </c>
      <c r="AB96" s="38">
        <v>1006</v>
      </c>
      <c r="AC96" s="38">
        <v>1024.7612037037038</v>
      </c>
      <c r="AD96" s="38">
        <v>1064.0773056109131</v>
      </c>
      <c r="AE96" s="38">
        <v>1100.3556794793305</v>
      </c>
      <c r="AF96" s="38">
        <v>1137.6818225048369</v>
      </c>
      <c r="AG96" s="38">
        <v>1164.3030685044637</v>
      </c>
      <c r="AH96" s="38">
        <v>994.55005784444768</v>
      </c>
      <c r="AI96" s="40">
        <v>928.08648144595691</v>
      </c>
      <c r="AJ96" s="40">
        <v>684.0412755717349</v>
      </c>
      <c r="AK96" s="40">
        <v>430.34829908708878</v>
      </c>
      <c r="AL96" s="40">
        <v>318.90629779801424</v>
      </c>
      <c r="AM96" s="40">
        <v>305.23597233432474</v>
      </c>
      <c r="AN96" s="40">
        <v>75.985245906037733</v>
      </c>
      <c r="AO96" s="40">
        <v>32.327658551707799</v>
      </c>
      <c r="AP96" s="40">
        <v>27.4785097689516</v>
      </c>
      <c r="AQ96" s="40"/>
      <c r="AR96" s="40"/>
      <c r="AS96" s="40"/>
      <c r="AT96" s="41"/>
      <c r="AU96" s="41"/>
      <c r="AV96" s="41"/>
      <c r="AW96" s="41"/>
      <c r="AX96" s="41"/>
    </row>
    <row r="97" spans="1:50" x14ac:dyDescent="0.2">
      <c r="A97" s="25" t="s">
        <v>280</v>
      </c>
      <c r="B97" s="4" t="s">
        <v>279</v>
      </c>
      <c r="C97" s="13">
        <v>358856237.68000001</v>
      </c>
      <c r="D97" s="19" t="s">
        <v>182</v>
      </c>
      <c r="E97" s="4" t="s">
        <v>94</v>
      </c>
      <c r="F97" s="4" t="s">
        <v>95</v>
      </c>
      <c r="G97" s="5" t="s">
        <v>280</v>
      </c>
      <c r="H97" s="3" t="s">
        <v>52</v>
      </c>
      <c r="I97" s="3" t="s">
        <v>634</v>
      </c>
      <c r="J97" s="1" t="s">
        <v>542</v>
      </c>
      <c r="K97" s="2" t="s">
        <v>48</v>
      </c>
      <c r="L97" s="2">
        <v>41992</v>
      </c>
      <c r="M97" s="6">
        <v>2014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40">
        <v>93.888888888888886</v>
      </c>
      <c r="W97" s="40">
        <v>217.55555555555554</v>
      </c>
      <c r="X97" s="40">
        <v>297</v>
      </c>
      <c r="Y97" s="40">
        <v>647</v>
      </c>
      <c r="Z97" s="40">
        <v>1198</v>
      </c>
      <c r="AA97" s="40">
        <v>1776</v>
      </c>
      <c r="AB97" s="40">
        <v>2348</v>
      </c>
      <c r="AC97" s="40">
        <v>2681.8031789749612</v>
      </c>
      <c r="AD97" s="40">
        <v>3359.4983652706928</v>
      </c>
      <c r="AE97" s="40">
        <v>4022.6773589348741</v>
      </c>
      <c r="AF97" s="40">
        <v>4675.5790872236666</v>
      </c>
      <c r="AG97" s="40">
        <v>5262.2889133582403</v>
      </c>
      <c r="AH97" s="40">
        <v>5677.4181084006195</v>
      </c>
      <c r="AI97" s="40">
        <v>5116.9890199345182</v>
      </c>
      <c r="AJ97" s="40">
        <v>3724.1111271545201</v>
      </c>
      <c r="AK97" s="40">
        <v>2544.5166717610482</v>
      </c>
      <c r="AL97" s="40">
        <v>1950.2299146053485</v>
      </c>
      <c r="AM97" s="40">
        <v>1767.36261104557</v>
      </c>
      <c r="AN97" s="40">
        <v>1001.5748054490065</v>
      </c>
      <c r="AO97" s="40">
        <v>905.84011214548048</v>
      </c>
      <c r="AP97" s="40">
        <v>832.38976553624502</v>
      </c>
      <c r="AQ97" s="40">
        <v>410.101552751648</v>
      </c>
      <c r="AR97" s="40"/>
      <c r="AS97" s="40"/>
      <c r="AT97" s="41"/>
      <c r="AU97" s="41"/>
      <c r="AV97" s="41"/>
      <c r="AW97" s="41"/>
      <c r="AX97" s="41"/>
    </row>
    <row r="98" spans="1:50" x14ac:dyDescent="0.2">
      <c r="A98" s="25" t="s">
        <v>280</v>
      </c>
      <c r="B98" s="4" t="s">
        <v>279</v>
      </c>
      <c r="C98" s="13">
        <v>358856237.68000001</v>
      </c>
      <c r="D98" s="19" t="s">
        <v>182</v>
      </c>
      <c r="E98" s="4" t="s">
        <v>94</v>
      </c>
      <c r="F98" s="4" t="s">
        <v>95</v>
      </c>
      <c r="G98" s="5" t="s">
        <v>281</v>
      </c>
      <c r="H98" s="3" t="s">
        <v>145</v>
      </c>
      <c r="I98" s="3" t="s">
        <v>635</v>
      </c>
      <c r="J98" s="1" t="s">
        <v>542</v>
      </c>
      <c r="K98" s="2" t="s">
        <v>48</v>
      </c>
      <c r="L98" s="2">
        <v>41992</v>
      </c>
      <c r="M98" s="6">
        <v>2014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40">
        <v>70</v>
      </c>
      <c r="W98" s="40">
        <v>127</v>
      </c>
      <c r="X98" s="40">
        <v>141</v>
      </c>
      <c r="Y98" s="40">
        <v>345</v>
      </c>
      <c r="Z98" s="40">
        <v>626</v>
      </c>
      <c r="AA98" s="40">
        <v>875.64705882352939</v>
      </c>
      <c r="AB98" s="40">
        <v>1087.95</v>
      </c>
      <c r="AC98" s="40">
        <v>1237.6868265473754</v>
      </c>
      <c r="AD98" s="40">
        <v>1595.4311580404553</v>
      </c>
      <c r="AE98" s="40">
        <v>1935.2552421456735</v>
      </c>
      <c r="AF98" s="40">
        <v>2271.430946269973</v>
      </c>
      <c r="AG98" s="40">
        <v>2554.0870996615085</v>
      </c>
      <c r="AH98" s="40">
        <v>2761.3342203490042</v>
      </c>
      <c r="AI98" s="40">
        <v>2146.0092021343885</v>
      </c>
      <c r="AJ98" s="40">
        <v>1250.3784661521624</v>
      </c>
      <c r="AK98" s="40">
        <v>618.31690181360239</v>
      </c>
      <c r="AL98" s="40">
        <v>352.58043924105095</v>
      </c>
      <c r="AM98" s="40">
        <v>267.78235293557748</v>
      </c>
      <c r="AN98" s="40">
        <v>99.192366037896747</v>
      </c>
      <c r="AO98" s="40">
        <v>79.353892830317406</v>
      </c>
      <c r="AP98" s="40">
        <v>63.483114264253949</v>
      </c>
      <c r="AQ98" s="40">
        <v>22.449014822806301</v>
      </c>
      <c r="AR98" s="40"/>
      <c r="AS98" s="40"/>
      <c r="AT98" s="41"/>
      <c r="AU98" s="41"/>
      <c r="AV98" s="41"/>
      <c r="AW98" s="41"/>
      <c r="AX98" s="41"/>
    </row>
    <row r="99" spans="1:50" x14ac:dyDescent="0.2">
      <c r="A99" s="25" t="s">
        <v>280</v>
      </c>
      <c r="B99" s="4" t="s">
        <v>279</v>
      </c>
      <c r="C99" s="13">
        <v>358856237.68000001</v>
      </c>
      <c r="D99" s="19" t="s">
        <v>182</v>
      </c>
      <c r="E99" s="4" t="s">
        <v>94</v>
      </c>
      <c r="F99" s="4" t="s">
        <v>56</v>
      </c>
      <c r="G99" t="s">
        <v>282</v>
      </c>
      <c r="H99" s="3" t="s">
        <v>148</v>
      </c>
      <c r="I99" s="3" t="s">
        <v>636</v>
      </c>
      <c r="J99" s="1" t="s">
        <v>542</v>
      </c>
      <c r="K99" s="2" t="s">
        <v>48</v>
      </c>
      <c r="L99" s="2">
        <v>41992</v>
      </c>
      <c r="M99" s="6">
        <v>2014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40">
        <v>20.821428571428569</v>
      </c>
      <c r="Y99" s="40">
        <v>187.84615384615387</v>
      </c>
      <c r="Z99" s="40">
        <v>444.87333333333333</v>
      </c>
      <c r="AA99" s="40">
        <v>724.60518750000006</v>
      </c>
      <c r="AB99" s="40">
        <v>988.15730300733333</v>
      </c>
      <c r="AC99" s="40">
        <v>1124.0746544605292</v>
      </c>
      <c r="AD99" s="40">
        <v>1322.9422684802566</v>
      </c>
      <c r="AE99" s="40">
        <v>1531.5197358083228</v>
      </c>
      <c r="AF99" s="40">
        <v>1761.1188763941341</v>
      </c>
      <c r="AG99" s="40">
        <v>1941.6407147163391</v>
      </c>
      <c r="AH99" s="40">
        <v>2081.1283650464798</v>
      </c>
      <c r="AI99" s="40">
        <v>1933.4028128944285</v>
      </c>
      <c r="AJ99" s="40">
        <v>1132.10661001321</v>
      </c>
      <c r="AK99" s="40">
        <v>677.37919622467052</v>
      </c>
      <c r="AL99" s="40">
        <v>315.56072275981791</v>
      </c>
      <c r="AM99" s="40">
        <v>260.34875821271646</v>
      </c>
      <c r="AN99" s="40">
        <v>299.29938393443604</v>
      </c>
      <c r="AO99" s="40">
        <v>528.61597841120499</v>
      </c>
      <c r="AP99" s="40">
        <v>520.73374489656601</v>
      </c>
      <c r="AQ99" s="40"/>
      <c r="AR99" s="40"/>
      <c r="AS99" s="40"/>
      <c r="AT99" s="41"/>
      <c r="AU99" s="41"/>
      <c r="AV99" s="41"/>
      <c r="AW99" s="41"/>
      <c r="AX99" s="41"/>
    </row>
    <row r="100" spans="1:50" x14ac:dyDescent="0.2">
      <c r="A100" s="25" t="s">
        <v>280</v>
      </c>
      <c r="B100" s="4" t="s">
        <v>279</v>
      </c>
      <c r="C100" s="13">
        <v>358856237.68000001</v>
      </c>
      <c r="D100" s="19" t="s">
        <v>182</v>
      </c>
      <c r="E100" s="4" t="s">
        <v>94</v>
      </c>
      <c r="F100" s="4" t="s">
        <v>56</v>
      </c>
      <c r="G100" t="s">
        <v>283</v>
      </c>
      <c r="H100" s="3" t="s">
        <v>59</v>
      </c>
      <c r="I100" s="3" t="s">
        <v>637</v>
      </c>
      <c r="J100" s="1" t="s">
        <v>542</v>
      </c>
      <c r="K100" s="2" t="s">
        <v>48</v>
      </c>
      <c r="L100" s="2">
        <v>41992</v>
      </c>
      <c r="M100" s="6">
        <v>2014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40">
        <v>16.036975308641999</v>
      </c>
      <c r="Y100" s="40">
        <v>126.95833333333333</v>
      </c>
      <c r="Z100" s="40">
        <v>268.25</v>
      </c>
      <c r="AA100" s="40">
        <v>417.07142857142861</v>
      </c>
      <c r="AB100" s="40">
        <v>515.02590670615382</v>
      </c>
      <c r="AC100" s="40">
        <v>589.46808570021176</v>
      </c>
      <c r="AD100" s="40">
        <v>722.0727106251619</v>
      </c>
      <c r="AE100" s="40">
        <v>852.55694410955175</v>
      </c>
      <c r="AF100" s="40">
        <v>970.81272274169532</v>
      </c>
      <c r="AG100" s="40">
        <v>1066.2093237118906</v>
      </c>
      <c r="AH100" s="40">
        <v>1140.6541611079626</v>
      </c>
      <c r="AI100" s="40">
        <v>1012.3908136981586</v>
      </c>
      <c r="AJ100" s="40">
        <v>464.31167371683853</v>
      </c>
      <c r="AK100" s="40">
        <v>257.3496866909166</v>
      </c>
      <c r="AL100" s="40">
        <v>142.28701643743409</v>
      </c>
      <c r="AM100" s="40">
        <v>128.22459208480839</v>
      </c>
      <c r="AN100" s="40">
        <v>151.85738729045801</v>
      </c>
      <c r="AO100" s="40">
        <v>275.26514548207302</v>
      </c>
      <c r="AP100" s="40">
        <v>271.16064572470299</v>
      </c>
      <c r="AQ100" s="40"/>
      <c r="AR100" s="40"/>
      <c r="AS100" s="40"/>
      <c r="AT100" s="41"/>
      <c r="AU100" s="41"/>
      <c r="AV100" s="41"/>
      <c r="AW100" s="41"/>
      <c r="AX100" s="41"/>
    </row>
    <row r="101" spans="1:50" x14ac:dyDescent="0.2">
      <c r="A101" s="4" t="s">
        <v>285</v>
      </c>
      <c r="B101" s="4" t="s">
        <v>284</v>
      </c>
      <c r="C101" s="13">
        <v>295848484.18000001</v>
      </c>
      <c r="D101" s="10" t="s">
        <v>204</v>
      </c>
      <c r="E101" s="4" t="s">
        <v>204</v>
      </c>
      <c r="F101" s="4" t="s">
        <v>205</v>
      </c>
      <c r="G101" t="s">
        <v>286</v>
      </c>
      <c r="H101" s="3" t="s">
        <v>44</v>
      </c>
      <c r="I101" s="3" t="s">
        <v>638</v>
      </c>
      <c r="J101" s="1" t="s">
        <v>542</v>
      </c>
      <c r="K101" s="2" t="s">
        <v>48</v>
      </c>
      <c r="L101" s="2">
        <v>42950</v>
      </c>
      <c r="M101" s="6">
        <v>2017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40">
        <v>48</v>
      </c>
      <c r="V101" s="40">
        <v>1640.2</v>
      </c>
      <c r="W101" s="40">
        <v>1521.8</v>
      </c>
      <c r="X101" s="40">
        <v>807.90666666666664</v>
      </c>
      <c r="Y101" s="40">
        <v>3507.2947528345389</v>
      </c>
      <c r="Z101" s="40">
        <v>2898.2662411779588</v>
      </c>
      <c r="AA101" s="40">
        <v>1831.6058291953848</v>
      </c>
      <c r="AB101" s="40">
        <v>1710.0207735536524</v>
      </c>
      <c r="AC101" s="40">
        <v>1558.7653647466607</v>
      </c>
      <c r="AD101" s="40">
        <v>1463.0854621574047</v>
      </c>
      <c r="AE101" s="40">
        <v>1375.6955429716688</v>
      </c>
      <c r="AF101" s="40">
        <v>1297.8608776709018</v>
      </c>
      <c r="AG101" s="40">
        <v>1220.9504951040315</v>
      </c>
      <c r="AH101" s="40">
        <v>1164.9556654964747</v>
      </c>
      <c r="AI101" s="40">
        <v>1052.2655287128619</v>
      </c>
      <c r="AJ101" s="40">
        <v>980.11636096470454</v>
      </c>
      <c r="AK101" s="40">
        <v>899.8811232807451</v>
      </c>
      <c r="AL101" s="40">
        <v>865.74146479504589</v>
      </c>
      <c r="AM101" s="40">
        <v>763.98326141623136</v>
      </c>
      <c r="AN101" s="40">
        <v>545.27824260689999</v>
      </c>
      <c r="AO101" s="40">
        <v>607.54458953012897</v>
      </c>
      <c r="AP101" s="40">
        <v>566.31267942914496</v>
      </c>
      <c r="AQ101" s="40"/>
      <c r="AR101" s="40"/>
      <c r="AS101" s="40"/>
      <c r="AT101" s="41"/>
      <c r="AU101" s="41"/>
      <c r="AV101" s="41"/>
      <c r="AW101" s="41"/>
      <c r="AX101" s="41"/>
    </row>
    <row r="102" spans="1:50" x14ac:dyDescent="0.2">
      <c r="A102" s="4" t="s">
        <v>285</v>
      </c>
      <c r="B102" s="4" t="s">
        <v>284</v>
      </c>
      <c r="C102" s="13">
        <v>295848484.18000001</v>
      </c>
      <c r="D102" s="10" t="s">
        <v>204</v>
      </c>
      <c r="E102" s="4" t="s">
        <v>204</v>
      </c>
      <c r="F102" s="4" t="s">
        <v>205</v>
      </c>
      <c r="G102" s="5" t="s">
        <v>287</v>
      </c>
      <c r="H102" s="3" t="s">
        <v>45</v>
      </c>
      <c r="I102" s="3" t="s">
        <v>639</v>
      </c>
      <c r="J102" s="1" t="s">
        <v>542</v>
      </c>
      <c r="K102" s="2" t="s">
        <v>48</v>
      </c>
      <c r="L102" s="2">
        <v>42950</v>
      </c>
      <c r="M102" s="6">
        <v>2017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40">
        <v>48</v>
      </c>
      <c r="V102" s="40">
        <v>804</v>
      </c>
      <c r="W102" s="40">
        <v>342</v>
      </c>
      <c r="X102" s="40">
        <v>280.86363636363637</v>
      </c>
      <c r="Y102" s="40">
        <v>1611.3479249912343</v>
      </c>
      <c r="Z102" s="40">
        <v>1470.5094438650442</v>
      </c>
      <c r="AA102" s="40">
        <v>785.93092440291707</v>
      </c>
      <c r="AB102" s="40">
        <v>754.02207190075546</v>
      </c>
      <c r="AC102" s="40">
        <v>760.80199259596054</v>
      </c>
      <c r="AD102" s="40">
        <v>724.71349476788384</v>
      </c>
      <c r="AE102" s="40">
        <v>683.19956744349236</v>
      </c>
      <c r="AF102" s="40">
        <v>648.98707640240355</v>
      </c>
      <c r="AG102" s="40">
        <v>613.87065828622701</v>
      </c>
      <c r="AH102" s="40">
        <v>591.3425616978019</v>
      </c>
      <c r="AI102" s="40">
        <v>536.15726998017271</v>
      </c>
      <c r="AJ102" s="40">
        <v>503.69269544446007</v>
      </c>
      <c r="AK102" s="40">
        <v>465.71684380223007</v>
      </c>
      <c r="AL102" s="40">
        <v>475.03179132663371</v>
      </c>
      <c r="AM102" s="40">
        <v>360.44248705370831</v>
      </c>
      <c r="AN102" s="40">
        <v>239.24902887178399</v>
      </c>
      <c r="AO102" s="40">
        <v>217.09361248955801</v>
      </c>
      <c r="AP102" s="40">
        <v>195.384251240602</v>
      </c>
      <c r="AQ102" s="40"/>
      <c r="AR102" s="40"/>
      <c r="AS102" s="40"/>
      <c r="AT102" s="41"/>
      <c r="AU102" s="41"/>
      <c r="AV102" s="41"/>
      <c r="AW102" s="41"/>
      <c r="AX102" s="41"/>
    </row>
    <row r="103" spans="1:50" x14ac:dyDescent="0.2">
      <c r="A103" s="4" t="s">
        <v>290</v>
      </c>
      <c r="B103" s="4" t="s">
        <v>288</v>
      </c>
      <c r="C103" s="13">
        <v>342150557.68000001</v>
      </c>
      <c r="D103" s="10" t="s">
        <v>289</v>
      </c>
      <c r="E103" s="4" t="s">
        <v>71</v>
      </c>
      <c r="F103" s="4" t="s">
        <v>72</v>
      </c>
      <c r="G103" s="5" t="s">
        <v>290</v>
      </c>
      <c r="H103" s="3" t="s">
        <v>44</v>
      </c>
      <c r="I103" s="3" t="s">
        <v>640</v>
      </c>
      <c r="J103" s="1" t="s">
        <v>54</v>
      </c>
      <c r="K103" s="2" t="s">
        <v>48</v>
      </c>
      <c r="L103" s="2">
        <v>39995</v>
      </c>
      <c r="M103" s="6">
        <v>2009</v>
      </c>
      <c r="N103" s="38">
        <v>0</v>
      </c>
      <c r="O103" s="38">
        <v>0</v>
      </c>
      <c r="P103" s="44">
        <v>25</v>
      </c>
      <c r="Q103" s="44">
        <v>172</v>
      </c>
      <c r="R103" s="44">
        <v>261</v>
      </c>
      <c r="S103" s="44">
        <v>255</v>
      </c>
      <c r="T103" s="44">
        <v>269</v>
      </c>
      <c r="U103" s="40">
        <v>289.91666666666669</v>
      </c>
      <c r="V103" s="40">
        <v>340.57142857142861</v>
      </c>
      <c r="W103" s="40">
        <v>352.14285714285711</v>
      </c>
      <c r="X103" s="40">
        <v>338.5</v>
      </c>
      <c r="Y103" s="40">
        <v>350</v>
      </c>
      <c r="Z103" s="40">
        <v>347</v>
      </c>
      <c r="AA103" s="40">
        <v>312</v>
      </c>
      <c r="AB103" s="40">
        <v>329</v>
      </c>
      <c r="AC103" s="40">
        <v>386.42084293361529</v>
      </c>
      <c r="AD103" s="40">
        <v>393.4119033773693</v>
      </c>
      <c r="AE103" s="40">
        <v>393.63426362318438</v>
      </c>
      <c r="AF103" s="40">
        <v>371.93058538196141</v>
      </c>
      <c r="AG103" s="40">
        <v>364.45927796742421</v>
      </c>
      <c r="AH103" s="40">
        <v>356.12225965680068</v>
      </c>
      <c r="AI103" s="40">
        <v>353.69712342436105</v>
      </c>
      <c r="AJ103" s="40">
        <v>284.31306191079545</v>
      </c>
      <c r="AK103" s="40">
        <v>187.18533002462931</v>
      </c>
      <c r="AL103" s="40">
        <v>211.84147305952058</v>
      </c>
      <c r="AM103" s="40">
        <v>11.1819156169399</v>
      </c>
      <c r="AN103" s="40"/>
      <c r="AO103" s="40"/>
      <c r="AP103" s="40"/>
      <c r="AQ103" s="40"/>
      <c r="AR103" s="40"/>
      <c r="AS103" s="40"/>
      <c r="AT103" s="41"/>
      <c r="AU103" s="41"/>
      <c r="AV103" s="41"/>
      <c r="AW103" s="41"/>
      <c r="AX103" s="41"/>
    </row>
    <row r="104" spans="1:50" x14ac:dyDescent="0.2">
      <c r="A104" s="4" t="s">
        <v>290</v>
      </c>
      <c r="B104" s="4" t="s">
        <v>288</v>
      </c>
      <c r="C104" s="13">
        <v>342150557.68000001</v>
      </c>
      <c r="D104" s="10" t="s">
        <v>289</v>
      </c>
      <c r="E104" s="4" t="s">
        <v>71</v>
      </c>
      <c r="F104" s="4" t="s">
        <v>72</v>
      </c>
      <c r="G104" s="5" t="s">
        <v>291</v>
      </c>
      <c r="H104" s="3" t="s">
        <v>45</v>
      </c>
      <c r="I104" s="3" t="s">
        <v>641</v>
      </c>
      <c r="J104" s="1" t="s">
        <v>54</v>
      </c>
      <c r="K104" s="2" t="s">
        <v>48</v>
      </c>
      <c r="L104" s="2">
        <v>39995</v>
      </c>
      <c r="M104" s="6">
        <v>2009</v>
      </c>
      <c r="N104" s="38">
        <v>0</v>
      </c>
      <c r="O104" s="38">
        <v>0</v>
      </c>
      <c r="P104" s="44">
        <v>25</v>
      </c>
      <c r="Q104" s="44">
        <v>128</v>
      </c>
      <c r="R104" s="44">
        <v>189</v>
      </c>
      <c r="S104" s="44">
        <v>200</v>
      </c>
      <c r="T104" s="44">
        <v>216</v>
      </c>
      <c r="U104" s="40">
        <v>235</v>
      </c>
      <c r="V104" s="40">
        <v>287</v>
      </c>
      <c r="W104" s="40">
        <v>299</v>
      </c>
      <c r="X104" s="40">
        <v>286</v>
      </c>
      <c r="Y104" s="40">
        <v>296</v>
      </c>
      <c r="Z104" s="40">
        <v>295</v>
      </c>
      <c r="AA104" s="40">
        <v>274</v>
      </c>
      <c r="AB104" s="40">
        <v>292</v>
      </c>
      <c r="AC104" s="40">
        <v>350.20472961694958</v>
      </c>
      <c r="AD104" s="40">
        <v>356.80230706842889</v>
      </c>
      <c r="AE104" s="40">
        <v>356.25628593097429</v>
      </c>
      <c r="AF104" s="40">
        <v>333.40152708033543</v>
      </c>
      <c r="AG104" s="40">
        <v>326.28383789272345</v>
      </c>
      <c r="AH104" s="40">
        <v>318.41013314730674</v>
      </c>
      <c r="AI104" s="40">
        <v>315.81039999720747</v>
      </c>
      <c r="AJ104" s="40">
        <v>244.79684770732973</v>
      </c>
      <c r="AK104" s="40">
        <v>177.74511789697928</v>
      </c>
      <c r="AL104" s="40">
        <v>278.65285367876351</v>
      </c>
      <c r="AM104" s="40"/>
      <c r="AN104" s="40"/>
      <c r="AO104" s="40"/>
      <c r="AP104" s="40"/>
      <c r="AQ104" s="40"/>
      <c r="AR104" s="40"/>
      <c r="AS104" s="40"/>
      <c r="AT104" s="41"/>
      <c r="AU104" s="41"/>
      <c r="AV104" s="41"/>
      <c r="AW104" s="41"/>
      <c r="AX104" s="41"/>
    </row>
    <row r="105" spans="1:50" ht="16" x14ac:dyDescent="0.2">
      <c r="A105" s="4" t="s">
        <v>296</v>
      </c>
      <c r="B105" s="4" t="s">
        <v>292</v>
      </c>
      <c r="C105" s="13">
        <v>1749232347.3</v>
      </c>
      <c r="D105" s="19" t="s">
        <v>293</v>
      </c>
      <c r="E105" s="4" t="s">
        <v>294</v>
      </c>
      <c r="F105" s="18" t="s">
        <v>295</v>
      </c>
      <c r="G105" s="5" t="s">
        <v>297</v>
      </c>
      <c r="H105" s="3" t="s">
        <v>44</v>
      </c>
      <c r="I105" s="3" t="s">
        <v>642</v>
      </c>
      <c r="J105" s="32" t="s">
        <v>160</v>
      </c>
      <c r="K105" s="2" t="s">
        <v>48</v>
      </c>
      <c r="L105" s="2">
        <v>41088</v>
      </c>
      <c r="M105" s="6">
        <v>2012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9">
        <v>0.9</v>
      </c>
      <c r="T105" s="39">
        <v>28.2</v>
      </c>
      <c r="U105" s="39">
        <v>53</v>
      </c>
      <c r="V105" s="39">
        <v>81.7</v>
      </c>
      <c r="W105" s="39">
        <v>98.8</v>
      </c>
      <c r="X105" s="39">
        <v>125.8</v>
      </c>
      <c r="Y105" s="39">
        <v>147.19999999999999</v>
      </c>
      <c r="Z105" s="39">
        <v>161.6</v>
      </c>
      <c r="AA105" s="39">
        <v>163.6</v>
      </c>
      <c r="AB105" s="39">
        <v>172.3</v>
      </c>
      <c r="AC105" s="39">
        <v>190.1</v>
      </c>
      <c r="AD105" s="39">
        <v>184.5</v>
      </c>
      <c r="AE105" s="39">
        <v>170.1</v>
      </c>
      <c r="AF105" s="39">
        <v>156</v>
      </c>
      <c r="AG105" s="39">
        <v>139.80000000000001</v>
      </c>
      <c r="AH105" s="39">
        <v>131.6</v>
      </c>
      <c r="AI105" s="44">
        <v>105.4</v>
      </c>
      <c r="AJ105" s="44">
        <v>65</v>
      </c>
      <c r="AK105" s="44">
        <v>39.1</v>
      </c>
      <c r="AL105" s="40">
        <v>33.573636171819331</v>
      </c>
      <c r="AM105" s="40">
        <v>26.722264199243</v>
      </c>
      <c r="AN105" s="40">
        <v>21.6</v>
      </c>
      <c r="AO105" s="40">
        <v>18.7</v>
      </c>
      <c r="AP105" s="40"/>
      <c r="AQ105" s="40"/>
      <c r="AR105" s="40"/>
      <c r="AS105" s="40"/>
      <c r="AT105" s="41"/>
      <c r="AU105" s="41"/>
      <c r="AV105" s="41"/>
      <c r="AW105" s="41"/>
      <c r="AX105" s="41"/>
    </row>
    <row r="106" spans="1:50" ht="16" x14ac:dyDescent="0.2">
      <c r="A106" s="4" t="s">
        <v>296</v>
      </c>
      <c r="B106" s="4" t="s">
        <v>292</v>
      </c>
      <c r="C106" s="13">
        <v>1749232347.3</v>
      </c>
      <c r="D106" s="19" t="s">
        <v>293</v>
      </c>
      <c r="E106" s="4" t="s">
        <v>294</v>
      </c>
      <c r="F106" s="18" t="s">
        <v>295</v>
      </c>
      <c r="G106" s="5" t="s">
        <v>298</v>
      </c>
      <c r="H106" s="3" t="s">
        <v>45</v>
      </c>
      <c r="I106" s="3" t="s">
        <v>643</v>
      </c>
      <c r="J106" s="32" t="s">
        <v>160</v>
      </c>
      <c r="K106" s="2" t="s">
        <v>48</v>
      </c>
      <c r="L106" s="2">
        <v>41088</v>
      </c>
      <c r="M106" s="6">
        <v>2012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9">
        <v>0.9</v>
      </c>
      <c r="T106" s="39">
        <v>28</v>
      </c>
      <c r="U106" s="39">
        <v>14.5</v>
      </c>
      <c r="V106" s="39">
        <v>45.7</v>
      </c>
      <c r="W106" s="39">
        <v>55.3</v>
      </c>
      <c r="X106" s="39">
        <v>69.8</v>
      </c>
      <c r="Y106" s="39">
        <v>81.8</v>
      </c>
      <c r="Z106" s="39">
        <v>89.3</v>
      </c>
      <c r="AA106" s="39">
        <v>88</v>
      </c>
      <c r="AB106" s="39">
        <v>87.1</v>
      </c>
      <c r="AC106" s="39">
        <v>99.8</v>
      </c>
      <c r="AD106" s="39">
        <v>96.4</v>
      </c>
      <c r="AE106" s="39">
        <v>89.9</v>
      </c>
      <c r="AF106" s="39">
        <v>82.3</v>
      </c>
      <c r="AG106" s="39">
        <v>71.5</v>
      </c>
      <c r="AH106" s="39">
        <v>68.599999999999994</v>
      </c>
      <c r="AI106" s="44">
        <v>52.8</v>
      </c>
      <c r="AJ106" s="44">
        <v>21.8</v>
      </c>
      <c r="AK106" s="44">
        <v>6.5</v>
      </c>
      <c r="AL106" s="40">
        <v>2.9144640916666669</v>
      </c>
      <c r="AM106" s="40">
        <v>2.2647797425</v>
      </c>
      <c r="AN106" s="40">
        <v>3.05</v>
      </c>
      <c r="AO106" s="40">
        <v>2.8</v>
      </c>
      <c r="AP106" s="40"/>
      <c r="AQ106" s="40"/>
      <c r="AR106" s="40"/>
      <c r="AS106" s="40"/>
      <c r="AT106" s="41"/>
      <c r="AU106" s="41"/>
      <c r="AV106" s="41"/>
      <c r="AW106" s="41"/>
      <c r="AX106" s="41"/>
    </row>
    <row r="107" spans="1:50" ht="16" x14ac:dyDescent="0.2">
      <c r="A107" s="4" t="s">
        <v>301</v>
      </c>
      <c r="B107" s="4" t="s">
        <v>299</v>
      </c>
      <c r="C107" s="13">
        <v>378740491.27999997</v>
      </c>
      <c r="D107" s="19" t="s">
        <v>300</v>
      </c>
      <c r="E107" s="4" t="s">
        <v>157</v>
      </c>
      <c r="F107" s="4" t="s">
        <v>158</v>
      </c>
      <c r="G107" s="5" t="s">
        <v>301</v>
      </c>
      <c r="H107" s="3" t="s">
        <v>44</v>
      </c>
      <c r="I107" s="3" t="s">
        <v>644</v>
      </c>
      <c r="J107" s="32" t="s">
        <v>160</v>
      </c>
      <c r="K107" s="2" t="s">
        <v>48</v>
      </c>
      <c r="L107" s="2">
        <v>42328</v>
      </c>
      <c r="M107" s="6">
        <v>2015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40">
        <v>4.0750000000000002</v>
      </c>
      <c r="X107" s="40">
        <v>29.4</v>
      </c>
      <c r="Y107" s="40">
        <v>46.404000000000003</v>
      </c>
      <c r="Z107" s="40">
        <v>62.2</v>
      </c>
      <c r="AA107" s="40">
        <v>77.585714285714289</v>
      </c>
      <c r="AB107" s="40">
        <v>87.4</v>
      </c>
      <c r="AC107" s="40">
        <v>91.2</v>
      </c>
      <c r="AD107" s="40">
        <v>102.43555966386555</v>
      </c>
      <c r="AE107" s="40">
        <v>110.19092633053222</v>
      </c>
      <c r="AF107" s="40">
        <v>116.52512633053222</v>
      </c>
      <c r="AG107" s="40">
        <v>122.64893633053217</v>
      </c>
      <c r="AH107" s="40">
        <v>127.67643683053217</v>
      </c>
      <c r="AI107" s="40">
        <v>129.06937482663861</v>
      </c>
      <c r="AJ107" s="40">
        <v>134.2919079881386</v>
      </c>
      <c r="AK107" s="40">
        <v>140.39927967952266</v>
      </c>
      <c r="AL107" s="40">
        <v>95.521017697112327</v>
      </c>
      <c r="AM107" s="40">
        <v>77.585509282247997</v>
      </c>
      <c r="AN107" s="40">
        <v>50.35</v>
      </c>
      <c r="AO107" s="40">
        <v>42.6</v>
      </c>
      <c r="AP107" s="40"/>
      <c r="AQ107" s="40"/>
      <c r="AR107" s="40"/>
      <c r="AS107" s="40"/>
      <c r="AT107" s="41"/>
      <c r="AU107" s="41"/>
      <c r="AV107" s="41"/>
      <c r="AW107" s="41"/>
      <c r="AX107" s="41"/>
    </row>
    <row r="108" spans="1:50" ht="16" x14ac:dyDescent="0.2">
      <c r="A108" s="4" t="s">
        <v>301</v>
      </c>
      <c r="B108" s="4" t="s">
        <v>299</v>
      </c>
      <c r="C108" s="13">
        <v>378740491.27999997</v>
      </c>
      <c r="D108" s="19" t="s">
        <v>300</v>
      </c>
      <c r="E108" s="4" t="s">
        <v>157</v>
      </c>
      <c r="F108" s="4" t="s">
        <v>158</v>
      </c>
      <c r="G108" s="5" t="s">
        <v>302</v>
      </c>
      <c r="H108" s="3" t="s">
        <v>45</v>
      </c>
      <c r="I108" s="3" t="s">
        <v>645</v>
      </c>
      <c r="J108" s="32" t="s">
        <v>160</v>
      </c>
      <c r="K108" s="2" t="s">
        <v>48</v>
      </c>
      <c r="L108" s="2">
        <v>42328</v>
      </c>
      <c r="M108" s="6">
        <v>2015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40">
        <v>4.01</v>
      </c>
      <c r="X108" s="40">
        <v>29.1</v>
      </c>
      <c r="Y108" s="40">
        <v>39.386666666666663</v>
      </c>
      <c r="Z108" s="40">
        <v>46.7</v>
      </c>
      <c r="AA108" s="40">
        <v>53.2</v>
      </c>
      <c r="AB108" s="40">
        <v>57</v>
      </c>
      <c r="AC108" s="40">
        <v>53.7</v>
      </c>
      <c r="AD108" s="40">
        <v>62.625</v>
      </c>
      <c r="AE108" s="40">
        <v>69.424999999999997</v>
      </c>
      <c r="AF108" s="40">
        <v>74.625</v>
      </c>
      <c r="AG108" s="40">
        <v>79.900000000000006</v>
      </c>
      <c r="AH108" s="40">
        <v>85.474999999999994</v>
      </c>
      <c r="AI108" s="40">
        <v>88.966666666666669</v>
      </c>
      <c r="AJ108" s="40">
        <v>95.7</v>
      </c>
      <c r="AK108" s="40">
        <v>92.36666666666666</v>
      </c>
      <c r="AL108" s="40">
        <v>55.166666666666664</v>
      </c>
      <c r="AM108" s="40">
        <v>43.133333333333333</v>
      </c>
      <c r="AN108" s="40">
        <v>6.6</v>
      </c>
      <c r="AO108" s="40">
        <v>3.3</v>
      </c>
      <c r="AP108" s="40"/>
      <c r="AQ108" s="40"/>
      <c r="AR108" s="40"/>
      <c r="AS108" s="40"/>
      <c r="AT108" s="41"/>
      <c r="AU108" s="41"/>
      <c r="AV108" s="41"/>
      <c r="AW108" s="41"/>
      <c r="AX108" s="41"/>
    </row>
    <row r="109" spans="1:50" ht="16" x14ac:dyDescent="0.2">
      <c r="A109" s="26" t="s">
        <v>307</v>
      </c>
      <c r="B109" s="4" t="s">
        <v>303</v>
      </c>
      <c r="C109" s="13">
        <v>240811641.5</v>
      </c>
      <c r="D109" s="10" t="s">
        <v>304</v>
      </c>
      <c r="E109" s="4" t="s">
        <v>305</v>
      </c>
      <c r="F109" s="4" t="s">
        <v>306</v>
      </c>
      <c r="G109" s="5" t="s">
        <v>307</v>
      </c>
      <c r="H109" s="3" t="s">
        <v>44</v>
      </c>
      <c r="I109" s="3" t="s">
        <v>646</v>
      </c>
      <c r="J109" s="32" t="s">
        <v>308</v>
      </c>
      <c r="K109" s="2" t="s">
        <v>48</v>
      </c>
      <c r="L109" s="2">
        <v>41688</v>
      </c>
      <c r="M109" s="6">
        <v>2014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44">
        <v>24</v>
      </c>
      <c r="V109" s="44">
        <v>475</v>
      </c>
      <c r="W109" s="40">
        <v>1094.8049563285576</v>
      </c>
      <c r="X109" s="40">
        <v>1629.5032215394162</v>
      </c>
      <c r="Y109" s="40">
        <v>1813.5364292044012</v>
      </c>
      <c r="Z109" s="40">
        <v>2327.6379845558117</v>
      </c>
      <c r="AA109" s="40">
        <v>2553.0249471936368</v>
      </c>
      <c r="AB109" s="40">
        <v>667.25471108833847</v>
      </c>
      <c r="AC109" s="40">
        <v>466.61055127624445</v>
      </c>
      <c r="AD109" s="40">
        <v>316.28730483617471</v>
      </c>
      <c r="AE109" s="40">
        <v>241.29623375540044</v>
      </c>
      <c r="AF109" s="40">
        <v>206.52051114176786</v>
      </c>
      <c r="AG109" s="40">
        <v>180.68029531885153</v>
      </c>
      <c r="AH109" s="40">
        <v>160.08362288092735</v>
      </c>
      <c r="AI109" s="40">
        <v>143.39872236797265</v>
      </c>
      <c r="AJ109" s="40">
        <v>129.79449995596207</v>
      </c>
      <c r="AK109" s="40">
        <v>148.17650564465688</v>
      </c>
      <c r="AL109" s="40">
        <v>193.99674136016199</v>
      </c>
      <c r="AM109" s="40">
        <v>108.21533757804801</v>
      </c>
      <c r="AN109" s="40">
        <v>103.286128951368</v>
      </c>
      <c r="AO109" s="40">
        <v>98.581445777632908</v>
      </c>
      <c r="AP109" s="40">
        <v>94.091060922461708</v>
      </c>
      <c r="AQ109" s="40">
        <v>89.805213097443598</v>
      </c>
      <c r="AR109" s="40">
        <v>85.714585640855105</v>
      </c>
      <c r="AS109" s="40">
        <v>81.810286264914097</v>
      </c>
      <c r="AT109" s="41"/>
      <c r="AU109" s="41"/>
      <c r="AV109" s="41"/>
      <c r="AW109" s="41"/>
      <c r="AX109" s="41"/>
    </row>
    <row r="110" spans="1:50" ht="16" x14ac:dyDescent="0.2">
      <c r="A110" s="26" t="s">
        <v>307</v>
      </c>
      <c r="B110" s="4" t="s">
        <v>303</v>
      </c>
      <c r="C110" s="13">
        <v>240811641.5</v>
      </c>
      <c r="D110" s="10" t="s">
        <v>304</v>
      </c>
      <c r="E110" s="4" t="s">
        <v>305</v>
      </c>
      <c r="F110" s="4" t="s">
        <v>306</v>
      </c>
      <c r="G110" t="s">
        <v>309</v>
      </c>
      <c r="H110" s="3" t="s">
        <v>45</v>
      </c>
      <c r="I110" s="3" t="s">
        <v>647</v>
      </c>
      <c r="J110" s="32" t="s">
        <v>308</v>
      </c>
      <c r="K110" s="2" t="s">
        <v>48</v>
      </c>
      <c r="L110" s="2">
        <v>41688</v>
      </c>
      <c r="M110" s="6">
        <v>2014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44">
        <v>24</v>
      </c>
      <c r="V110" s="44">
        <v>475</v>
      </c>
      <c r="W110" s="40">
        <v>1096.0359778018965</v>
      </c>
      <c r="X110" s="40">
        <v>1627.6178532467</v>
      </c>
      <c r="Y110" s="40">
        <v>1805.3020562350844</v>
      </c>
      <c r="Z110" s="40">
        <v>2348.5378350579763</v>
      </c>
      <c r="AA110" s="40">
        <v>2522.4994313079219</v>
      </c>
      <c r="AB110" s="40">
        <v>664.02593729530975</v>
      </c>
      <c r="AC110" s="40">
        <v>470.68106201201221</v>
      </c>
      <c r="AD110" s="40">
        <v>317.26398146567226</v>
      </c>
      <c r="AE110" s="40">
        <v>246.95368748856825</v>
      </c>
      <c r="AF110" s="40">
        <v>208.95069469209577</v>
      </c>
      <c r="AG110" s="40">
        <v>181.57041933696175</v>
      </c>
      <c r="AH110" s="40">
        <v>160.25257377071685</v>
      </c>
      <c r="AI110" s="40">
        <v>143.38164361256767</v>
      </c>
      <c r="AJ110" s="40">
        <v>129.79449995596207</v>
      </c>
      <c r="AK110" s="40">
        <v>148.17650564465688</v>
      </c>
      <c r="AL110" s="40">
        <v>193.99674136016199</v>
      </c>
      <c r="AM110" s="40">
        <v>108.21533757804801</v>
      </c>
      <c r="AN110" s="40">
        <v>103.286128951368</v>
      </c>
      <c r="AO110" s="40">
        <v>98.581445777632908</v>
      </c>
      <c r="AP110" s="40">
        <v>94.091060922461708</v>
      </c>
      <c r="AQ110" s="40">
        <v>89.805213097443598</v>
      </c>
      <c r="AR110" s="40">
        <v>85.714585640855105</v>
      </c>
      <c r="AS110" s="40">
        <v>81.810286264914097</v>
      </c>
      <c r="AT110" s="41"/>
      <c r="AU110" s="41"/>
      <c r="AV110" s="41"/>
      <c r="AW110" s="41"/>
      <c r="AX110" s="41"/>
    </row>
    <row r="111" spans="1:50" x14ac:dyDescent="0.2">
      <c r="A111" s="26" t="s">
        <v>307</v>
      </c>
      <c r="B111" s="4" t="s">
        <v>303</v>
      </c>
      <c r="C111" s="13">
        <v>240811641.5</v>
      </c>
      <c r="D111" s="10" t="s">
        <v>304</v>
      </c>
      <c r="E111" s="4" t="s">
        <v>305</v>
      </c>
      <c r="F111" s="4" t="s">
        <v>306</v>
      </c>
      <c r="G111" t="s">
        <v>310</v>
      </c>
      <c r="H111" s="3" t="s">
        <v>45</v>
      </c>
      <c r="I111" s="3" t="s">
        <v>648</v>
      </c>
      <c r="J111" s="1" t="s">
        <v>542</v>
      </c>
      <c r="K111" s="2" t="s">
        <v>48</v>
      </c>
      <c r="L111" s="2">
        <v>41688</v>
      </c>
      <c r="M111" s="6">
        <v>2014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44">
        <v>3.4811788147977092</v>
      </c>
      <c r="V111" s="44">
        <v>68.898330709538001</v>
      </c>
      <c r="W111" s="40">
        <v>158.97905109083561</v>
      </c>
      <c r="X111" s="40">
        <v>254.55434755635648</v>
      </c>
      <c r="Y111" s="40">
        <v>281.7233623769921</v>
      </c>
      <c r="Z111" s="40">
        <v>352.47234769346375</v>
      </c>
      <c r="AA111" s="40">
        <v>395.24523141442688</v>
      </c>
      <c r="AB111" s="40">
        <v>104.32056807529874</v>
      </c>
      <c r="AC111" s="40">
        <v>65.973857966790789</v>
      </c>
      <c r="AD111" s="40">
        <v>43.517139333460911</v>
      </c>
      <c r="AE111" s="40">
        <v>34.025116435382181</v>
      </c>
      <c r="AF111" s="40">
        <v>28.919368954419429</v>
      </c>
      <c r="AG111" s="40">
        <v>25.234342364441652</v>
      </c>
      <c r="AH111" s="40">
        <v>22.353974159919176</v>
      </c>
      <c r="AI111" s="40">
        <v>20.064647867763988</v>
      </c>
      <c r="AJ111" s="40">
        <v>18.212496350363683</v>
      </c>
      <c r="AK111" s="40">
        <v>20.927616666669806</v>
      </c>
      <c r="AL111" s="40">
        <v>27.536384254370514</v>
      </c>
      <c r="AM111" s="40">
        <v>14.926253459041099</v>
      </c>
      <c r="AN111" s="40">
        <v>14.2463626139818</v>
      </c>
      <c r="AO111" s="40">
        <v>13.597440796914899</v>
      </c>
      <c r="AP111" s="40">
        <v>12.9780773686154</v>
      </c>
      <c r="AQ111" s="40">
        <v>12.386925944475001</v>
      </c>
      <c r="AR111" s="40">
        <v>11.8227014677041</v>
      </c>
      <c r="AS111" s="40">
        <v>11.2841774158502</v>
      </c>
      <c r="AT111" s="41"/>
      <c r="AU111" s="41"/>
      <c r="AV111" s="41"/>
      <c r="AW111" s="41"/>
      <c r="AX111" s="41"/>
    </row>
    <row r="112" spans="1:50" x14ac:dyDescent="0.2">
      <c r="A112" t="s">
        <v>312</v>
      </c>
      <c r="B112" t="s">
        <v>311</v>
      </c>
      <c r="C112" s="11">
        <v>232040247.06</v>
      </c>
      <c r="D112" s="10" t="s">
        <v>62</v>
      </c>
      <c r="E112" s="4" t="s">
        <v>62</v>
      </c>
      <c r="F112" s="4" t="s">
        <v>64</v>
      </c>
      <c r="G112" s="5" t="s">
        <v>313</v>
      </c>
      <c r="H112" s="3" t="s">
        <v>44</v>
      </c>
      <c r="I112" s="3" t="s">
        <v>649</v>
      </c>
      <c r="J112" s="1" t="s">
        <v>542</v>
      </c>
      <c r="K112" s="2" t="s">
        <v>39</v>
      </c>
      <c r="L112" s="2">
        <v>39682</v>
      </c>
      <c r="M112" s="6">
        <v>2008</v>
      </c>
      <c r="N112" s="38">
        <v>0</v>
      </c>
      <c r="O112" s="44">
        <v>17</v>
      </c>
      <c r="P112" s="44">
        <v>110</v>
      </c>
      <c r="Q112" s="40">
        <v>229</v>
      </c>
      <c r="R112" s="40">
        <v>316.33333333333331</v>
      </c>
      <c r="S112" s="40">
        <v>417.42857142857144</v>
      </c>
      <c r="T112" s="40">
        <v>476.2</v>
      </c>
      <c r="U112" s="40">
        <v>507</v>
      </c>
      <c r="V112" s="40">
        <v>546.23076923076928</v>
      </c>
      <c r="W112" s="40">
        <v>596.01866398841435</v>
      </c>
      <c r="X112" s="40">
        <v>647.733333806568</v>
      </c>
      <c r="Y112" s="40">
        <v>736.76470588235293</v>
      </c>
      <c r="Z112" s="40">
        <v>826.93578947368417</v>
      </c>
      <c r="AA112" s="40">
        <v>850</v>
      </c>
      <c r="AB112" s="40">
        <v>1027</v>
      </c>
      <c r="AC112" s="40">
        <v>1267.1460522816487</v>
      </c>
      <c r="AD112" s="40">
        <v>1193.9805560022394</v>
      </c>
      <c r="AE112" s="40">
        <v>1107.357732017387</v>
      </c>
      <c r="AF112" s="40">
        <v>1057.6082173042068</v>
      </c>
      <c r="AG112" s="40">
        <v>1014.5520434123433</v>
      </c>
      <c r="AH112" s="40">
        <v>963.75891077438575</v>
      </c>
      <c r="AI112" s="40">
        <v>850.43947578404311</v>
      </c>
      <c r="AJ112" s="40">
        <v>748.88259534782424</v>
      </c>
      <c r="AK112" s="40">
        <v>676.39044737825327</v>
      </c>
      <c r="AL112" s="40">
        <v>523.69445723991407</v>
      </c>
      <c r="AM112" s="40">
        <v>403.60611546288669</v>
      </c>
      <c r="AN112" s="40">
        <v>388.20822326164739</v>
      </c>
      <c r="AO112" s="40">
        <v>352.53473646163798</v>
      </c>
      <c r="AP112" s="40">
        <v>333.31751644162807</v>
      </c>
      <c r="AQ112" s="40">
        <v>145.16341990198552</v>
      </c>
      <c r="AR112" s="40">
        <v>129.70166263080986</v>
      </c>
      <c r="AS112" s="40">
        <v>116.0697056710449</v>
      </c>
      <c r="AT112" s="41"/>
      <c r="AU112" s="41"/>
      <c r="AV112" s="41"/>
      <c r="AW112" s="41"/>
      <c r="AX112" s="41"/>
    </row>
    <row r="113" spans="1:50" x14ac:dyDescent="0.2">
      <c r="A113" t="s">
        <v>312</v>
      </c>
      <c r="B113" t="s">
        <v>311</v>
      </c>
      <c r="C113" s="11">
        <v>232040247.06</v>
      </c>
      <c r="D113" s="10" t="s">
        <v>62</v>
      </c>
      <c r="E113" s="4" t="s">
        <v>62</v>
      </c>
      <c r="F113" s="4" t="s">
        <v>64</v>
      </c>
      <c r="G113" s="5" t="s">
        <v>314</v>
      </c>
      <c r="H113" s="3" t="s">
        <v>45</v>
      </c>
      <c r="I113" s="3" t="s">
        <v>650</v>
      </c>
      <c r="J113" s="1" t="s">
        <v>542</v>
      </c>
      <c r="K113" s="2" t="s">
        <v>39</v>
      </c>
      <c r="L113" s="2">
        <v>39682</v>
      </c>
      <c r="M113" s="6">
        <v>2008</v>
      </c>
      <c r="N113" s="38">
        <v>0</v>
      </c>
      <c r="O113" s="44">
        <v>13</v>
      </c>
      <c r="P113" s="44">
        <v>78</v>
      </c>
      <c r="Q113" s="40">
        <v>129</v>
      </c>
      <c r="R113" s="40">
        <v>163</v>
      </c>
      <c r="S113" s="40">
        <v>213.99991666666668</v>
      </c>
      <c r="T113" s="40">
        <v>241</v>
      </c>
      <c r="U113" s="40">
        <v>260.33333333333331</v>
      </c>
      <c r="V113" s="40">
        <v>317</v>
      </c>
      <c r="W113" s="40">
        <v>350.02941176470586</v>
      </c>
      <c r="X113" s="40">
        <v>392</v>
      </c>
      <c r="Y113" s="40">
        <v>438</v>
      </c>
      <c r="Z113" s="40">
        <v>480</v>
      </c>
      <c r="AA113" s="40">
        <v>485</v>
      </c>
      <c r="AB113" s="40">
        <v>566</v>
      </c>
      <c r="AC113" s="40">
        <v>737.43774232549549</v>
      </c>
      <c r="AD113" s="40">
        <v>672.3420781765102</v>
      </c>
      <c r="AE113" s="40">
        <v>611.10714664844147</v>
      </c>
      <c r="AF113" s="40">
        <v>589.81484887446936</v>
      </c>
      <c r="AG113" s="40">
        <v>569.27804369212788</v>
      </c>
      <c r="AH113" s="40">
        <v>556.35391529778565</v>
      </c>
      <c r="AI113" s="40">
        <v>480.10274087428979</v>
      </c>
      <c r="AJ113" s="40">
        <v>401.17363583853654</v>
      </c>
      <c r="AK113" s="40">
        <v>347.75773048265103</v>
      </c>
      <c r="AL113" s="40">
        <v>285.14947454925698</v>
      </c>
      <c r="AM113" s="40">
        <v>205.20369175426157</v>
      </c>
      <c r="AN113" s="40">
        <v>172.60256599266259</v>
      </c>
      <c r="AO113" s="40">
        <v>119.675104727142</v>
      </c>
      <c r="AP113" s="40">
        <v>106.93383805236714</v>
      </c>
      <c r="AQ113" s="40">
        <v>73.937797742858436</v>
      </c>
      <c r="AR113" s="40">
        <v>65.975307160057909</v>
      </c>
      <c r="AS113" s="40">
        <v>58.979678878091988</v>
      </c>
      <c r="AT113" s="41"/>
      <c r="AU113" s="41"/>
      <c r="AV113" s="41"/>
      <c r="AW113" s="41"/>
      <c r="AX113" s="41"/>
    </row>
    <row r="114" spans="1:50" ht="16" x14ac:dyDescent="0.2">
      <c r="A114" s="4" t="s">
        <v>316</v>
      </c>
      <c r="B114" s="4" t="s">
        <v>315</v>
      </c>
      <c r="C114" s="11">
        <v>189659880.97</v>
      </c>
      <c r="D114" s="19" t="s">
        <v>89</v>
      </c>
      <c r="E114" s="10" t="s">
        <v>89</v>
      </c>
      <c r="F114" s="4" t="s">
        <v>89</v>
      </c>
      <c r="G114" s="5" t="s">
        <v>316</v>
      </c>
      <c r="H114" s="3" t="s">
        <v>44</v>
      </c>
      <c r="I114" s="3" t="s">
        <v>651</v>
      </c>
      <c r="J114" s="32" t="s">
        <v>91</v>
      </c>
      <c r="K114" s="2" t="s">
        <v>39</v>
      </c>
      <c r="L114" s="2">
        <v>42312</v>
      </c>
      <c r="M114" s="6">
        <v>2015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40">
        <v>1</v>
      </c>
      <c r="W114" s="40">
        <v>101.995</v>
      </c>
      <c r="X114" s="40">
        <v>344</v>
      </c>
      <c r="Y114" s="40">
        <v>563.05882352941182</v>
      </c>
      <c r="Z114" s="40">
        <v>768</v>
      </c>
      <c r="AA114" s="40">
        <v>994</v>
      </c>
      <c r="AB114" s="40">
        <v>1142</v>
      </c>
      <c r="AC114" s="40">
        <v>1420.3221624048203</v>
      </c>
      <c r="AD114" s="40">
        <v>1618.5075907485209</v>
      </c>
      <c r="AE114" s="40">
        <v>1762.2832386545497</v>
      </c>
      <c r="AF114" s="40">
        <v>1860.791061018841</v>
      </c>
      <c r="AG114" s="40">
        <v>1890.1075638871014</v>
      </c>
      <c r="AH114" s="40">
        <v>1890.5507684032889</v>
      </c>
      <c r="AI114" s="40">
        <v>1667.8811461986045</v>
      </c>
      <c r="AJ114" s="40">
        <v>1525.7957783308002</v>
      </c>
      <c r="AK114" s="40">
        <v>1366.2536583978319</v>
      </c>
      <c r="AL114" s="40">
        <v>1229.5343665375824</v>
      </c>
      <c r="AM114" s="40">
        <v>687.44919308071064</v>
      </c>
      <c r="AN114" s="40">
        <v>830.4863238397545</v>
      </c>
      <c r="AO114" s="40">
        <v>789.14366758466895</v>
      </c>
      <c r="AP114" s="40">
        <v>533.89585596936706</v>
      </c>
      <c r="AQ114" s="40"/>
      <c r="AR114" s="40"/>
      <c r="AS114" s="40"/>
      <c r="AT114" s="41"/>
      <c r="AU114" s="41"/>
      <c r="AV114" s="41"/>
      <c r="AW114" s="41"/>
      <c r="AX114" s="41"/>
    </row>
    <row r="115" spans="1:50" ht="16" x14ac:dyDescent="0.2">
      <c r="A115" s="4" t="s">
        <v>316</v>
      </c>
      <c r="B115" s="4" t="s">
        <v>315</v>
      </c>
      <c r="C115" s="11">
        <v>189659880.97</v>
      </c>
      <c r="D115" s="19" t="s">
        <v>89</v>
      </c>
      <c r="E115" s="10" t="s">
        <v>89</v>
      </c>
      <c r="F115" s="4" t="s">
        <v>89</v>
      </c>
      <c r="G115" s="5" t="s">
        <v>317</v>
      </c>
      <c r="H115" s="3" t="s">
        <v>45</v>
      </c>
      <c r="I115" s="3" t="s">
        <v>652</v>
      </c>
      <c r="J115" s="32" t="s">
        <v>91</v>
      </c>
      <c r="K115" s="2" t="s">
        <v>39</v>
      </c>
      <c r="L115" s="2">
        <v>42312</v>
      </c>
      <c r="M115" s="6">
        <v>2015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40">
        <v>1</v>
      </c>
      <c r="W115" s="40">
        <v>71</v>
      </c>
      <c r="X115" s="40">
        <v>236</v>
      </c>
      <c r="Y115" s="40">
        <v>341</v>
      </c>
      <c r="Z115" s="40">
        <v>453</v>
      </c>
      <c r="AA115" s="40">
        <v>598</v>
      </c>
      <c r="AB115" s="40">
        <v>690</v>
      </c>
      <c r="AC115" s="40">
        <v>888.54731345322114</v>
      </c>
      <c r="AD115" s="40">
        <v>1028.5182441532036</v>
      </c>
      <c r="AE115" s="40">
        <v>1124.5125619930438</v>
      </c>
      <c r="AF115" s="40">
        <v>1193.3451974708166</v>
      </c>
      <c r="AG115" s="40">
        <v>1249.0708963326706</v>
      </c>
      <c r="AH115" s="40">
        <v>1276.1381867740592</v>
      </c>
      <c r="AI115" s="40">
        <v>1089.7172643298691</v>
      </c>
      <c r="AJ115" s="40">
        <v>984.15320027369467</v>
      </c>
      <c r="AK115" s="40">
        <v>868.60064228912063</v>
      </c>
      <c r="AL115" s="40">
        <v>761.55711890310965</v>
      </c>
      <c r="AM115" s="40">
        <v>403.46261254223003</v>
      </c>
      <c r="AN115" s="40">
        <v>460.7657937390095</v>
      </c>
      <c r="AO115" s="40">
        <v>426.70362919729502</v>
      </c>
      <c r="AP115" s="40">
        <v>259.85678515365402</v>
      </c>
      <c r="AQ115" s="40"/>
      <c r="AR115" s="40"/>
      <c r="AS115" s="40"/>
      <c r="AT115" s="41"/>
      <c r="AU115" s="41"/>
      <c r="AV115" s="41"/>
      <c r="AW115" s="41"/>
      <c r="AX115" s="41"/>
    </row>
    <row r="116" spans="1:50" x14ac:dyDescent="0.2">
      <c r="A116" s="25" t="s">
        <v>322</v>
      </c>
      <c r="B116" s="4" t="s">
        <v>318</v>
      </c>
      <c r="C116" s="13">
        <v>416044321.56999999</v>
      </c>
      <c r="D116" s="10" t="s">
        <v>319</v>
      </c>
      <c r="E116" s="4" t="s">
        <v>320</v>
      </c>
      <c r="F116" s="4" t="s">
        <v>321</v>
      </c>
      <c r="G116" t="s">
        <v>322</v>
      </c>
      <c r="H116" s="3" t="s">
        <v>44</v>
      </c>
      <c r="I116" s="3" t="s">
        <v>653</v>
      </c>
      <c r="J116" s="1" t="s">
        <v>542</v>
      </c>
      <c r="K116" s="2" t="s">
        <v>48</v>
      </c>
      <c r="L116" s="2">
        <v>42489</v>
      </c>
      <c r="M116" s="6">
        <v>2016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40"/>
      <c r="W116" s="40">
        <v>17.208456652461262</v>
      </c>
      <c r="X116" s="40">
        <v>124.78497523064193</v>
      </c>
      <c r="Y116" s="40">
        <v>225.72683418859586</v>
      </c>
      <c r="Z116" s="40">
        <v>338.884056616164</v>
      </c>
      <c r="AA116" s="40">
        <v>441.97212285955203</v>
      </c>
      <c r="AB116" s="40">
        <v>484.22246652918216</v>
      </c>
      <c r="AC116" s="40">
        <v>517.05249374310824</v>
      </c>
      <c r="AD116" s="40">
        <v>567.75996983747746</v>
      </c>
      <c r="AE116" s="40">
        <v>679.78033502020605</v>
      </c>
      <c r="AF116" s="40">
        <v>817.33938987811939</v>
      </c>
      <c r="AG116" s="40">
        <v>963.61400092966176</v>
      </c>
      <c r="AH116" s="40">
        <v>1176.5507752916512</v>
      </c>
      <c r="AI116" s="40">
        <v>1297.0559495866205</v>
      </c>
      <c r="AJ116" s="40">
        <v>1084.8479807337512</v>
      </c>
      <c r="AK116" s="40">
        <v>911.04804579125971</v>
      </c>
      <c r="AL116" s="40">
        <v>601.3179409875903</v>
      </c>
      <c r="AM116" s="40">
        <v>461.38011665861586</v>
      </c>
      <c r="AN116" s="40">
        <v>488.61879209428128</v>
      </c>
      <c r="AO116" s="40">
        <v>490.24952444748993</v>
      </c>
      <c r="AP116" s="40">
        <v>380.29767041080618</v>
      </c>
      <c r="AQ116" s="40">
        <v>113.60859139597913</v>
      </c>
      <c r="AR116" s="40">
        <v>110.18259655906235</v>
      </c>
      <c r="AS116" s="40">
        <v>108.4230389133765</v>
      </c>
      <c r="AT116" s="41"/>
      <c r="AU116" s="41"/>
      <c r="AV116" s="41"/>
      <c r="AW116" s="41"/>
      <c r="AX116" s="41"/>
    </row>
    <row r="117" spans="1:50" x14ac:dyDescent="0.2">
      <c r="A117" s="25" t="s">
        <v>322</v>
      </c>
      <c r="B117" s="4" t="s">
        <v>318</v>
      </c>
      <c r="C117" s="13">
        <v>416044321.56999999</v>
      </c>
      <c r="D117" s="10" t="s">
        <v>319</v>
      </c>
      <c r="E117" s="4" t="s">
        <v>320</v>
      </c>
      <c r="F117" s="4" t="s">
        <v>321</v>
      </c>
      <c r="G117" t="s">
        <v>323</v>
      </c>
      <c r="H117" s="3" t="s">
        <v>44</v>
      </c>
      <c r="I117" s="3" t="s">
        <v>654</v>
      </c>
      <c r="J117" s="1" t="s">
        <v>542</v>
      </c>
      <c r="K117" s="2" t="s">
        <v>48</v>
      </c>
      <c r="L117" s="2">
        <v>42489</v>
      </c>
      <c r="M117" s="6">
        <v>2016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1"/>
      <c r="AU117" s="41"/>
      <c r="AV117" s="41"/>
      <c r="AW117" s="41"/>
      <c r="AX117" s="41"/>
    </row>
    <row r="118" spans="1:50" x14ac:dyDescent="0.2">
      <c r="A118" s="25" t="s">
        <v>322</v>
      </c>
      <c r="B118" s="4" t="s">
        <v>318</v>
      </c>
      <c r="C118" s="13">
        <v>416044321.56999999</v>
      </c>
      <c r="D118" s="10" t="s">
        <v>319</v>
      </c>
      <c r="E118" s="4" t="s">
        <v>320</v>
      </c>
      <c r="F118" s="4" t="s">
        <v>321</v>
      </c>
      <c r="G118" t="s">
        <v>324</v>
      </c>
      <c r="H118" s="3" t="s">
        <v>45</v>
      </c>
      <c r="I118" s="3" t="s">
        <v>655</v>
      </c>
      <c r="J118" s="1" t="s">
        <v>542</v>
      </c>
      <c r="K118" s="2" t="s">
        <v>48</v>
      </c>
      <c r="L118" s="2">
        <v>42489</v>
      </c>
      <c r="M118" s="6">
        <v>2016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40">
        <v>17.011069127637061</v>
      </c>
      <c r="X118" s="40">
        <v>119.77068180865217</v>
      </c>
      <c r="Y118" s="40">
        <v>225.80029095516207</v>
      </c>
      <c r="Z118" s="40">
        <v>337.93054986339735</v>
      </c>
      <c r="AA118" s="40">
        <v>441.98359771685551</v>
      </c>
      <c r="AB118" s="40">
        <v>481.34448592416163</v>
      </c>
      <c r="AC118" s="40">
        <v>512.31671705944984</v>
      </c>
      <c r="AD118" s="40">
        <v>556.43421416772492</v>
      </c>
      <c r="AE118" s="40">
        <v>626.27111677019366</v>
      </c>
      <c r="AF118" s="40">
        <v>676.88250559127766</v>
      </c>
      <c r="AG118" s="40">
        <v>735.28071352660334</v>
      </c>
      <c r="AH118" s="40">
        <v>804.11195572980478</v>
      </c>
      <c r="AI118" s="40">
        <v>845.99782778632709</v>
      </c>
      <c r="AJ118" s="40">
        <v>789.92986660723091</v>
      </c>
      <c r="AK118" s="40">
        <v>675.58925759936722</v>
      </c>
      <c r="AL118" s="40">
        <v>409.09409270736899</v>
      </c>
      <c r="AM118" s="40">
        <v>262.7162030144757</v>
      </c>
      <c r="AN118" s="40">
        <v>127.84698614930298</v>
      </c>
      <c r="AO118" s="40">
        <v>122.82326008489621</v>
      </c>
      <c r="AP118" s="40">
        <v>177.92707627178572</v>
      </c>
      <c r="AQ118" s="40">
        <v>63.986013121377212</v>
      </c>
      <c r="AR118" s="40">
        <v>62.638906654888736</v>
      </c>
      <c r="AS118" s="40">
        <v>61.313830230712362</v>
      </c>
      <c r="AT118" s="41"/>
      <c r="AU118" s="41"/>
      <c r="AV118" s="41"/>
      <c r="AW118" s="41"/>
      <c r="AX118" s="41"/>
    </row>
    <row r="119" spans="1:50" ht="16" x14ac:dyDescent="0.2">
      <c r="A119" t="s">
        <v>326</v>
      </c>
      <c r="B119" t="s">
        <v>325</v>
      </c>
      <c r="C119" s="11">
        <v>618708735.79999995</v>
      </c>
      <c r="D119" s="19" t="s">
        <v>40</v>
      </c>
      <c r="E119" t="s">
        <v>41</v>
      </c>
      <c r="F119" s="4" t="s">
        <v>42</v>
      </c>
      <c r="G119" s="5" t="s">
        <v>327</v>
      </c>
      <c r="H119" s="3" t="s">
        <v>44</v>
      </c>
      <c r="I119" s="3" t="s">
        <v>656</v>
      </c>
      <c r="J119" s="32" t="s">
        <v>357</v>
      </c>
      <c r="K119" s="2" t="s">
        <v>39</v>
      </c>
      <c r="L119" s="2">
        <v>42822</v>
      </c>
      <c r="M119" s="6">
        <v>2017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40">
        <v>869.05882352941182</v>
      </c>
      <c r="Y119" s="40">
        <v>2353</v>
      </c>
      <c r="Z119" s="40">
        <v>3706.588235294118</v>
      </c>
      <c r="AA119" s="40">
        <v>4326</v>
      </c>
      <c r="AB119" s="40">
        <v>5055</v>
      </c>
      <c r="AC119" s="40">
        <v>6014.7703919249861</v>
      </c>
      <c r="AD119" s="40">
        <v>6619.3434219034561</v>
      </c>
      <c r="AE119" s="40">
        <v>7083.7109019762165</v>
      </c>
      <c r="AF119" s="40">
        <v>7455.2961687699699</v>
      </c>
      <c r="AG119" s="40">
        <v>7741.8419297023102</v>
      </c>
      <c r="AH119" s="40">
        <v>7775.1104985128168</v>
      </c>
      <c r="AI119" s="40">
        <v>7503.7725038323879</v>
      </c>
      <c r="AJ119" s="40">
        <v>6569.8679773642434</v>
      </c>
      <c r="AK119" s="40">
        <v>5912.7622266427034</v>
      </c>
      <c r="AL119" s="40">
        <v>6080.5270588537815</v>
      </c>
      <c r="AM119" s="40">
        <v>4084.3248034576868</v>
      </c>
      <c r="AN119" s="40">
        <v>5068.039907332145</v>
      </c>
      <c r="AO119" s="40">
        <v>4835.2911247970451</v>
      </c>
      <c r="AP119" s="40">
        <v>7125.0583871093304</v>
      </c>
      <c r="AQ119" s="40"/>
      <c r="AR119" s="40"/>
      <c r="AS119" s="40"/>
      <c r="AT119" s="41"/>
      <c r="AU119" s="41"/>
      <c r="AV119" s="41"/>
      <c r="AW119" s="41"/>
      <c r="AX119" s="41"/>
    </row>
    <row r="120" spans="1:50" ht="16" x14ac:dyDescent="0.2">
      <c r="A120" t="s">
        <v>326</v>
      </c>
      <c r="B120" t="s">
        <v>325</v>
      </c>
      <c r="C120" s="11">
        <v>618708735.79999995</v>
      </c>
      <c r="D120" s="19" t="s">
        <v>40</v>
      </c>
      <c r="E120" t="s">
        <v>41</v>
      </c>
      <c r="F120" s="4" t="s">
        <v>42</v>
      </c>
      <c r="G120" s="5" t="s">
        <v>328</v>
      </c>
      <c r="H120" s="3" t="s">
        <v>45</v>
      </c>
      <c r="I120" s="3" t="s">
        <v>657</v>
      </c>
      <c r="J120" s="32" t="s">
        <v>357</v>
      </c>
      <c r="K120" s="2" t="s">
        <v>39</v>
      </c>
      <c r="L120" s="2">
        <v>42822</v>
      </c>
      <c r="M120" s="6">
        <v>2017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40">
        <v>860</v>
      </c>
      <c r="Y120" s="40">
        <v>2080</v>
      </c>
      <c r="Z120" s="40">
        <v>3046.1764705882356</v>
      </c>
      <c r="AA120" s="40">
        <v>3408</v>
      </c>
      <c r="AB120" s="40">
        <v>3777.0000000000005</v>
      </c>
      <c r="AC120" s="40">
        <v>4449.5328690307388</v>
      </c>
      <c r="AD120" s="40">
        <v>4818.2765470738232</v>
      </c>
      <c r="AE120" s="40">
        <v>5081.6012564887824</v>
      </c>
      <c r="AF120" s="40">
        <v>5292.1027383579285</v>
      </c>
      <c r="AG120" s="40">
        <v>5445.9432528143307</v>
      </c>
      <c r="AH120" s="40">
        <v>5351.1011917136329</v>
      </c>
      <c r="AI120" s="40">
        <v>5139.47748255652</v>
      </c>
      <c r="AJ120" s="40">
        <v>4493.6776556377527</v>
      </c>
      <c r="AK120" s="40">
        <v>4071.8456091221155</v>
      </c>
      <c r="AL120" s="40">
        <v>4182.7415615073041</v>
      </c>
      <c r="AM120" s="40">
        <v>2609.2097804975151</v>
      </c>
      <c r="AN120" s="40">
        <v>3411.1785562220448</v>
      </c>
      <c r="AO120" s="40">
        <v>3219.9962206868099</v>
      </c>
      <c r="AP120" s="40">
        <v>4910.53375709172</v>
      </c>
      <c r="AQ120" s="40"/>
      <c r="AR120" s="40"/>
      <c r="AS120" s="40"/>
      <c r="AT120" s="41"/>
      <c r="AU120" s="41"/>
      <c r="AV120" s="41"/>
      <c r="AW120" s="41"/>
      <c r="AX120" s="41"/>
    </row>
    <row r="121" spans="1:50" x14ac:dyDescent="0.2">
      <c r="A121" s="4" t="s">
        <v>331</v>
      </c>
      <c r="B121" s="4" t="s">
        <v>329</v>
      </c>
      <c r="C121" s="13">
        <v>1157563827.8</v>
      </c>
      <c r="D121" s="10" t="s">
        <v>242</v>
      </c>
      <c r="E121" s="4" t="s">
        <v>248</v>
      </c>
      <c r="F121" s="4" t="s">
        <v>330</v>
      </c>
      <c r="G121" s="5" t="s">
        <v>331</v>
      </c>
      <c r="H121" s="3" t="s">
        <v>44</v>
      </c>
      <c r="I121" s="3" t="s">
        <v>658</v>
      </c>
      <c r="J121" s="1" t="s">
        <v>54</v>
      </c>
      <c r="K121" s="2" t="s">
        <v>48</v>
      </c>
      <c r="L121" s="2">
        <v>41927</v>
      </c>
      <c r="M121" s="6">
        <v>2014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43">
        <v>5</v>
      </c>
      <c r="V121" s="43">
        <v>300</v>
      </c>
      <c r="W121" s="39">
        <v>613</v>
      </c>
      <c r="X121" s="39">
        <v>920</v>
      </c>
      <c r="Y121" s="39">
        <v>1100</v>
      </c>
      <c r="Z121" s="39">
        <v>1491</v>
      </c>
      <c r="AA121" s="39">
        <v>2055</v>
      </c>
      <c r="AB121" s="39">
        <v>2491</v>
      </c>
      <c r="AC121" s="39">
        <v>3000</v>
      </c>
      <c r="AD121" s="43">
        <v>3500</v>
      </c>
      <c r="AE121" s="43">
        <v>3600</v>
      </c>
      <c r="AF121" s="43">
        <v>3700</v>
      </c>
      <c r="AG121" s="43">
        <v>3400</v>
      </c>
      <c r="AH121" s="43">
        <v>3100</v>
      </c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1"/>
      <c r="AU121" s="41"/>
      <c r="AV121" s="41"/>
      <c r="AW121" s="41"/>
      <c r="AX121" s="41"/>
    </row>
    <row r="122" spans="1:50" x14ac:dyDescent="0.2">
      <c r="A122" t="s">
        <v>333</v>
      </c>
      <c r="B122" t="s">
        <v>332</v>
      </c>
      <c r="C122" s="11">
        <v>1586591103.3</v>
      </c>
      <c r="D122" s="19" t="s">
        <v>140</v>
      </c>
      <c r="E122" t="s">
        <v>141</v>
      </c>
      <c r="F122" s="4" t="s">
        <v>142</v>
      </c>
      <c r="G122" s="5" t="s">
        <v>334</v>
      </c>
      <c r="H122" s="3" t="s">
        <v>44</v>
      </c>
      <c r="I122" s="3" t="s">
        <v>659</v>
      </c>
      <c r="J122" s="1" t="s">
        <v>542</v>
      </c>
      <c r="K122" s="2" t="s">
        <v>39</v>
      </c>
      <c r="L122" s="2">
        <v>41995</v>
      </c>
      <c r="M122" s="6">
        <v>2014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5.7</v>
      </c>
      <c r="V122" s="38">
        <v>942</v>
      </c>
      <c r="W122" s="38">
        <v>3774</v>
      </c>
      <c r="X122" s="38">
        <v>4948</v>
      </c>
      <c r="Y122" s="38">
        <v>6735</v>
      </c>
      <c r="Z122" s="38">
        <v>7204</v>
      </c>
      <c r="AA122" s="38">
        <v>6992</v>
      </c>
      <c r="AB122" s="38">
        <v>7523</v>
      </c>
      <c r="AC122" s="38">
        <v>8205.154259791052</v>
      </c>
      <c r="AD122" s="38">
        <v>9416.7868913094899</v>
      </c>
      <c r="AE122" s="38">
        <v>10437.00732441089</v>
      </c>
      <c r="AF122" s="38">
        <v>11495.544920985494</v>
      </c>
      <c r="AG122" s="38">
        <v>12351.089330581413</v>
      </c>
      <c r="AH122" s="38">
        <v>12753.935226109208</v>
      </c>
      <c r="AI122" s="40">
        <v>12003.354249139526</v>
      </c>
      <c r="AJ122" s="40">
        <v>9548.4219116851073</v>
      </c>
      <c r="AK122" s="40">
        <v>7228.5434904811264</v>
      </c>
      <c r="AL122" s="40">
        <v>4564.2485281350955</v>
      </c>
      <c r="AM122" s="40">
        <v>3048.8063689210885</v>
      </c>
      <c r="AN122" s="40">
        <v>1418.8178755454799</v>
      </c>
      <c r="AO122" s="40">
        <v>1318.5882706946868</v>
      </c>
      <c r="AP122" s="40">
        <v>1399.3400281649201</v>
      </c>
      <c r="AQ122" s="40"/>
      <c r="AR122" s="40"/>
      <c r="AS122" s="40"/>
      <c r="AT122" s="41"/>
      <c r="AU122" s="41"/>
      <c r="AV122" s="41"/>
      <c r="AW122" s="41"/>
      <c r="AX122" s="41"/>
    </row>
    <row r="123" spans="1:50" x14ac:dyDescent="0.2">
      <c r="A123" t="s">
        <v>333</v>
      </c>
      <c r="B123" t="s">
        <v>332</v>
      </c>
      <c r="C123" s="11">
        <v>1586591103.3</v>
      </c>
      <c r="D123" s="19" t="s">
        <v>140</v>
      </c>
      <c r="E123" t="s">
        <v>141</v>
      </c>
      <c r="F123" s="4" t="s">
        <v>142</v>
      </c>
      <c r="G123" s="5" t="s">
        <v>335</v>
      </c>
      <c r="H123" s="3" t="s">
        <v>45</v>
      </c>
      <c r="I123" s="3" t="s">
        <v>660</v>
      </c>
      <c r="J123" s="1" t="s">
        <v>542</v>
      </c>
      <c r="K123" s="2" t="s">
        <v>39</v>
      </c>
      <c r="L123" s="2">
        <v>41995</v>
      </c>
      <c r="M123" s="6">
        <v>2014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1.5</v>
      </c>
      <c r="V123" s="38">
        <v>823.14285714285711</v>
      </c>
      <c r="W123" s="38">
        <v>2664</v>
      </c>
      <c r="X123" s="38">
        <v>3102</v>
      </c>
      <c r="Y123" s="38">
        <v>4239</v>
      </c>
      <c r="Z123" s="38">
        <v>4344</v>
      </c>
      <c r="AA123" s="38">
        <v>3948.5625</v>
      </c>
      <c r="AB123" s="38">
        <v>4199.0666666666666</v>
      </c>
      <c r="AC123" s="38">
        <v>4834.2176687807978</v>
      </c>
      <c r="AD123" s="38">
        <v>5541.4415721324831</v>
      </c>
      <c r="AE123" s="38">
        <v>6165.4804822286042</v>
      </c>
      <c r="AF123" s="38">
        <v>6792.8396952727853</v>
      </c>
      <c r="AG123" s="38">
        <v>7294.9912811719678</v>
      </c>
      <c r="AH123" s="38">
        <v>7512.4184264181258</v>
      </c>
      <c r="AI123" s="40">
        <v>6729.4188363953972</v>
      </c>
      <c r="AJ123" s="40">
        <v>4336.3921984553899</v>
      </c>
      <c r="AK123" s="40">
        <v>2745.829884813299</v>
      </c>
      <c r="AL123" s="40">
        <v>1824.8481177868764</v>
      </c>
      <c r="AM123" s="40">
        <v>1415.1486432281438</v>
      </c>
      <c r="AN123" s="40">
        <v>615.74247668164821</v>
      </c>
      <c r="AO123" s="40">
        <v>514.137065962919</v>
      </c>
      <c r="AP123" s="40">
        <v>632.20537597473094</v>
      </c>
      <c r="AQ123" s="40"/>
      <c r="AR123" s="40"/>
      <c r="AS123" s="40"/>
      <c r="AT123" s="41"/>
      <c r="AU123" s="41"/>
      <c r="AV123" s="41"/>
      <c r="AW123" s="41"/>
      <c r="AX123" s="41"/>
    </row>
    <row r="124" spans="1:50" x14ac:dyDescent="0.2">
      <c r="A124" s="4" t="s">
        <v>338</v>
      </c>
      <c r="B124" s="4" t="s">
        <v>336</v>
      </c>
      <c r="C124" s="13">
        <v>768656729.38999999</v>
      </c>
      <c r="D124" s="19" t="s">
        <v>337</v>
      </c>
      <c r="E124" s="4" t="s">
        <v>126</v>
      </c>
      <c r="F124" s="4" t="s">
        <v>126</v>
      </c>
      <c r="G124" s="5" t="s">
        <v>339</v>
      </c>
      <c r="H124" s="3" t="s">
        <v>44</v>
      </c>
      <c r="I124" s="3" t="s">
        <v>661</v>
      </c>
      <c r="J124" s="1" t="s">
        <v>542</v>
      </c>
      <c r="K124" s="2" t="s">
        <v>48</v>
      </c>
      <c r="L124" s="2">
        <v>41565</v>
      </c>
      <c r="M124" s="6">
        <v>2013</v>
      </c>
      <c r="N124" s="38">
        <v>0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0</v>
      </c>
      <c r="U124" s="38">
        <v>195.87970000000001</v>
      </c>
      <c r="V124" s="38">
        <v>536.33635000000004</v>
      </c>
      <c r="W124" s="38">
        <v>844.02240333333339</v>
      </c>
      <c r="X124" s="38">
        <v>573</v>
      </c>
      <c r="Y124" s="38">
        <v>1214.9874166666668</v>
      </c>
      <c r="Z124" s="38">
        <v>1327.9630769230769</v>
      </c>
      <c r="AA124" s="38">
        <v>1638.9992307692307</v>
      </c>
      <c r="AB124" s="38">
        <v>1818.7983333333332</v>
      </c>
      <c r="AC124" s="38">
        <v>1779.5984525657609</v>
      </c>
      <c r="AD124" s="38">
        <v>1854.210282932017</v>
      </c>
      <c r="AE124" s="38">
        <v>1937.4212559849761</v>
      </c>
      <c r="AF124" s="38">
        <v>1864.9581980052387</v>
      </c>
      <c r="AG124" s="38">
        <v>1318.6030410651545</v>
      </c>
      <c r="AH124" s="38">
        <v>1015.8031502422075</v>
      </c>
      <c r="AI124" s="40">
        <v>860.89665835023914</v>
      </c>
      <c r="AJ124" s="40">
        <v>612.69974974703587</v>
      </c>
      <c r="AK124" s="40">
        <v>305.5773121627397</v>
      </c>
      <c r="AL124" s="40">
        <v>201.8898308789982</v>
      </c>
      <c r="AM124" s="40">
        <v>201.21024006206977</v>
      </c>
      <c r="AN124" s="40">
        <v>327.89039896072001</v>
      </c>
      <c r="AO124" s="40"/>
      <c r="AP124" s="40"/>
      <c r="AQ124" s="40"/>
      <c r="AR124" s="40"/>
      <c r="AS124" s="40"/>
      <c r="AT124" s="41"/>
      <c r="AU124" s="41"/>
      <c r="AV124" s="41"/>
      <c r="AW124" s="41"/>
      <c r="AX124" s="41"/>
    </row>
    <row r="125" spans="1:50" x14ac:dyDescent="0.2">
      <c r="A125" s="4" t="s">
        <v>338</v>
      </c>
      <c r="B125" s="4" t="s">
        <v>336</v>
      </c>
      <c r="C125" s="13">
        <v>768656729.38999999</v>
      </c>
      <c r="D125" s="19" t="s">
        <v>337</v>
      </c>
      <c r="E125" s="4" t="s">
        <v>126</v>
      </c>
      <c r="F125" s="4" t="s">
        <v>126</v>
      </c>
      <c r="G125" s="5" t="s">
        <v>340</v>
      </c>
      <c r="H125" s="3" t="s">
        <v>45</v>
      </c>
      <c r="I125" s="3" t="s">
        <v>662</v>
      </c>
      <c r="J125" s="1" t="s">
        <v>542</v>
      </c>
      <c r="K125" s="2" t="s">
        <v>48</v>
      </c>
      <c r="L125" s="2">
        <v>41565</v>
      </c>
      <c r="M125" s="6">
        <v>2013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145.5419</v>
      </c>
      <c r="V125" s="38">
        <v>375.70388000000003</v>
      </c>
      <c r="W125" s="38">
        <v>531.02240333333327</v>
      </c>
      <c r="X125" s="38">
        <v>320</v>
      </c>
      <c r="Y125" s="38">
        <v>700.01658333333341</v>
      </c>
      <c r="Z125" s="38">
        <v>765.92615384615385</v>
      </c>
      <c r="AA125" s="38">
        <v>1007.9761538461538</v>
      </c>
      <c r="AB125" s="38">
        <v>1146.8041666666668</v>
      </c>
      <c r="AC125" s="38">
        <v>1121.5145227272728</v>
      </c>
      <c r="AD125" s="38">
        <v>1176.20285975</v>
      </c>
      <c r="AE125" s="38">
        <v>1227.7759376835002</v>
      </c>
      <c r="AF125" s="38">
        <v>1163.2314672542188</v>
      </c>
      <c r="AG125" s="38">
        <v>750.05060832930508</v>
      </c>
      <c r="AH125" s="38">
        <v>633.63010823726381</v>
      </c>
      <c r="AI125" s="40">
        <v>555.86629042204379</v>
      </c>
      <c r="AJ125" s="40">
        <v>371.91085918060071</v>
      </c>
      <c r="AK125" s="40">
        <v>167.47435515190685</v>
      </c>
      <c r="AL125" s="40">
        <v>124.63110367459535</v>
      </c>
      <c r="AM125" s="40">
        <v>129.95814756673562</v>
      </c>
      <c r="AN125" s="40">
        <v>220.23810971078399</v>
      </c>
      <c r="AO125" s="40"/>
      <c r="AP125" s="40"/>
      <c r="AQ125" s="40"/>
      <c r="AR125" s="40"/>
      <c r="AS125" s="40"/>
      <c r="AT125" s="41"/>
      <c r="AU125" s="41"/>
      <c r="AV125" s="41"/>
      <c r="AW125" s="41"/>
      <c r="AX125" s="41"/>
    </row>
    <row r="126" spans="1:50" x14ac:dyDescent="0.2">
      <c r="A126" s="4" t="s">
        <v>343</v>
      </c>
      <c r="B126" t="s">
        <v>341</v>
      </c>
      <c r="C126" s="11">
        <v>488493381.70999998</v>
      </c>
      <c r="D126" s="19" t="s">
        <v>141</v>
      </c>
      <c r="E126" s="10" t="s">
        <v>342</v>
      </c>
      <c r="F126" s="4" t="s">
        <v>64</v>
      </c>
      <c r="G126" s="5" t="s">
        <v>344</v>
      </c>
      <c r="H126" s="3" t="s">
        <v>44</v>
      </c>
      <c r="I126" s="3" t="s">
        <v>663</v>
      </c>
      <c r="J126" s="1" t="s">
        <v>542</v>
      </c>
      <c r="K126" s="2" t="s">
        <v>48</v>
      </c>
      <c r="L126" s="2">
        <v>41719</v>
      </c>
      <c r="M126" s="6">
        <v>2014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46.610034424666665</v>
      </c>
      <c r="V126" s="38">
        <v>314.61473265073948</v>
      </c>
      <c r="W126" s="38">
        <v>1017.15</v>
      </c>
      <c r="X126" s="38">
        <v>1278.9118437499999</v>
      </c>
      <c r="Y126" s="38">
        <v>1605.8333333333333</v>
      </c>
      <c r="Z126" s="38">
        <v>346.11764705882354</v>
      </c>
      <c r="AA126" s="38">
        <v>2195.0470588235294</v>
      </c>
      <c r="AB126" s="38">
        <v>2248.9995900630392</v>
      </c>
      <c r="AC126" s="38">
        <v>2334.2870480374686</v>
      </c>
      <c r="AD126" s="38">
        <v>2584.9783824775218</v>
      </c>
      <c r="AE126" s="38">
        <v>2773.5240609695934</v>
      </c>
      <c r="AF126" s="38">
        <v>2907.5794076744351</v>
      </c>
      <c r="AG126" s="38">
        <v>3022.4970579069545</v>
      </c>
      <c r="AH126" s="38">
        <v>2962.0995660990443</v>
      </c>
      <c r="AI126" s="40">
        <v>2388.2544836397901</v>
      </c>
      <c r="AJ126" s="40">
        <v>1406.0342899335114</v>
      </c>
      <c r="AK126" s="40">
        <v>985.22950386274158</v>
      </c>
      <c r="AL126" s="40">
        <v>716.91330928253024</v>
      </c>
      <c r="AM126" s="40">
        <v>591.83332651458761</v>
      </c>
      <c r="AN126" s="40">
        <v>518.64023803561474</v>
      </c>
      <c r="AO126" s="40">
        <v>515.92659399824333</v>
      </c>
      <c r="AP126" s="40">
        <v>449.00266200789855</v>
      </c>
      <c r="AQ126" s="40">
        <v>232.83267937629199</v>
      </c>
      <c r="AR126" s="40">
        <v>185.21371232431349</v>
      </c>
      <c r="AS126" s="40">
        <v>147.64475427109102</v>
      </c>
      <c r="AT126" s="41"/>
      <c r="AU126" s="41"/>
      <c r="AV126" s="41"/>
      <c r="AW126" s="41"/>
      <c r="AX126" s="41"/>
    </row>
    <row r="127" spans="1:50" x14ac:dyDescent="0.2">
      <c r="A127" s="4" t="s">
        <v>343</v>
      </c>
      <c r="B127" t="s">
        <v>341</v>
      </c>
      <c r="C127" s="11">
        <v>488493381.70999998</v>
      </c>
      <c r="D127" s="19" t="s">
        <v>141</v>
      </c>
      <c r="E127" s="10" t="s">
        <v>342</v>
      </c>
      <c r="F127" s="4" t="s">
        <v>64</v>
      </c>
      <c r="G127" s="5" t="s">
        <v>345</v>
      </c>
      <c r="H127" s="3" t="s">
        <v>45</v>
      </c>
      <c r="I127" s="3" t="s">
        <v>664</v>
      </c>
      <c r="J127" s="1" t="s">
        <v>542</v>
      </c>
      <c r="K127" s="2" t="s">
        <v>48</v>
      </c>
      <c r="L127" s="2">
        <v>41719</v>
      </c>
      <c r="M127" s="6">
        <v>2014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46.610034424666665</v>
      </c>
      <c r="V127" s="38">
        <v>293.38139931740614</v>
      </c>
      <c r="W127" s="38">
        <v>904.3</v>
      </c>
      <c r="X127" s="38">
        <v>1057.9060937500001</v>
      </c>
      <c r="Y127" s="38">
        <v>1273.2</v>
      </c>
      <c r="Z127" s="38">
        <v>365.81757812500001</v>
      </c>
      <c r="AA127" s="38">
        <v>1790.0235294117647</v>
      </c>
      <c r="AB127" s="38">
        <v>1803.9998908544037</v>
      </c>
      <c r="AC127" s="38">
        <v>1921.3599759175613</v>
      </c>
      <c r="AD127" s="38">
        <v>2103.7563701093782</v>
      </c>
      <c r="AE127" s="38">
        <v>2238.0676598963269</v>
      </c>
      <c r="AF127" s="38">
        <v>2334.4076988670258</v>
      </c>
      <c r="AG127" s="38">
        <v>2426.4846575984152</v>
      </c>
      <c r="AH127" s="38">
        <v>2526.5998647414308</v>
      </c>
      <c r="AI127" s="40">
        <v>1999.156108966039</v>
      </c>
      <c r="AJ127" s="40">
        <v>1115.1044891208139</v>
      </c>
      <c r="AK127" s="40">
        <v>752.56684912726053</v>
      </c>
      <c r="AL127" s="40">
        <v>546.7165718549827</v>
      </c>
      <c r="AM127" s="40">
        <v>436.42782468602655</v>
      </c>
      <c r="AN127" s="40">
        <v>420.29733978695344</v>
      </c>
      <c r="AO127" s="40">
        <v>443.16419025654153</v>
      </c>
      <c r="AP127" s="40">
        <v>395.64751895976144</v>
      </c>
      <c r="AQ127" s="40">
        <v>184.120070021972</v>
      </c>
      <c r="AR127" s="40">
        <v>146.43383474997751</v>
      </c>
      <c r="AS127" s="40">
        <v>116.71595716618199</v>
      </c>
      <c r="AT127" s="41"/>
      <c r="AU127" s="41"/>
      <c r="AV127" s="41"/>
      <c r="AW127" s="41"/>
      <c r="AX127" s="41"/>
    </row>
    <row r="128" spans="1:50" ht="16" x14ac:dyDescent="0.2">
      <c r="A128" s="25" t="s">
        <v>349</v>
      </c>
      <c r="B128" s="4" t="s">
        <v>346</v>
      </c>
      <c r="C128" s="13">
        <v>1529256675.7099998</v>
      </c>
      <c r="D128" s="19" t="s">
        <v>347</v>
      </c>
      <c r="E128" s="4" t="s">
        <v>347</v>
      </c>
      <c r="F128" s="4" t="s">
        <v>348</v>
      </c>
      <c r="G128" s="5" t="s">
        <v>350</v>
      </c>
      <c r="H128" s="3" t="s">
        <v>44</v>
      </c>
      <c r="I128" s="3" t="s">
        <v>665</v>
      </c>
      <c r="J128" s="32" t="s">
        <v>308</v>
      </c>
      <c r="K128" s="2" t="s">
        <v>48</v>
      </c>
      <c r="L128" s="2">
        <v>43074</v>
      </c>
      <c r="M128" s="6">
        <v>2017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40">
        <v>1796.00427141202</v>
      </c>
      <c r="Z128" s="40">
        <v>11237.00289272092</v>
      </c>
      <c r="AA128" s="40">
        <v>21211.023510616524</v>
      </c>
      <c r="AB128" s="40">
        <v>33705.005708765741</v>
      </c>
      <c r="AC128" s="40">
        <v>60304.962772493134</v>
      </c>
      <c r="AD128" s="40">
        <v>75840.771335023092</v>
      </c>
      <c r="AE128" s="40">
        <v>86431.706778811218</v>
      </c>
      <c r="AF128" s="40">
        <v>95560.868880520589</v>
      </c>
      <c r="AG128" s="40">
        <v>103152.77387523702</v>
      </c>
      <c r="AH128" s="40">
        <v>110642.16736148979</v>
      </c>
      <c r="AI128" s="40">
        <v>116194.3354461502</v>
      </c>
      <c r="AJ128" s="40">
        <v>121396.96779451541</v>
      </c>
      <c r="AK128" s="40">
        <v>121896.85233796273</v>
      </c>
      <c r="AL128" s="40">
        <v>123418.42854725796</v>
      </c>
      <c r="AM128" s="40">
        <v>102681.27705853467</v>
      </c>
      <c r="AN128" s="40">
        <v>86447.004843272822</v>
      </c>
      <c r="AO128" s="40">
        <v>104858.4304410468</v>
      </c>
      <c r="AP128" s="40">
        <v>107451.64655697237</v>
      </c>
      <c r="AQ128" s="40">
        <v>110519.08536027561</v>
      </c>
      <c r="AR128" s="40">
        <v>114063.13745019204</v>
      </c>
      <c r="AS128" s="40">
        <v>144265.29353942096</v>
      </c>
      <c r="AT128" s="41"/>
      <c r="AU128" s="41"/>
      <c r="AV128" s="41"/>
      <c r="AW128" s="41"/>
      <c r="AX128" s="41"/>
    </row>
    <row r="129" spans="1:50" ht="16" x14ac:dyDescent="0.2">
      <c r="A129" s="25" t="s">
        <v>349</v>
      </c>
      <c r="B129" s="4" t="s">
        <v>346</v>
      </c>
      <c r="C129" s="13">
        <v>1529256675.7099998</v>
      </c>
      <c r="D129" s="19" t="s">
        <v>347</v>
      </c>
      <c r="E129" s="4" t="s">
        <v>347</v>
      </c>
      <c r="F129" s="4" t="s">
        <v>348</v>
      </c>
      <c r="G129" s="5" t="s">
        <v>351</v>
      </c>
      <c r="H129" s="3" t="s">
        <v>45</v>
      </c>
      <c r="I129" s="3" t="s">
        <v>666</v>
      </c>
      <c r="J129" s="32" t="s">
        <v>308</v>
      </c>
      <c r="K129" s="2" t="s">
        <v>48</v>
      </c>
      <c r="L129" s="2">
        <v>43074</v>
      </c>
      <c r="M129" s="6">
        <v>2017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40">
        <v>1631.1825617232528</v>
      </c>
      <c r="Z129" s="40">
        <v>9599.0276715993259</v>
      </c>
      <c r="AA129" s="40">
        <v>16650.038359507147</v>
      </c>
      <c r="AB129" s="40">
        <v>23167.965271881854</v>
      </c>
      <c r="AC129" s="40">
        <v>39437.521271413527</v>
      </c>
      <c r="AD129" s="40">
        <v>46546.412233599265</v>
      </c>
      <c r="AE129" s="40">
        <v>51153.551214320818</v>
      </c>
      <c r="AF129" s="40">
        <v>55305.598049901746</v>
      </c>
      <c r="AG129" s="40">
        <v>58311.415611318953</v>
      </c>
      <c r="AH129" s="40">
        <v>63640.289460614622</v>
      </c>
      <c r="AI129" s="40">
        <v>65827.002305239454</v>
      </c>
      <c r="AJ129" s="40">
        <v>66457.649312312729</v>
      </c>
      <c r="AK129" s="40">
        <v>67112.097113923868</v>
      </c>
      <c r="AL129" s="40">
        <v>69579.328499609313</v>
      </c>
      <c r="AM129" s="40">
        <v>70234.701373196775</v>
      </c>
      <c r="AN129" s="40">
        <v>63998.798727489266</v>
      </c>
      <c r="AO129" s="40">
        <v>74909.896678031146</v>
      </c>
      <c r="AP129" s="40">
        <v>76097.975572385098</v>
      </c>
      <c r="AQ129" s="40">
        <v>77635.153392392356</v>
      </c>
      <c r="AR129" s="40">
        <v>79501.845971315241</v>
      </c>
      <c r="AS129" s="40">
        <v>136660.84184215299</v>
      </c>
      <c r="AT129" s="41"/>
      <c r="AU129" s="41"/>
      <c r="AV129" s="41"/>
      <c r="AW129" s="41"/>
      <c r="AX129" s="41"/>
    </row>
    <row r="130" spans="1:50" ht="16" x14ac:dyDescent="0.2">
      <c r="A130" s="25" t="s">
        <v>349</v>
      </c>
      <c r="B130" s="4" t="s">
        <v>346</v>
      </c>
      <c r="C130" s="13">
        <v>1529256675.7099998</v>
      </c>
      <c r="D130" s="19" t="s">
        <v>347</v>
      </c>
      <c r="E130" s="4" t="s">
        <v>347</v>
      </c>
      <c r="F130" s="4" t="s">
        <v>348</v>
      </c>
      <c r="G130" s="5" t="s">
        <v>352</v>
      </c>
      <c r="H130" s="3" t="s">
        <v>44</v>
      </c>
      <c r="I130" s="3" t="s">
        <v>667</v>
      </c>
      <c r="J130" s="32" t="s">
        <v>308</v>
      </c>
      <c r="K130" s="2" t="s">
        <v>48</v>
      </c>
      <c r="L130" s="2">
        <v>43074</v>
      </c>
      <c r="M130" s="6">
        <v>2017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40">
        <v>49.982491631908509</v>
      </c>
      <c r="AA130" s="40">
        <v>1872.9983601708866</v>
      </c>
      <c r="AB130" s="40">
        <v>4838.0083114781128</v>
      </c>
      <c r="AC130" s="40">
        <v>10466.585207640865</v>
      </c>
      <c r="AD130" s="40">
        <v>16411.158295477289</v>
      </c>
      <c r="AE130" s="40">
        <v>22121.997214706815</v>
      </c>
      <c r="AF130" s="40">
        <v>28257.806744768837</v>
      </c>
      <c r="AG130" s="40">
        <v>33366.490982972762</v>
      </c>
      <c r="AH130" s="40">
        <v>36890.982402624024</v>
      </c>
      <c r="AI130" s="40">
        <v>41379.119850728894</v>
      </c>
      <c r="AJ130" s="40">
        <v>44160.22205096564</v>
      </c>
      <c r="AK130" s="40">
        <v>46879.176379574252</v>
      </c>
      <c r="AL130" s="40">
        <v>46975.209977114653</v>
      </c>
      <c r="AM130" s="40">
        <v>47555.56376371302</v>
      </c>
      <c r="AN130" s="40">
        <v>41339.295397781723</v>
      </c>
      <c r="AO130" s="40">
        <v>40326.507682745469</v>
      </c>
      <c r="AP130" s="40">
        <v>39931.542746763967</v>
      </c>
      <c r="AQ130" s="40">
        <v>39619.823141606597</v>
      </c>
      <c r="AR130" s="40">
        <v>39383.365369460698</v>
      </c>
      <c r="AS130" s="40">
        <v>44087.040246095101</v>
      </c>
      <c r="AT130" s="41"/>
      <c r="AU130" s="41"/>
      <c r="AV130" s="41"/>
      <c r="AW130" s="41"/>
      <c r="AX130" s="41"/>
    </row>
    <row r="131" spans="1:50" ht="16" x14ac:dyDescent="0.2">
      <c r="A131" s="25" t="s">
        <v>349</v>
      </c>
      <c r="B131" s="4" t="s">
        <v>346</v>
      </c>
      <c r="C131" s="13">
        <v>1529256675.7099998</v>
      </c>
      <c r="D131" s="19" t="s">
        <v>347</v>
      </c>
      <c r="E131" s="4" t="s">
        <v>347</v>
      </c>
      <c r="F131" s="4" t="s">
        <v>348</v>
      </c>
      <c r="G131" s="5" t="s">
        <v>353</v>
      </c>
      <c r="H131" s="3" t="s">
        <v>45</v>
      </c>
      <c r="I131" s="3" t="s">
        <v>668</v>
      </c>
      <c r="J131" s="32" t="s">
        <v>308</v>
      </c>
      <c r="K131" s="2" t="s">
        <v>48</v>
      </c>
      <c r="L131" s="2">
        <v>43074</v>
      </c>
      <c r="M131" s="6">
        <v>2017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40">
        <v>50.072374043886519</v>
      </c>
      <c r="AA131" s="40">
        <v>1692.2587596015333</v>
      </c>
      <c r="AB131" s="40">
        <v>4243.0053745133173</v>
      </c>
      <c r="AC131" s="40">
        <v>7543.7197830459336</v>
      </c>
      <c r="AD131" s="40">
        <v>11177.188355000593</v>
      </c>
      <c r="AE131" s="40">
        <v>14124.730968738231</v>
      </c>
      <c r="AF131" s="40">
        <v>17392.863190196749</v>
      </c>
      <c r="AG131" s="40">
        <v>20286.960235619077</v>
      </c>
      <c r="AH131" s="40">
        <v>21579.946411829758</v>
      </c>
      <c r="AI131" s="40">
        <v>23440.633380476309</v>
      </c>
      <c r="AJ131" s="40">
        <v>24772.04303117955</v>
      </c>
      <c r="AK131" s="40">
        <v>26170.370944856986</v>
      </c>
      <c r="AL131" s="40">
        <v>28647.737728149503</v>
      </c>
      <c r="AM131" s="40">
        <v>29608.058869985176</v>
      </c>
      <c r="AN131" s="40">
        <v>24219.155625948635</v>
      </c>
      <c r="AO131" s="40">
        <v>27097.527936885199</v>
      </c>
      <c r="AP131" s="40">
        <v>26260.829175774848</v>
      </c>
      <c r="AQ131" s="40">
        <v>25514.383499221651</v>
      </c>
      <c r="AR131" s="40">
        <v>24848.673511189652</v>
      </c>
      <c r="AS131" s="40">
        <v>36243.740098267095</v>
      </c>
      <c r="AT131" s="41"/>
      <c r="AU131" s="41"/>
      <c r="AV131" s="41"/>
      <c r="AW131" s="41"/>
      <c r="AX131" s="41"/>
    </row>
    <row r="132" spans="1:50" ht="16" x14ac:dyDescent="0.2">
      <c r="A132" t="s">
        <v>355</v>
      </c>
      <c r="B132" t="s">
        <v>354</v>
      </c>
      <c r="C132" s="11">
        <v>303275857.83999997</v>
      </c>
      <c r="D132" s="10" t="s">
        <v>40</v>
      </c>
      <c r="E132" s="4" t="s">
        <v>41</v>
      </c>
      <c r="F132" s="4" t="s">
        <v>42</v>
      </c>
      <c r="G132" s="5" t="s">
        <v>356</v>
      </c>
      <c r="H132" s="3" t="s">
        <v>44</v>
      </c>
      <c r="I132" s="3" t="s">
        <v>669</v>
      </c>
      <c r="J132" s="32" t="s">
        <v>357</v>
      </c>
      <c r="K132" s="2" t="s">
        <v>39</v>
      </c>
      <c r="L132" s="2">
        <v>41068</v>
      </c>
      <c r="M132" s="6">
        <v>2012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9">
        <v>56</v>
      </c>
      <c r="T132" s="38">
        <v>326</v>
      </c>
      <c r="U132" s="38">
        <v>918</v>
      </c>
      <c r="V132" s="38">
        <v>1445</v>
      </c>
      <c r="W132" s="38">
        <v>1845.9999999999998</v>
      </c>
      <c r="X132" s="38">
        <v>2196</v>
      </c>
      <c r="Y132" s="38">
        <v>2773.0183529411765</v>
      </c>
      <c r="Z132" s="38">
        <v>3524.9411764705883</v>
      </c>
      <c r="AA132" s="38">
        <v>3883</v>
      </c>
      <c r="AB132" s="38">
        <v>3955.9510812459998</v>
      </c>
      <c r="AC132" s="38">
        <v>4129.6276057165987</v>
      </c>
      <c r="AD132" s="38">
        <v>4246.1508561211995</v>
      </c>
      <c r="AE132" s="38">
        <v>4284.1096569214669</v>
      </c>
      <c r="AF132" s="38">
        <v>4186.8397554384082</v>
      </c>
      <c r="AG132" s="38">
        <v>4014.9060027110554</v>
      </c>
      <c r="AH132" s="38">
        <v>3539.1378774777795</v>
      </c>
      <c r="AI132" s="40">
        <v>3286.4282422829601</v>
      </c>
      <c r="AJ132" s="40">
        <v>2936.0084443417281</v>
      </c>
      <c r="AK132" s="40">
        <v>2732.6131985794068</v>
      </c>
      <c r="AL132" s="40">
        <v>2547.0345398113968</v>
      </c>
      <c r="AM132" s="40">
        <v>1876.1407178524933</v>
      </c>
      <c r="AN132" s="40">
        <v>2003.09313236661</v>
      </c>
      <c r="AO132" s="40">
        <v>1893.4534025487749</v>
      </c>
      <c r="AP132" s="40">
        <v>2478.0607914141997</v>
      </c>
      <c r="AQ132" s="40"/>
      <c r="AR132" s="40"/>
      <c r="AS132" s="40"/>
      <c r="AT132" s="41"/>
      <c r="AU132" s="41"/>
      <c r="AV132" s="41"/>
      <c r="AW132" s="41"/>
      <c r="AX132" s="41"/>
    </row>
    <row r="133" spans="1:50" ht="16" x14ac:dyDescent="0.2">
      <c r="A133" t="s">
        <v>355</v>
      </c>
      <c r="B133" t="s">
        <v>354</v>
      </c>
      <c r="C133" s="11">
        <v>303275857.83999997</v>
      </c>
      <c r="D133" s="10" t="s">
        <v>40</v>
      </c>
      <c r="E133" s="4" t="s">
        <v>41</v>
      </c>
      <c r="F133" s="4" t="s">
        <v>42</v>
      </c>
      <c r="G133" s="5" t="s">
        <v>358</v>
      </c>
      <c r="H133" s="3" t="s">
        <v>45</v>
      </c>
      <c r="I133" s="3" t="s">
        <v>670</v>
      </c>
      <c r="J133" s="32" t="s">
        <v>357</v>
      </c>
      <c r="K133" s="2" t="s">
        <v>39</v>
      </c>
      <c r="L133" s="2">
        <v>41068</v>
      </c>
      <c r="M133" s="6">
        <v>2012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9">
        <v>54</v>
      </c>
      <c r="T133" s="38">
        <v>219</v>
      </c>
      <c r="U133" s="38">
        <v>540</v>
      </c>
      <c r="V133" s="38">
        <v>804</v>
      </c>
      <c r="W133" s="38">
        <v>905</v>
      </c>
      <c r="X133" s="38">
        <v>1013.0000000000002</v>
      </c>
      <c r="Y133" s="38">
        <v>1325</v>
      </c>
      <c r="Z133" s="38">
        <v>1526.5882352941173</v>
      </c>
      <c r="AA133" s="38">
        <v>1476.0000000000002</v>
      </c>
      <c r="AB133" s="38">
        <v>1416.340513538391</v>
      </c>
      <c r="AC133" s="38">
        <v>1503.818303387586</v>
      </c>
      <c r="AD133" s="38">
        <v>1507.1983880410733</v>
      </c>
      <c r="AE133" s="38">
        <v>1471.278527189201</v>
      </c>
      <c r="AF133" s="38">
        <v>1365.3903409280572</v>
      </c>
      <c r="AG133" s="38">
        <v>1247.1356521900193</v>
      </c>
      <c r="AH133" s="38">
        <v>993.11795983839954</v>
      </c>
      <c r="AI133" s="40">
        <v>900.22762877677042</v>
      </c>
      <c r="AJ133" s="40">
        <v>683.07598435050659</v>
      </c>
      <c r="AK133" s="40">
        <v>631.97680689486833</v>
      </c>
      <c r="AL133" s="40">
        <v>485.50657393580735</v>
      </c>
      <c r="AM133" s="40">
        <v>395.550116639679</v>
      </c>
      <c r="AN133" s="40">
        <v>477.97495459491199</v>
      </c>
      <c r="AO133" s="40">
        <v>419.70016623848699</v>
      </c>
      <c r="AP133" s="40">
        <v>434.85513658308298</v>
      </c>
      <c r="AQ133" s="40"/>
      <c r="AR133" s="40"/>
      <c r="AS133" s="40"/>
      <c r="AT133" s="41"/>
      <c r="AU133" s="41"/>
      <c r="AV133" s="41"/>
      <c r="AW133" s="41"/>
      <c r="AX133" s="41"/>
    </row>
    <row r="134" spans="1:50" x14ac:dyDescent="0.2">
      <c r="A134" s="4" t="s">
        <v>360</v>
      </c>
      <c r="B134" t="s">
        <v>359</v>
      </c>
      <c r="C134" s="11">
        <v>1453860766.5</v>
      </c>
      <c r="D134" s="19" t="s">
        <v>141</v>
      </c>
      <c r="E134" s="10" t="s">
        <v>141</v>
      </c>
      <c r="F134" s="4" t="s">
        <v>142</v>
      </c>
      <c r="G134" s="5" t="s">
        <v>361</v>
      </c>
      <c r="H134" s="3" t="s">
        <v>44</v>
      </c>
      <c r="I134" s="3" t="s">
        <v>671</v>
      </c>
      <c r="J134" s="1" t="s">
        <v>542</v>
      </c>
      <c r="K134" s="2" t="s">
        <v>48</v>
      </c>
      <c r="L134" s="2">
        <v>41323</v>
      </c>
      <c r="M134" s="6">
        <v>2013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305.39999999999998</v>
      </c>
      <c r="U134" s="38">
        <v>679.77499999999998</v>
      </c>
      <c r="V134" s="38">
        <v>983.44</v>
      </c>
      <c r="W134" s="38">
        <v>1310.85</v>
      </c>
      <c r="X134" s="38">
        <v>1614</v>
      </c>
      <c r="Y134" s="38">
        <v>2040</v>
      </c>
      <c r="Z134" s="38">
        <v>1302.5</v>
      </c>
      <c r="AA134" s="38">
        <v>3070</v>
      </c>
      <c r="AB134" s="38">
        <v>3331.8</v>
      </c>
      <c r="AC134" s="38">
        <v>3534.9667645135323</v>
      </c>
      <c r="AD134" s="38">
        <v>3553.8473740036679</v>
      </c>
      <c r="AE134" s="38">
        <v>3337.2816051760888</v>
      </c>
      <c r="AF134" s="38">
        <v>2537.1711864384069</v>
      </c>
      <c r="AG134" s="38">
        <v>1176.0210691918398</v>
      </c>
      <c r="AH134" s="38">
        <v>673.22863481688432</v>
      </c>
      <c r="AI134" s="40">
        <v>421.42459017959754</v>
      </c>
      <c r="AJ134" s="40">
        <v>287.66787309792107</v>
      </c>
      <c r="AK134" s="40">
        <v>218.86841887688567</v>
      </c>
      <c r="AL134" s="40">
        <v>122.54745064950455</v>
      </c>
      <c r="AM134" s="40">
        <v>105.11652370649418</v>
      </c>
      <c r="AN134" s="40">
        <v>88.025108030178501</v>
      </c>
      <c r="AO134" s="40">
        <v>24.334801846671901</v>
      </c>
      <c r="AP134" s="40">
        <v>19.082838361694598</v>
      </c>
      <c r="AQ134" s="40"/>
      <c r="AR134" s="40"/>
      <c r="AS134" s="40"/>
      <c r="AT134" s="41"/>
      <c r="AU134" s="41"/>
      <c r="AV134" s="41"/>
      <c r="AW134" s="41"/>
      <c r="AX134" s="41"/>
    </row>
    <row r="135" spans="1:50" x14ac:dyDescent="0.2">
      <c r="A135" s="4" t="s">
        <v>360</v>
      </c>
      <c r="B135" t="s">
        <v>359</v>
      </c>
      <c r="C135" s="11">
        <v>1453860766.5</v>
      </c>
      <c r="D135" s="19" t="s">
        <v>141</v>
      </c>
      <c r="E135" s="10" t="s">
        <v>141</v>
      </c>
      <c r="F135" s="4" t="s">
        <v>142</v>
      </c>
      <c r="G135" s="5" t="s">
        <v>362</v>
      </c>
      <c r="H135" s="3" t="s">
        <v>45</v>
      </c>
      <c r="I135" s="3" t="s">
        <v>672</v>
      </c>
      <c r="J135" s="1" t="s">
        <v>542</v>
      </c>
      <c r="K135" s="2" t="s">
        <v>48</v>
      </c>
      <c r="L135" s="2">
        <v>41323</v>
      </c>
      <c r="M135" s="6">
        <v>2013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247.55</v>
      </c>
      <c r="U135" s="38">
        <v>443</v>
      </c>
      <c r="V135" s="38">
        <v>591.84</v>
      </c>
      <c r="W135" s="38">
        <v>777.75</v>
      </c>
      <c r="X135" s="38">
        <v>1008</v>
      </c>
      <c r="Y135" s="38">
        <v>1391</v>
      </c>
      <c r="Z135" s="38">
        <v>1172.4163774809713</v>
      </c>
      <c r="AA135" s="38">
        <v>2136</v>
      </c>
      <c r="AB135" s="38">
        <v>2248.8000000000002</v>
      </c>
      <c r="AC135" s="38">
        <v>2453.4676753576387</v>
      </c>
      <c r="AD135" s="38">
        <v>2565.4844156189529</v>
      </c>
      <c r="AE135" s="38">
        <v>2635.8136518988194</v>
      </c>
      <c r="AF135" s="38">
        <v>2068.7981424287073</v>
      </c>
      <c r="AG135" s="38">
        <v>851.25045026117755</v>
      </c>
      <c r="AH135" s="38">
        <v>428.06994196108047</v>
      </c>
      <c r="AI135" s="40">
        <v>240.9165885688698</v>
      </c>
      <c r="AJ135" s="40">
        <v>149.9506620895518</v>
      </c>
      <c r="AK135" s="40">
        <v>101.94443616633814</v>
      </c>
      <c r="AL135" s="40">
        <v>46.427847287553433</v>
      </c>
      <c r="AM135" s="40">
        <v>55.093540562115678</v>
      </c>
      <c r="AN135" s="40">
        <v>47.284638833970128</v>
      </c>
      <c r="AO135" s="40">
        <v>0.96250778910720003</v>
      </c>
      <c r="AP135" s="40">
        <v>0.38500311564287998</v>
      </c>
      <c r="AQ135" s="40"/>
      <c r="AR135" s="40"/>
      <c r="AS135" s="40"/>
      <c r="AT135" s="41"/>
      <c r="AU135" s="41"/>
      <c r="AV135" s="41"/>
      <c r="AW135" s="41"/>
      <c r="AX135" s="41"/>
    </row>
    <row r="136" spans="1:50" x14ac:dyDescent="0.2">
      <c r="A136" s="25" t="s">
        <v>365</v>
      </c>
      <c r="B136" t="s">
        <v>363</v>
      </c>
      <c r="C136" s="11">
        <v>599577174.57000005</v>
      </c>
      <c r="D136" s="10" t="s">
        <v>364</v>
      </c>
      <c r="E136" s="10" t="s">
        <v>364</v>
      </c>
      <c r="F136" s="4" t="s">
        <v>330</v>
      </c>
      <c r="G136" s="5" t="s">
        <v>365</v>
      </c>
      <c r="H136" s="3" t="s">
        <v>44</v>
      </c>
      <c r="I136" s="3" t="s">
        <v>673</v>
      </c>
      <c r="J136" s="1" t="s">
        <v>54</v>
      </c>
      <c r="K136" s="2" t="s">
        <v>48</v>
      </c>
      <c r="L136" s="2">
        <v>40470</v>
      </c>
      <c r="M136" s="6">
        <v>2010</v>
      </c>
      <c r="N136" s="38">
        <v>0</v>
      </c>
      <c r="O136" s="38">
        <v>0</v>
      </c>
      <c r="P136" s="38">
        <v>0</v>
      </c>
      <c r="Q136" s="39">
        <v>0</v>
      </c>
      <c r="R136" s="39">
        <v>629</v>
      </c>
      <c r="S136" s="39">
        <v>1108</v>
      </c>
      <c r="T136" s="39">
        <v>1206</v>
      </c>
      <c r="U136" s="39">
        <v>1198</v>
      </c>
      <c r="V136" s="39">
        <v>1287</v>
      </c>
      <c r="W136" s="39">
        <v>1385</v>
      </c>
      <c r="X136" s="39">
        <v>1438</v>
      </c>
      <c r="Y136" s="39">
        <v>1486</v>
      </c>
      <c r="Z136" s="39">
        <v>1529</v>
      </c>
      <c r="AA136" s="39">
        <v>1492</v>
      </c>
      <c r="AB136" s="39">
        <v>1318</v>
      </c>
      <c r="AC136" s="43">
        <v>1100</v>
      </c>
      <c r="AD136" s="43">
        <v>900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41"/>
      <c r="AU136" s="41"/>
      <c r="AV136" s="41"/>
      <c r="AW136" s="41"/>
      <c r="AX136" s="41"/>
    </row>
    <row r="137" spans="1:50" x14ac:dyDescent="0.2">
      <c r="A137" s="4" t="s">
        <v>367</v>
      </c>
      <c r="B137" s="4" t="s">
        <v>366</v>
      </c>
      <c r="C137" s="13">
        <v>250174277.93000001</v>
      </c>
      <c r="D137" s="10" t="s">
        <v>289</v>
      </c>
      <c r="E137" s="18" t="s">
        <v>71</v>
      </c>
      <c r="F137" s="18" t="s">
        <v>132</v>
      </c>
      <c r="G137" s="5" t="s">
        <v>367</v>
      </c>
      <c r="H137" s="3" t="s">
        <v>44</v>
      </c>
      <c r="I137" s="3" t="s">
        <v>674</v>
      </c>
      <c r="J137" s="1" t="s">
        <v>542</v>
      </c>
      <c r="K137" s="2" t="s">
        <v>39</v>
      </c>
      <c r="L137" s="2">
        <v>42209</v>
      </c>
      <c r="M137" s="6">
        <v>2015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40">
        <v>6.6276591730406604</v>
      </c>
      <c r="W137" s="40">
        <v>66.51739891307399</v>
      </c>
      <c r="X137" s="40">
        <v>193.9564565188432</v>
      </c>
      <c r="Y137" s="40">
        <v>253.70943182867367</v>
      </c>
      <c r="Z137" s="40">
        <v>257.2662947368421</v>
      </c>
      <c r="AA137" s="40">
        <v>347.96035367003191</v>
      </c>
      <c r="AB137" s="40">
        <v>424.15404243375116</v>
      </c>
      <c r="AC137" s="40">
        <v>437.90957841875905</v>
      </c>
      <c r="AD137" s="40">
        <v>469.5133869988889</v>
      </c>
      <c r="AE137" s="40">
        <v>478.38858216766653</v>
      </c>
      <c r="AF137" s="40">
        <v>494.89727218953902</v>
      </c>
      <c r="AG137" s="40">
        <v>507.05820316130229</v>
      </c>
      <c r="AH137" s="40">
        <v>524.51823208369069</v>
      </c>
      <c r="AI137" s="40">
        <v>542.08680104989082</v>
      </c>
      <c r="AJ137" s="40">
        <v>563.8081077815865</v>
      </c>
      <c r="AK137" s="40">
        <v>546.95458619026317</v>
      </c>
      <c r="AL137" s="40">
        <v>437.97093815590677</v>
      </c>
      <c r="AM137" s="40">
        <v>380.83353519525247</v>
      </c>
      <c r="AN137" s="40">
        <v>200.71100436835135</v>
      </c>
      <c r="AO137" s="40">
        <v>134.7114105</v>
      </c>
      <c r="AP137" s="40">
        <v>134.7114105</v>
      </c>
      <c r="AQ137" s="40">
        <v>134.422821</v>
      </c>
      <c r="AR137" s="40">
        <v>134.422821</v>
      </c>
      <c r="AS137" s="40">
        <v>134.422821</v>
      </c>
      <c r="AT137" s="41"/>
      <c r="AU137" s="41"/>
      <c r="AV137" s="41"/>
      <c r="AW137" s="41"/>
      <c r="AX137" s="41"/>
    </row>
    <row r="138" spans="1:50" x14ac:dyDescent="0.2">
      <c r="A138" s="4" t="s">
        <v>367</v>
      </c>
      <c r="B138" s="4" t="s">
        <v>366</v>
      </c>
      <c r="C138" s="13">
        <v>250174277.93000001</v>
      </c>
      <c r="D138" s="10" t="s">
        <v>289</v>
      </c>
      <c r="E138" s="18" t="s">
        <v>71</v>
      </c>
      <c r="F138" s="18" t="s">
        <v>132</v>
      </c>
      <c r="G138" s="5" t="s">
        <v>368</v>
      </c>
      <c r="H138" s="3" t="s">
        <v>45</v>
      </c>
      <c r="I138" s="3" t="s">
        <v>675</v>
      </c>
      <c r="J138" s="1" t="s">
        <v>542</v>
      </c>
      <c r="K138" s="2" t="s">
        <v>39</v>
      </c>
      <c r="L138" s="2">
        <v>42209</v>
      </c>
      <c r="M138" s="6">
        <v>2015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40">
        <v>10.08666666665995</v>
      </c>
      <c r="W138" s="40">
        <v>95.75584251250001</v>
      </c>
      <c r="X138" s="40">
        <v>132.03299999999999</v>
      </c>
      <c r="Y138" s="40">
        <v>181.78432000000001</v>
      </c>
      <c r="Z138" s="40">
        <v>158.28113333333334</v>
      </c>
      <c r="AA138" s="40">
        <v>171.20884210526313</v>
      </c>
      <c r="AB138" s="40">
        <v>170.02369433454274</v>
      </c>
      <c r="AC138" s="40">
        <v>130.22989441402177</v>
      </c>
      <c r="AD138" s="40">
        <v>137.39529290054372</v>
      </c>
      <c r="AE138" s="40">
        <v>143.48395302873345</v>
      </c>
      <c r="AF138" s="40">
        <v>146.1977361008627</v>
      </c>
      <c r="AG138" s="40">
        <v>147.52214966897731</v>
      </c>
      <c r="AH138" s="40">
        <v>152.54858670975494</v>
      </c>
      <c r="AI138" s="40">
        <v>155.6998572129277</v>
      </c>
      <c r="AJ138" s="40">
        <v>153.25503008810145</v>
      </c>
      <c r="AK138" s="40">
        <v>145.52746809755791</v>
      </c>
      <c r="AL138" s="40">
        <v>97.562487057073056</v>
      </c>
      <c r="AM138" s="40">
        <v>104.1812881411245</v>
      </c>
      <c r="AN138" s="40">
        <v>68.614806148333329</v>
      </c>
      <c r="AO138" s="40">
        <v>96.700391999999994</v>
      </c>
      <c r="AP138" s="40">
        <v>96.700391999999994</v>
      </c>
      <c r="AQ138" s="40">
        <v>58.400784000000002</v>
      </c>
      <c r="AR138" s="40">
        <v>58.400784000000002</v>
      </c>
      <c r="AS138" s="40">
        <v>58.400784000000002</v>
      </c>
      <c r="AT138" s="41"/>
      <c r="AU138" s="41"/>
      <c r="AV138" s="41"/>
      <c r="AW138" s="41"/>
      <c r="AX138" s="41"/>
    </row>
    <row r="139" spans="1:50" x14ac:dyDescent="0.2">
      <c r="A139" s="27" t="s">
        <v>370</v>
      </c>
      <c r="B139" t="s">
        <v>369</v>
      </c>
      <c r="C139" s="11">
        <v>1626844122.8</v>
      </c>
      <c r="D139" s="19" t="s">
        <v>62</v>
      </c>
      <c r="E139" s="4" t="s">
        <v>62</v>
      </c>
      <c r="F139" s="4" t="s">
        <v>64</v>
      </c>
      <c r="G139" s="5" t="s">
        <v>372</v>
      </c>
      <c r="H139" s="1" t="s">
        <v>371</v>
      </c>
      <c r="I139" s="1" t="s">
        <v>676</v>
      </c>
      <c r="J139" s="1" t="s">
        <v>542</v>
      </c>
      <c r="K139" s="2" t="s">
        <v>39</v>
      </c>
      <c r="L139" s="2">
        <v>40330</v>
      </c>
      <c r="M139" s="6">
        <v>2010</v>
      </c>
      <c r="N139" s="38">
        <v>0</v>
      </c>
      <c r="O139" s="38">
        <v>0</v>
      </c>
      <c r="P139" s="38">
        <v>0</v>
      </c>
      <c r="Q139" s="40">
        <v>33</v>
      </c>
      <c r="R139" s="40">
        <v>203</v>
      </c>
      <c r="S139" s="40">
        <v>472</v>
      </c>
      <c r="T139" s="40">
        <v>744</v>
      </c>
      <c r="U139" s="40">
        <v>1030</v>
      </c>
      <c r="V139" s="40">
        <v>1311.9999755980616</v>
      </c>
      <c r="W139" s="40">
        <v>1634.9866666666667</v>
      </c>
      <c r="X139" s="40">
        <v>1967.9417942882926</v>
      </c>
      <c r="Y139" s="40">
        <v>2291</v>
      </c>
      <c r="Z139" s="40">
        <v>2672</v>
      </c>
      <c r="AA139" s="40">
        <v>2763</v>
      </c>
      <c r="AB139" s="40">
        <v>3248</v>
      </c>
      <c r="AC139" s="40">
        <v>3554.298990188483</v>
      </c>
      <c r="AD139" s="40">
        <v>3731.8020470596348</v>
      </c>
      <c r="AE139" s="40">
        <v>3865.5194669242555</v>
      </c>
      <c r="AF139" s="40">
        <v>3582.9747026363593</v>
      </c>
      <c r="AG139" s="40">
        <v>3162.725814713167</v>
      </c>
      <c r="AH139" s="40">
        <v>2782.1647727848649</v>
      </c>
      <c r="AI139" s="40">
        <v>2474.6723797610171</v>
      </c>
      <c r="AJ139" s="40">
        <v>2234.1213913317451</v>
      </c>
      <c r="AK139" s="40">
        <v>2045.2717713801414</v>
      </c>
      <c r="AL139" s="40">
        <v>1690.9080845107353</v>
      </c>
      <c r="AM139" s="40">
        <v>1413.5846533499864</v>
      </c>
      <c r="AN139" s="40">
        <v>1486.64653308529</v>
      </c>
      <c r="AO139" s="40">
        <v>1431.5322726969059</v>
      </c>
      <c r="AP139" s="40">
        <v>1339.2976492380167</v>
      </c>
      <c r="AQ139" s="40">
        <v>938.76492541127539</v>
      </c>
      <c r="AR139" s="40">
        <v>872.96802239758676</v>
      </c>
      <c r="AS139" s="40">
        <v>814.25808292428076</v>
      </c>
      <c r="AT139" s="41"/>
      <c r="AU139" s="41"/>
      <c r="AV139" s="41"/>
      <c r="AW139" s="41"/>
      <c r="AX139" s="41"/>
    </row>
    <row r="140" spans="1:50" x14ac:dyDescent="0.2">
      <c r="A140" s="27" t="s">
        <v>370</v>
      </c>
      <c r="B140" t="s">
        <v>369</v>
      </c>
      <c r="C140" s="11">
        <v>1626844122.8</v>
      </c>
      <c r="D140" s="19" t="s">
        <v>62</v>
      </c>
      <c r="E140" s="4" t="s">
        <v>62</v>
      </c>
      <c r="F140" s="4" t="s">
        <v>64</v>
      </c>
      <c r="G140" s="5" t="s">
        <v>374</v>
      </c>
      <c r="H140" s="1" t="s">
        <v>373</v>
      </c>
      <c r="I140" s="1" t="s">
        <v>677</v>
      </c>
      <c r="J140" s="1" t="s">
        <v>542</v>
      </c>
      <c r="K140" s="2" t="s">
        <v>39</v>
      </c>
      <c r="L140" s="2">
        <v>40330</v>
      </c>
      <c r="M140" s="6">
        <v>2010</v>
      </c>
      <c r="N140" s="38">
        <v>0</v>
      </c>
      <c r="O140" s="38">
        <v>0</v>
      </c>
      <c r="P140" s="38">
        <v>0</v>
      </c>
      <c r="Q140" s="40">
        <v>8</v>
      </c>
      <c r="R140" s="40">
        <v>351</v>
      </c>
      <c r="S140" s="40">
        <v>748</v>
      </c>
      <c r="T140" s="40">
        <v>1019</v>
      </c>
      <c r="U140" s="40">
        <v>1221</v>
      </c>
      <c r="V140" s="40">
        <v>1405</v>
      </c>
      <c r="W140" s="40">
        <v>1529</v>
      </c>
      <c r="X140" s="40">
        <v>1575</v>
      </c>
      <c r="Y140" s="40">
        <v>1786</v>
      </c>
      <c r="Z140" s="40">
        <v>1935</v>
      </c>
      <c r="AA140" s="40">
        <v>1899</v>
      </c>
      <c r="AB140" s="40">
        <v>2018.5625</v>
      </c>
      <c r="AC140" s="40">
        <v>2062.11187996131</v>
      </c>
      <c r="AD140" s="40">
        <v>2139.8093127499637</v>
      </c>
      <c r="AE140" s="40">
        <v>2192.2954387164255</v>
      </c>
      <c r="AF140" s="40">
        <v>2026.0377849306594</v>
      </c>
      <c r="AG140" s="40">
        <v>1712.2169153958762</v>
      </c>
      <c r="AH140" s="40">
        <v>1409.5035010769848</v>
      </c>
      <c r="AI140" s="40">
        <v>1195.5132563643187</v>
      </c>
      <c r="AJ140" s="40">
        <v>1041.7184079217207</v>
      </c>
      <c r="AK140" s="40">
        <v>929.18161485224391</v>
      </c>
      <c r="AL140" s="40">
        <v>832.10626365920962</v>
      </c>
      <c r="AM140" s="40">
        <v>622.71423605671384</v>
      </c>
      <c r="AN140" s="40">
        <v>578.47067219354665</v>
      </c>
      <c r="AO140" s="40">
        <v>489.25029939824361</v>
      </c>
      <c r="AP140" s="40">
        <v>434.8321416616173</v>
      </c>
      <c r="AQ140" s="40">
        <v>338.41792537472179</v>
      </c>
      <c r="AR140" s="40">
        <v>300.53868390660011</v>
      </c>
      <c r="AS140" s="40">
        <v>267.6586012644857</v>
      </c>
      <c r="AT140" s="41"/>
      <c r="AU140" s="41"/>
      <c r="AV140" s="41"/>
      <c r="AW140" s="41"/>
      <c r="AX140" s="41"/>
    </row>
    <row r="141" spans="1:50" x14ac:dyDescent="0.2">
      <c r="A141" s="27" t="s">
        <v>370</v>
      </c>
      <c r="B141" t="s">
        <v>369</v>
      </c>
      <c r="C141" s="11">
        <v>1626844122.8</v>
      </c>
      <c r="D141" s="19" t="s">
        <v>62</v>
      </c>
      <c r="E141" s="4" t="s">
        <v>62</v>
      </c>
      <c r="F141" s="4" t="s">
        <v>64</v>
      </c>
      <c r="G141" s="5" t="s">
        <v>376</v>
      </c>
      <c r="H141" s="1" t="s">
        <v>375</v>
      </c>
      <c r="I141" s="1" t="s">
        <v>678</v>
      </c>
      <c r="J141" s="1" t="s">
        <v>542</v>
      </c>
      <c r="K141" s="2" t="s">
        <v>39</v>
      </c>
      <c r="L141" s="2">
        <v>40330</v>
      </c>
      <c r="M141" s="6">
        <v>2010</v>
      </c>
      <c r="N141" s="38">
        <v>0</v>
      </c>
      <c r="O141" s="38">
        <v>0</v>
      </c>
      <c r="P141" s="38">
        <v>0</v>
      </c>
      <c r="Q141" s="40">
        <v>41</v>
      </c>
      <c r="R141" s="40">
        <v>554</v>
      </c>
      <c r="S141" s="40">
        <v>1220</v>
      </c>
      <c r="T141" s="40">
        <v>1763</v>
      </c>
      <c r="U141" s="40">
        <v>2251</v>
      </c>
      <c r="V141" s="40">
        <v>2716.9999755980616</v>
      </c>
      <c r="W141" s="40">
        <v>3163.9866666666667</v>
      </c>
      <c r="X141" s="40">
        <v>3542.9417942882928</v>
      </c>
      <c r="Y141" s="40">
        <v>4077</v>
      </c>
      <c r="Z141" s="40">
        <v>4607</v>
      </c>
      <c r="AA141" s="40">
        <v>4662</v>
      </c>
      <c r="AB141" s="40">
        <v>5266.6</v>
      </c>
      <c r="AC141" s="40">
        <v>5616.4108701497935</v>
      </c>
      <c r="AD141" s="40">
        <v>5871.611359809599</v>
      </c>
      <c r="AE141" s="40">
        <v>6057.814905640681</v>
      </c>
      <c r="AF141" s="40">
        <v>5609.012487567019</v>
      </c>
      <c r="AG141" s="40">
        <v>4874.9427301090427</v>
      </c>
      <c r="AH141" s="40">
        <v>4191.6682738618501</v>
      </c>
      <c r="AI141" s="40">
        <v>3670.1856361253358</v>
      </c>
      <c r="AJ141" s="40">
        <v>3275.8397992534656</v>
      </c>
      <c r="AK141" s="40">
        <v>2974.453386232386</v>
      </c>
      <c r="AL141" s="40">
        <v>2523.0143481699447</v>
      </c>
      <c r="AM141" s="40">
        <v>2036.2988894067007</v>
      </c>
      <c r="AN141" s="40">
        <v>2065.1172052788361</v>
      </c>
      <c r="AO141" s="40">
        <v>1920.7825720951507</v>
      </c>
      <c r="AP141" s="40">
        <v>1774.1297908996357</v>
      </c>
      <c r="AQ141" s="40">
        <v>1277.1828507859977</v>
      </c>
      <c r="AR141" s="40">
        <v>1173.5067063041899</v>
      </c>
      <c r="AS141" s="40">
        <v>1081.9166841887668</v>
      </c>
      <c r="AT141" s="41"/>
      <c r="AU141" s="41"/>
      <c r="AV141" s="41"/>
      <c r="AW141" s="41"/>
      <c r="AX141" s="41"/>
    </row>
    <row r="142" spans="1:50" x14ac:dyDescent="0.2">
      <c r="A142" s="27" t="s">
        <v>370</v>
      </c>
      <c r="B142" t="s">
        <v>369</v>
      </c>
      <c r="C142" s="11">
        <v>1626844122.8</v>
      </c>
      <c r="D142" s="19" t="s">
        <v>62</v>
      </c>
      <c r="E142" s="4" t="s">
        <v>62</v>
      </c>
      <c r="F142" s="4" t="s">
        <v>64</v>
      </c>
      <c r="G142" s="5" t="s">
        <v>378</v>
      </c>
      <c r="H142" s="1" t="s">
        <v>377</v>
      </c>
      <c r="I142" s="1" t="s">
        <v>679</v>
      </c>
      <c r="J142" s="1" t="s">
        <v>542</v>
      </c>
      <c r="K142" s="2" t="s">
        <v>39</v>
      </c>
      <c r="L142" s="2">
        <v>40330</v>
      </c>
      <c r="M142" s="6">
        <v>2010</v>
      </c>
      <c r="N142" s="38">
        <v>0</v>
      </c>
      <c r="O142" s="38">
        <v>0</v>
      </c>
      <c r="P142" s="38">
        <v>0</v>
      </c>
      <c r="Q142" s="40">
        <v>26</v>
      </c>
      <c r="R142" s="40">
        <v>130.75</v>
      </c>
      <c r="S142" s="40">
        <v>292</v>
      </c>
      <c r="T142" s="40">
        <v>462</v>
      </c>
      <c r="U142" s="40">
        <v>625</v>
      </c>
      <c r="V142" s="40">
        <v>837.00000752498158</v>
      </c>
      <c r="W142" s="40">
        <v>1048.9846230769231</v>
      </c>
      <c r="X142" s="40">
        <v>1271.9328472557222</v>
      </c>
      <c r="Y142" s="40">
        <v>1500</v>
      </c>
      <c r="Z142" s="40">
        <v>1772</v>
      </c>
      <c r="AA142" s="40">
        <v>1830</v>
      </c>
      <c r="AB142" s="40">
        <v>2150</v>
      </c>
      <c r="AC142" s="40">
        <v>2407.2397388001841</v>
      </c>
      <c r="AD142" s="40">
        <v>2562.5117040555347</v>
      </c>
      <c r="AE142" s="40">
        <v>2690.6778248639694</v>
      </c>
      <c r="AF142" s="40">
        <v>2543.1080632650755</v>
      </c>
      <c r="AG142" s="40">
        <v>2251.62110786413</v>
      </c>
      <c r="AH142" s="40">
        <v>2001.7139538689946</v>
      </c>
      <c r="AI142" s="40">
        <v>1772.3817050141408</v>
      </c>
      <c r="AJ142" s="40">
        <v>1593.075214415393</v>
      </c>
      <c r="AK142" s="40">
        <v>1452.8378972727776</v>
      </c>
      <c r="AL142" s="40">
        <v>1249.9428149640571</v>
      </c>
      <c r="AM142" s="40">
        <v>1070.2364794722314</v>
      </c>
      <c r="AN142" s="40">
        <v>1093.4489904061361</v>
      </c>
      <c r="AO142" s="40">
        <v>1071.4477950023834</v>
      </c>
      <c r="AP142" s="40">
        <v>1006.64085125773</v>
      </c>
      <c r="AQ142" s="40">
        <v>747.52159652351304</v>
      </c>
      <c r="AR142" s="40">
        <v>701.8881195113546</v>
      </c>
      <c r="AS142" s="40">
        <v>661.01353550559975</v>
      </c>
      <c r="AT142" s="41"/>
      <c r="AU142" s="41"/>
      <c r="AV142" s="41"/>
      <c r="AW142" s="41"/>
      <c r="AX142" s="41"/>
    </row>
    <row r="143" spans="1:50" x14ac:dyDescent="0.2">
      <c r="A143" s="27" t="s">
        <v>370</v>
      </c>
      <c r="B143" t="s">
        <v>369</v>
      </c>
      <c r="C143" s="11">
        <v>1626844122.8</v>
      </c>
      <c r="D143" s="19" t="s">
        <v>62</v>
      </c>
      <c r="E143" s="4" t="s">
        <v>62</v>
      </c>
      <c r="F143" s="4" t="s">
        <v>64</v>
      </c>
      <c r="G143" s="5" t="s">
        <v>380</v>
      </c>
      <c r="H143" s="1" t="s">
        <v>379</v>
      </c>
      <c r="I143" s="1" t="s">
        <v>680</v>
      </c>
      <c r="J143" s="1" t="s">
        <v>542</v>
      </c>
      <c r="K143" s="2" t="s">
        <v>39</v>
      </c>
      <c r="L143" s="2">
        <v>40330</v>
      </c>
      <c r="M143" s="6">
        <v>2010</v>
      </c>
      <c r="N143" s="38">
        <v>0</v>
      </c>
      <c r="O143" s="38">
        <v>0</v>
      </c>
      <c r="P143" s="38">
        <v>0</v>
      </c>
      <c r="Q143" s="40">
        <v>8</v>
      </c>
      <c r="R143" s="40">
        <v>343</v>
      </c>
      <c r="S143" s="40">
        <v>644</v>
      </c>
      <c r="T143" s="40">
        <v>764</v>
      </c>
      <c r="U143" s="40">
        <v>857</v>
      </c>
      <c r="V143" s="40">
        <v>1006</v>
      </c>
      <c r="W143" s="40">
        <v>1115</v>
      </c>
      <c r="X143" s="40">
        <v>1157</v>
      </c>
      <c r="Y143" s="40">
        <v>1338</v>
      </c>
      <c r="Z143" s="40">
        <v>1457</v>
      </c>
      <c r="AA143" s="40">
        <v>1405</v>
      </c>
      <c r="AB143" s="40">
        <v>1434</v>
      </c>
      <c r="AC143" s="40">
        <v>1506.5342275798521</v>
      </c>
      <c r="AD143" s="40">
        <v>1582.3518078164172</v>
      </c>
      <c r="AE143" s="40">
        <v>1637.4029110896627</v>
      </c>
      <c r="AF143" s="40">
        <v>1535.1166946813732</v>
      </c>
      <c r="AG143" s="40">
        <v>1289.4499912818439</v>
      </c>
      <c r="AH143" s="40">
        <v>1052.9856920852978</v>
      </c>
      <c r="AI143" s="40">
        <v>877.31408646118439</v>
      </c>
      <c r="AJ143" s="40">
        <v>745.7608553041249</v>
      </c>
      <c r="AK143" s="40">
        <v>651.72952787908048</v>
      </c>
      <c r="AL143" s="40">
        <v>624.34910853715814</v>
      </c>
      <c r="AM143" s="40">
        <v>474.22744942702712</v>
      </c>
      <c r="AN143" s="40">
        <v>449.65320646850779</v>
      </c>
      <c r="AO143" s="40">
        <v>382.04347673149414</v>
      </c>
      <c r="AP143" s="40">
        <v>339.01193779096155</v>
      </c>
      <c r="AQ143" s="40">
        <v>263.48879616114186</v>
      </c>
      <c r="AR143" s="40">
        <v>233.59193096350054</v>
      </c>
      <c r="AS143" s="40">
        <v>207.74914796008184</v>
      </c>
      <c r="AT143" s="41"/>
      <c r="AU143" s="41"/>
      <c r="AV143" s="41"/>
      <c r="AW143" s="41"/>
      <c r="AX143" s="41"/>
    </row>
    <row r="144" spans="1:50" x14ac:dyDescent="0.2">
      <c r="A144" s="27" t="s">
        <v>370</v>
      </c>
      <c r="B144" t="s">
        <v>369</v>
      </c>
      <c r="C144" s="11">
        <v>1626844122.8</v>
      </c>
      <c r="D144" s="19" t="s">
        <v>62</v>
      </c>
      <c r="E144" s="4" t="s">
        <v>62</v>
      </c>
      <c r="F144" s="4" t="s">
        <v>64</v>
      </c>
      <c r="G144" s="5" t="s">
        <v>382</v>
      </c>
      <c r="H144" s="1" t="s">
        <v>381</v>
      </c>
      <c r="I144" s="1" t="s">
        <v>681</v>
      </c>
      <c r="J144" s="1" t="s">
        <v>542</v>
      </c>
      <c r="K144" s="2" t="s">
        <v>39</v>
      </c>
      <c r="L144" s="2">
        <v>40330</v>
      </c>
      <c r="M144" s="6">
        <v>2010</v>
      </c>
      <c r="N144" s="38">
        <v>0</v>
      </c>
      <c r="O144" s="38">
        <v>0</v>
      </c>
      <c r="P144" s="38">
        <v>0</v>
      </c>
      <c r="Q144" s="40">
        <v>34</v>
      </c>
      <c r="R144" s="40">
        <v>473.75</v>
      </c>
      <c r="S144" s="40">
        <v>936</v>
      </c>
      <c r="T144" s="40">
        <v>1226</v>
      </c>
      <c r="U144" s="40">
        <v>1482</v>
      </c>
      <c r="V144" s="40">
        <v>1843.0000075249816</v>
      </c>
      <c r="W144" s="40">
        <v>2163.9846230769231</v>
      </c>
      <c r="X144" s="40">
        <v>2428.9328472557222</v>
      </c>
      <c r="Y144" s="40">
        <v>2838</v>
      </c>
      <c r="Z144" s="40">
        <v>3229</v>
      </c>
      <c r="AA144" s="40">
        <v>3235</v>
      </c>
      <c r="AB144" s="40">
        <v>3584</v>
      </c>
      <c r="AC144" s="40">
        <v>3913.7739663800362</v>
      </c>
      <c r="AD144" s="40">
        <v>4144.8635118719521</v>
      </c>
      <c r="AE144" s="40">
        <v>4328.080735953632</v>
      </c>
      <c r="AF144" s="40">
        <v>4078.2247579464488</v>
      </c>
      <c r="AG144" s="40">
        <v>3541.0710991459741</v>
      </c>
      <c r="AH144" s="40">
        <v>3054.6996459542925</v>
      </c>
      <c r="AI144" s="40">
        <v>2649.6957914753252</v>
      </c>
      <c r="AJ144" s="40">
        <v>2338.836069719518</v>
      </c>
      <c r="AK144" s="40">
        <v>2104.5674251518581</v>
      </c>
      <c r="AL144" s="40">
        <v>1874.291923501215</v>
      </c>
      <c r="AM144" s="40">
        <v>1544.4639288992585</v>
      </c>
      <c r="AN144" s="40">
        <v>1543.1021968746438</v>
      </c>
      <c r="AO144" s="40">
        <v>1453.4912717338775</v>
      </c>
      <c r="AP144" s="40">
        <v>1345.6527890486916</v>
      </c>
      <c r="AQ144" s="40">
        <v>1011.0103926846549</v>
      </c>
      <c r="AR144" s="40">
        <v>935.48005047485515</v>
      </c>
      <c r="AS144" s="40">
        <v>868.76268346568156</v>
      </c>
      <c r="AT144" s="41"/>
      <c r="AU144" s="41"/>
      <c r="AV144" s="41"/>
      <c r="AW144" s="41"/>
      <c r="AX144" s="41"/>
    </row>
    <row r="145" spans="1:50" ht="16" x14ac:dyDescent="0.2">
      <c r="A145" s="27" t="s">
        <v>384</v>
      </c>
      <c r="B145" t="s">
        <v>194</v>
      </c>
      <c r="C145" s="11">
        <v>341789027.31999999</v>
      </c>
      <c r="D145" s="10" t="s">
        <v>89</v>
      </c>
      <c r="E145" s="10" t="s">
        <v>383</v>
      </c>
      <c r="F145" s="4" t="s">
        <v>89</v>
      </c>
      <c r="G145" t="s">
        <v>385</v>
      </c>
      <c r="H145" s="3" t="s">
        <v>44</v>
      </c>
      <c r="I145" s="3" t="s">
        <v>682</v>
      </c>
      <c r="J145" s="32" t="s">
        <v>91</v>
      </c>
      <c r="K145" s="2" t="s">
        <v>48</v>
      </c>
      <c r="L145" s="2">
        <v>39772</v>
      </c>
      <c r="M145" s="28">
        <v>2008</v>
      </c>
      <c r="N145" s="38">
        <v>0</v>
      </c>
      <c r="O145" s="44">
        <v>0</v>
      </c>
      <c r="P145" s="44">
        <v>13</v>
      </c>
      <c r="Q145" s="44">
        <v>31</v>
      </c>
      <c r="R145" s="44">
        <v>75</v>
      </c>
      <c r="S145" s="44">
        <v>130</v>
      </c>
      <c r="T145" s="44">
        <v>186</v>
      </c>
      <c r="U145" s="44">
        <v>231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0</v>
      </c>
      <c r="AH145" s="38">
        <v>0</v>
      </c>
      <c r="AI145" s="38">
        <v>0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41"/>
      <c r="AU145" s="41"/>
      <c r="AV145" s="41"/>
      <c r="AW145" s="41"/>
      <c r="AX145" s="41"/>
    </row>
    <row r="146" spans="1:50" ht="16" x14ac:dyDescent="0.2">
      <c r="A146" s="27" t="s">
        <v>384</v>
      </c>
      <c r="B146" t="s">
        <v>194</v>
      </c>
      <c r="C146" s="11">
        <v>341789027.31999999</v>
      </c>
      <c r="D146" s="10" t="s">
        <v>89</v>
      </c>
      <c r="E146" s="10" t="s">
        <v>383</v>
      </c>
      <c r="F146" s="4" t="s">
        <v>89</v>
      </c>
      <c r="G146" t="s">
        <v>385</v>
      </c>
      <c r="H146" s="3" t="s">
        <v>45</v>
      </c>
      <c r="I146" s="3" t="s">
        <v>683</v>
      </c>
      <c r="J146" s="32" t="s">
        <v>91</v>
      </c>
      <c r="K146" s="2" t="s">
        <v>48</v>
      </c>
      <c r="L146" s="2">
        <v>39772</v>
      </c>
      <c r="M146" s="28">
        <v>2008</v>
      </c>
      <c r="N146" s="38">
        <v>0</v>
      </c>
      <c r="O146" s="44">
        <v>0</v>
      </c>
      <c r="P146" s="44">
        <v>13</v>
      </c>
      <c r="Q146" s="44">
        <v>25</v>
      </c>
      <c r="R146" s="44">
        <v>32</v>
      </c>
      <c r="S146" s="44">
        <v>54</v>
      </c>
      <c r="T146" s="44">
        <v>73</v>
      </c>
      <c r="U146" s="44">
        <v>91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0</v>
      </c>
      <c r="AH146" s="38">
        <v>0</v>
      </c>
      <c r="AI146" s="38">
        <v>0</v>
      </c>
      <c r="AJ146" s="38">
        <v>0</v>
      </c>
      <c r="AK146" s="38">
        <v>0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41"/>
      <c r="AU146" s="41"/>
      <c r="AV146" s="41"/>
      <c r="AW146" s="41"/>
      <c r="AX146" s="41"/>
    </row>
    <row r="147" spans="1:50" x14ac:dyDescent="0.2">
      <c r="A147" s="27" t="s">
        <v>384</v>
      </c>
      <c r="B147" t="s">
        <v>194</v>
      </c>
      <c r="C147" s="11">
        <v>341789027.31999999</v>
      </c>
      <c r="D147" s="10" t="s">
        <v>89</v>
      </c>
      <c r="E147" s="10" t="s">
        <v>383</v>
      </c>
      <c r="F147" s="4" t="s">
        <v>120</v>
      </c>
      <c r="G147" t="s">
        <v>385</v>
      </c>
      <c r="H147" s="3" t="s">
        <v>44</v>
      </c>
      <c r="I147" s="3" t="s">
        <v>684</v>
      </c>
      <c r="J147" s="1" t="s">
        <v>542</v>
      </c>
      <c r="K147" s="2" t="s">
        <v>48</v>
      </c>
      <c r="L147" s="2">
        <v>39772</v>
      </c>
      <c r="M147" s="28">
        <v>2008</v>
      </c>
      <c r="N147" s="38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366.64849066487199</v>
      </c>
      <c r="V147" s="40">
        <v>390.55555555555554</v>
      </c>
      <c r="W147" s="40">
        <v>616.97675736961446</v>
      </c>
      <c r="X147" s="40">
        <v>843.62991039426527</v>
      </c>
      <c r="Y147" s="40">
        <v>1174</v>
      </c>
      <c r="Z147" s="40">
        <v>1416</v>
      </c>
      <c r="AA147" s="40">
        <v>1738</v>
      </c>
      <c r="AB147" s="40">
        <v>2016</v>
      </c>
      <c r="AC147" s="40">
        <v>2088.9651754390393</v>
      </c>
      <c r="AD147" s="40">
        <v>1841.4666969129858</v>
      </c>
      <c r="AE147" s="40">
        <v>1480.1711648136823</v>
      </c>
      <c r="AF147" s="40">
        <v>1059.2695290061208</v>
      </c>
      <c r="AG147" s="40">
        <v>663.05921891625428</v>
      </c>
      <c r="AH147" s="40">
        <v>435.78964328698714</v>
      </c>
      <c r="AI147" s="40">
        <v>324.80118169611791</v>
      </c>
      <c r="AJ147" s="40">
        <v>259.2657468955403</v>
      </c>
      <c r="AK147" s="40">
        <v>185.31795068518741</v>
      </c>
      <c r="AL147" s="40">
        <v>118.64399058715425</v>
      </c>
      <c r="AM147" s="40">
        <v>83.934113177531202</v>
      </c>
      <c r="AN147" s="40">
        <v>74.090119320360003</v>
      </c>
      <c r="AO147" s="40">
        <v>65.520641356789497</v>
      </c>
      <c r="AP147" s="40">
        <v>58.040204395882803</v>
      </c>
      <c r="AQ147" s="40"/>
      <c r="AR147" s="40"/>
      <c r="AS147" s="40"/>
      <c r="AT147" s="41"/>
      <c r="AU147" s="41"/>
      <c r="AV147" s="41"/>
      <c r="AW147" s="41"/>
      <c r="AX147" s="41"/>
    </row>
    <row r="148" spans="1:50" x14ac:dyDescent="0.2">
      <c r="A148" s="27" t="s">
        <v>384</v>
      </c>
      <c r="B148" t="s">
        <v>194</v>
      </c>
      <c r="C148" s="11">
        <v>341789027.31999999</v>
      </c>
      <c r="D148" s="10" t="s">
        <v>89</v>
      </c>
      <c r="E148" s="10" t="s">
        <v>383</v>
      </c>
      <c r="F148" s="4" t="s">
        <v>120</v>
      </c>
      <c r="G148" t="s">
        <v>386</v>
      </c>
      <c r="H148" s="3" t="s">
        <v>45</v>
      </c>
      <c r="I148" s="3" t="s">
        <v>685</v>
      </c>
      <c r="J148" s="1" t="s">
        <v>542</v>
      </c>
      <c r="K148" s="2" t="s">
        <v>48</v>
      </c>
      <c r="L148" s="2">
        <v>39772</v>
      </c>
      <c r="M148" s="28">
        <v>2008</v>
      </c>
      <c r="N148" s="38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0">
        <v>193</v>
      </c>
      <c r="W148" s="40">
        <v>310</v>
      </c>
      <c r="X148" s="40">
        <v>445.99374999999998</v>
      </c>
      <c r="Y148" s="40">
        <v>581</v>
      </c>
      <c r="Z148" s="40">
        <v>691</v>
      </c>
      <c r="AA148" s="40">
        <v>833</v>
      </c>
      <c r="AB148" s="40">
        <v>947</v>
      </c>
      <c r="AC148" s="40">
        <v>1079.0025000000001</v>
      </c>
      <c r="AD148" s="40">
        <v>841.90765357142857</v>
      </c>
      <c r="AE148" s="40">
        <v>504.38881249999997</v>
      </c>
      <c r="AF148" s="40">
        <v>317.60979092857144</v>
      </c>
      <c r="AG148" s="40">
        <v>154.06422887714285</v>
      </c>
      <c r="AH148" s="40">
        <v>96.406044664930775</v>
      </c>
      <c r="AI148" s="40">
        <v>67.484473033647276</v>
      </c>
      <c r="AJ148" s="40">
        <v>59.935052758313553</v>
      </c>
      <c r="AK148" s="40">
        <v>55.705549870917601</v>
      </c>
      <c r="AL148" s="40">
        <v>28.546259862833335</v>
      </c>
      <c r="AM148" s="40">
        <v>20.190224228849999</v>
      </c>
      <c r="AN148" s="40">
        <v>17.882011866465</v>
      </c>
      <c r="AO148" s="40">
        <v>15.862458728218499</v>
      </c>
      <c r="AP148" s="40">
        <v>14.09113129411665</v>
      </c>
      <c r="AQ148" s="40"/>
      <c r="AR148" s="40"/>
      <c r="AS148" s="40"/>
      <c r="AT148" s="41"/>
      <c r="AU148" s="41"/>
      <c r="AV148" s="41"/>
      <c r="AW148" s="41"/>
      <c r="AX148" s="41"/>
    </row>
    <row r="149" spans="1:50" x14ac:dyDescent="0.2">
      <c r="A149" s="4" t="s">
        <v>388</v>
      </c>
      <c r="B149" s="4" t="s">
        <v>387</v>
      </c>
      <c r="C149" s="13">
        <v>390574112.48000002</v>
      </c>
      <c r="D149" s="19" t="s">
        <v>62</v>
      </c>
      <c r="E149" s="4" t="s">
        <v>62</v>
      </c>
      <c r="F149" s="4" t="s">
        <v>64</v>
      </c>
      <c r="G149" s="5" t="s">
        <v>389</v>
      </c>
      <c r="H149" s="3" t="s">
        <v>44</v>
      </c>
      <c r="I149" s="3" t="s">
        <v>686</v>
      </c>
      <c r="J149" s="1" t="s">
        <v>542</v>
      </c>
      <c r="K149" s="2" t="s">
        <v>39</v>
      </c>
      <c r="L149" s="2">
        <v>42243</v>
      </c>
      <c r="M149" s="6">
        <v>2015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8">
        <v>0</v>
      </c>
      <c r="U149" s="38">
        <v>0</v>
      </c>
      <c r="V149" s="40">
        <v>8.7611111111111111</v>
      </c>
      <c r="W149" s="40">
        <v>141.00012611626667</v>
      </c>
      <c r="X149" s="40">
        <v>318.99996851133335</v>
      </c>
      <c r="Y149" s="40">
        <v>549.99999979411768</v>
      </c>
      <c r="Z149" s="40">
        <v>661</v>
      </c>
      <c r="AA149" s="40">
        <v>887</v>
      </c>
      <c r="AB149" s="40">
        <v>1117</v>
      </c>
      <c r="AC149" s="40">
        <v>1290.9111740850963</v>
      </c>
      <c r="AD149" s="40">
        <v>1481.0770696309125</v>
      </c>
      <c r="AE149" s="40">
        <v>1637.5133764388274</v>
      </c>
      <c r="AF149" s="40">
        <v>1786.9003271022937</v>
      </c>
      <c r="AG149" s="40">
        <v>1930.3418348929681</v>
      </c>
      <c r="AH149" s="40">
        <v>2112.2076953501241</v>
      </c>
      <c r="AI149" s="40">
        <v>2224.3438932783652</v>
      </c>
      <c r="AJ149" s="40">
        <v>2279.4131058067287</v>
      </c>
      <c r="AK149" s="40">
        <v>2188.8542634026244</v>
      </c>
      <c r="AL149" s="40">
        <v>1870.0438579009883</v>
      </c>
      <c r="AM149" s="40">
        <v>1757.4933177769606</v>
      </c>
      <c r="AN149" s="40">
        <v>1604.5187728030669</v>
      </c>
      <c r="AO149" s="40">
        <v>1090.0630286484579</v>
      </c>
      <c r="AP149" s="40">
        <v>957.18226123005275</v>
      </c>
      <c r="AQ149" s="40">
        <v>719.45305505316105</v>
      </c>
      <c r="AR149" s="40">
        <v>629.96001810097255</v>
      </c>
      <c r="AS149" s="40">
        <v>554.68060427806961</v>
      </c>
      <c r="AT149" s="41"/>
      <c r="AU149" s="41"/>
      <c r="AV149" s="41"/>
      <c r="AW149" s="41"/>
      <c r="AX149" s="41"/>
    </row>
    <row r="150" spans="1:50" x14ac:dyDescent="0.2">
      <c r="A150" s="4" t="s">
        <v>388</v>
      </c>
      <c r="B150" s="4" t="s">
        <v>387</v>
      </c>
      <c r="C150" s="13">
        <v>390574112.48000002</v>
      </c>
      <c r="D150" s="19" t="s">
        <v>62</v>
      </c>
      <c r="E150" s="4" t="s">
        <v>62</v>
      </c>
      <c r="F150" s="4" t="s">
        <v>64</v>
      </c>
      <c r="G150" s="5" t="s">
        <v>390</v>
      </c>
      <c r="H150" s="3" t="s">
        <v>45</v>
      </c>
      <c r="I150" s="3" t="s">
        <v>687</v>
      </c>
      <c r="J150" s="1" t="s">
        <v>542</v>
      </c>
      <c r="K150" s="2" t="s">
        <v>39</v>
      </c>
      <c r="L150" s="2">
        <v>42243</v>
      </c>
      <c r="M150" s="6">
        <v>2015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40">
        <v>6.5357142857142856</v>
      </c>
      <c r="W150" s="40">
        <v>101</v>
      </c>
      <c r="X150" s="40">
        <v>225</v>
      </c>
      <c r="Y150" s="40">
        <v>358</v>
      </c>
      <c r="Z150" s="40">
        <v>376</v>
      </c>
      <c r="AA150" s="40">
        <v>459</v>
      </c>
      <c r="AB150" s="40">
        <v>557</v>
      </c>
      <c r="AC150" s="40">
        <v>617.16205194865779</v>
      </c>
      <c r="AD150" s="40">
        <v>725.52826150110491</v>
      </c>
      <c r="AE150" s="40">
        <v>800.93224438266805</v>
      </c>
      <c r="AF150" s="40">
        <v>885.16845437636505</v>
      </c>
      <c r="AG150" s="40">
        <v>970.66823043039665</v>
      </c>
      <c r="AH150" s="40">
        <v>1090.3582727556388</v>
      </c>
      <c r="AI150" s="40">
        <v>1176.6381367992228</v>
      </c>
      <c r="AJ150" s="40">
        <v>1245.4867673495821</v>
      </c>
      <c r="AK150" s="40">
        <v>1196.8839571624123</v>
      </c>
      <c r="AL150" s="40">
        <v>964.78577499887024</v>
      </c>
      <c r="AM150" s="40">
        <v>1039.2323971952055</v>
      </c>
      <c r="AN150" s="40">
        <v>778.57218312818475</v>
      </c>
      <c r="AO150" s="40">
        <v>580.0870558549467</v>
      </c>
      <c r="AP150" s="40">
        <v>510.70548099047465</v>
      </c>
      <c r="AQ150" s="40">
        <v>349.11190565919361</v>
      </c>
      <c r="AR150" s="40">
        <v>305.84165617322617</v>
      </c>
      <c r="AS150" s="40">
        <v>269.4061493118694</v>
      </c>
      <c r="AT150" s="41"/>
      <c r="AU150" s="41"/>
      <c r="AV150" s="41"/>
      <c r="AW150" s="41"/>
      <c r="AX150" s="41"/>
    </row>
    <row r="151" spans="1:50" ht="16" x14ac:dyDescent="0.2">
      <c r="A151" s="25" t="s">
        <v>395</v>
      </c>
      <c r="B151" s="4" t="s">
        <v>391</v>
      </c>
      <c r="C151" s="13">
        <v>358159996.5</v>
      </c>
      <c r="D151" s="19" t="s">
        <v>392</v>
      </c>
      <c r="E151" s="4" t="s">
        <v>393</v>
      </c>
      <c r="F151" s="4" t="s">
        <v>394</v>
      </c>
      <c r="G151" s="5" t="s">
        <v>395</v>
      </c>
      <c r="H151" s="3" t="s">
        <v>52</v>
      </c>
      <c r="I151" s="3" t="s">
        <v>688</v>
      </c>
      <c r="J151" s="32" t="s">
        <v>160</v>
      </c>
      <c r="K151" s="2" t="s">
        <v>48</v>
      </c>
      <c r="L151" s="2">
        <v>42195</v>
      </c>
      <c r="M151" s="6">
        <v>2015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40">
        <v>29.8</v>
      </c>
      <c r="X151" s="40">
        <v>47.3</v>
      </c>
      <c r="Y151" s="40">
        <v>69.5</v>
      </c>
      <c r="Z151" s="40">
        <v>89.8</v>
      </c>
      <c r="AA151" s="40">
        <v>104.6</v>
      </c>
      <c r="AB151" s="40">
        <v>121.06666666666666</v>
      </c>
      <c r="AC151" s="40">
        <v>161.55179999999999</v>
      </c>
      <c r="AD151" s="40">
        <v>189.6078</v>
      </c>
      <c r="AE151" s="40">
        <v>223.09451999999999</v>
      </c>
      <c r="AF151" s="40">
        <v>255.66647599999999</v>
      </c>
      <c r="AG151" s="40">
        <v>286.11186880000002</v>
      </c>
      <c r="AH151" s="40">
        <v>314.35211733333335</v>
      </c>
      <c r="AI151" s="40">
        <v>326.24631781333329</v>
      </c>
      <c r="AJ151" s="40">
        <v>217.28322061333333</v>
      </c>
      <c r="AK151" s="40">
        <v>125.72010836426666</v>
      </c>
      <c r="AL151" s="40">
        <v>66.24858978458667</v>
      </c>
      <c r="AM151" s="40">
        <v>30.5</v>
      </c>
      <c r="AN151" s="40">
        <v>16.850000000000001</v>
      </c>
      <c r="AO151" s="40">
        <v>10.8</v>
      </c>
      <c r="AP151" s="40"/>
      <c r="AQ151" s="40"/>
      <c r="AR151" s="40"/>
      <c r="AS151" s="40"/>
      <c r="AT151" s="41"/>
      <c r="AU151" s="41"/>
      <c r="AV151" s="41"/>
      <c r="AW151" s="41"/>
      <c r="AX151" s="41"/>
    </row>
    <row r="152" spans="1:50" ht="16" x14ac:dyDescent="0.2">
      <c r="A152" s="25" t="s">
        <v>395</v>
      </c>
      <c r="B152" s="4" t="s">
        <v>391</v>
      </c>
      <c r="C152" s="13">
        <v>358159996.5</v>
      </c>
      <c r="D152" s="19" t="s">
        <v>392</v>
      </c>
      <c r="E152" s="4" t="s">
        <v>393</v>
      </c>
      <c r="F152" s="4" t="s">
        <v>394</v>
      </c>
      <c r="G152" s="5" t="s">
        <v>396</v>
      </c>
      <c r="H152" s="3" t="s">
        <v>145</v>
      </c>
      <c r="I152" s="3" t="s">
        <v>689</v>
      </c>
      <c r="J152" s="32" t="s">
        <v>160</v>
      </c>
      <c r="K152" s="2" t="s">
        <v>48</v>
      </c>
      <c r="L152" s="2">
        <v>42195</v>
      </c>
      <c r="M152" s="6">
        <v>2015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0</v>
      </c>
      <c r="U152" s="38">
        <v>0</v>
      </c>
      <c r="V152" s="38">
        <v>0</v>
      </c>
      <c r="W152" s="40">
        <v>29.8</v>
      </c>
      <c r="X152" s="40">
        <v>47.3</v>
      </c>
      <c r="Y152" s="40">
        <v>66.400000000000006</v>
      </c>
      <c r="Z152" s="40">
        <v>80.900000000000006</v>
      </c>
      <c r="AA152" s="40">
        <v>92</v>
      </c>
      <c r="AB152" s="40">
        <v>106.8</v>
      </c>
      <c r="AC152" s="40">
        <v>143.30600000000001</v>
      </c>
      <c r="AD152" s="40">
        <v>174.3853</v>
      </c>
      <c r="AE152" s="40">
        <v>212.10294999999999</v>
      </c>
      <c r="AF152" s="40">
        <v>248.43883500000001</v>
      </c>
      <c r="AG152" s="40">
        <v>281.92160200000001</v>
      </c>
      <c r="AH152" s="40">
        <v>360.07252440000002</v>
      </c>
      <c r="AI152" s="40">
        <v>390.82477684000003</v>
      </c>
      <c r="AJ152" s="40">
        <v>239.33738842</v>
      </c>
      <c r="AK152" s="40">
        <v>139.41869421000001</v>
      </c>
      <c r="AL152" s="40">
        <v>69.684347105000001</v>
      </c>
      <c r="AM152" s="40">
        <v>34.6</v>
      </c>
      <c r="AN152" s="40">
        <v>17.3</v>
      </c>
      <c r="AO152" s="40"/>
      <c r="AP152" s="40"/>
      <c r="AQ152" s="40"/>
      <c r="AR152" s="40"/>
      <c r="AS152" s="40"/>
      <c r="AT152" s="41"/>
      <c r="AU152" s="41"/>
      <c r="AV152" s="41"/>
      <c r="AW152" s="41"/>
      <c r="AX152" s="41"/>
    </row>
    <row r="153" spans="1:50" ht="16" x14ac:dyDescent="0.2">
      <c r="A153" s="25" t="s">
        <v>395</v>
      </c>
      <c r="B153" s="4" t="s">
        <v>391</v>
      </c>
      <c r="C153" s="13">
        <v>358159996.5</v>
      </c>
      <c r="D153" s="19" t="s">
        <v>392</v>
      </c>
      <c r="E153" s="4" t="s">
        <v>393</v>
      </c>
      <c r="F153" s="4" t="s">
        <v>394</v>
      </c>
      <c r="G153" s="5" t="s">
        <v>397</v>
      </c>
      <c r="H153" s="3" t="s">
        <v>145</v>
      </c>
      <c r="I153" s="3" t="s">
        <v>690</v>
      </c>
      <c r="J153" s="32" t="s">
        <v>160</v>
      </c>
      <c r="K153" s="2" t="s">
        <v>48</v>
      </c>
      <c r="L153" s="2">
        <v>42195</v>
      </c>
      <c r="M153" s="6">
        <v>2015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40">
        <v>2.9</v>
      </c>
      <c r="Z153" s="40">
        <v>8.3000000000000007</v>
      </c>
      <c r="AA153" s="40">
        <v>11.9</v>
      </c>
      <c r="AB153" s="40">
        <v>13</v>
      </c>
      <c r="AC153" s="40">
        <v>13.624000000000001</v>
      </c>
      <c r="AD153" s="40">
        <v>14.1144</v>
      </c>
      <c r="AE153" s="40">
        <v>15.21184</v>
      </c>
      <c r="AF153" s="40">
        <v>16.179023999999998</v>
      </c>
      <c r="AG153" s="40">
        <v>17.398926400000001</v>
      </c>
      <c r="AH153" s="40">
        <v>15.005056266666665</v>
      </c>
      <c r="AI153" s="40">
        <v>11.911217306666666</v>
      </c>
      <c r="AJ153" s="40">
        <v>9.4767622426666662</v>
      </c>
      <c r="AK153" s="40">
        <v>8.2290860184000003</v>
      </c>
      <c r="AL153" s="40">
        <v>7.1628440832266662</v>
      </c>
      <c r="AM153" s="40">
        <v>4.3499999999999996</v>
      </c>
      <c r="AN153" s="40">
        <v>3.75</v>
      </c>
      <c r="AO153" s="40">
        <v>6.4</v>
      </c>
      <c r="AP153" s="40"/>
      <c r="AQ153" s="40"/>
      <c r="AR153" s="40"/>
      <c r="AS153" s="40"/>
      <c r="AT153" s="41"/>
      <c r="AU153" s="41"/>
      <c r="AV153" s="41"/>
      <c r="AW153" s="41"/>
      <c r="AX153" s="41"/>
    </row>
    <row r="154" spans="1:50" ht="16" x14ac:dyDescent="0.2">
      <c r="A154" s="25" t="s">
        <v>395</v>
      </c>
      <c r="B154" s="4" t="s">
        <v>391</v>
      </c>
      <c r="C154" s="13">
        <v>358159996.5</v>
      </c>
      <c r="D154" s="19" t="s">
        <v>392</v>
      </c>
      <c r="E154" s="4" t="s">
        <v>393</v>
      </c>
      <c r="F154" s="4" t="s">
        <v>394</v>
      </c>
      <c r="G154" s="5" t="s">
        <v>398</v>
      </c>
      <c r="H154" s="3" t="s">
        <v>145</v>
      </c>
      <c r="I154" s="3" t="s">
        <v>691</v>
      </c>
      <c r="J154" s="32" t="s">
        <v>160</v>
      </c>
      <c r="K154" s="2" t="s">
        <v>48</v>
      </c>
      <c r="L154" s="2">
        <v>42195</v>
      </c>
      <c r="M154" s="6">
        <v>2015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40">
        <v>0.2</v>
      </c>
      <c r="Z154" s="40">
        <v>0.6</v>
      </c>
      <c r="AA154" s="40">
        <v>0.7</v>
      </c>
      <c r="AB154" s="40">
        <v>1.26</v>
      </c>
      <c r="AC154" s="40">
        <v>2.67875</v>
      </c>
      <c r="AD154" s="40">
        <v>3.7545000000000002</v>
      </c>
      <c r="AE154" s="40">
        <v>4.8254000000000001</v>
      </c>
      <c r="AF154" s="40">
        <v>5.8454800000000002</v>
      </c>
      <c r="AG154" s="40">
        <v>6.6445759999999998</v>
      </c>
      <c r="AH154" s="40">
        <v>3.7480671999999999</v>
      </c>
      <c r="AI154" s="40">
        <v>3.97787392</v>
      </c>
      <c r="AJ154" s="40">
        <v>3.3222991359999998</v>
      </c>
      <c r="AK154" s="40">
        <v>2.2678393088000002</v>
      </c>
      <c r="AL154" s="40">
        <v>1.6442714470399999</v>
      </c>
      <c r="AM154" s="40">
        <v>0.4</v>
      </c>
      <c r="AN154" s="40">
        <v>0.2</v>
      </c>
      <c r="AO154" s="40"/>
      <c r="AP154" s="40"/>
      <c r="AQ154" s="40"/>
      <c r="AR154" s="40"/>
      <c r="AS154" s="40"/>
      <c r="AT154" s="41"/>
      <c r="AU154" s="41"/>
      <c r="AV154" s="41"/>
      <c r="AW154" s="41"/>
      <c r="AX154" s="41"/>
    </row>
    <row r="155" spans="1:50" x14ac:dyDescent="0.2">
      <c r="A155" s="4" t="s">
        <v>401</v>
      </c>
      <c r="B155" t="s">
        <v>399</v>
      </c>
      <c r="C155" s="11">
        <v>191260329.12</v>
      </c>
      <c r="D155" s="19" t="s">
        <v>204</v>
      </c>
      <c r="E155" s="10" t="s">
        <v>400</v>
      </c>
      <c r="F155" s="4" t="s">
        <v>205</v>
      </c>
      <c r="G155" s="5" t="s">
        <v>402</v>
      </c>
      <c r="H155" s="3" t="s">
        <v>44</v>
      </c>
      <c r="I155" s="3" t="s">
        <v>692</v>
      </c>
      <c r="J155" s="1" t="s">
        <v>542</v>
      </c>
      <c r="K155" s="2" t="s">
        <v>48</v>
      </c>
      <c r="L155" s="2">
        <v>43693</v>
      </c>
      <c r="M155" s="6">
        <v>2019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40">
        <v>47</v>
      </c>
      <c r="AA155" s="40">
        <v>731.00042546965972</v>
      </c>
      <c r="AB155" s="40">
        <v>1650.109396615097</v>
      </c>
      <c r="AC155" s="40">
        <v>2592.5783494785755</v>
      </c>
      <c r="AD155" s="40">
        <v>3796.8915979569078</v>
      </c>
      <c r="AE155" s="40">
        <v>5052.0409805287209</v>
      </c>
      <c r="AF155" s="40">
        <v>6248.0116444106334</v>
      </c>
      <c r="AG155" s="40">
        <v>7062.2076903501729</v>
      </c>
      <c r="AH155" s="40">
        <v>7605.8837160014937</v>
      </c>
      <c r="AI155" s="40">
        <v>8061.4966749909136</v>
      </c>
      <c r="AJ155" s="40">
        <v>8450.0638295463905</v>
      </c>
      <c r="AK155" s="40">
        <v>8773.0657713138298</v>
      </c>
      <c r="AL155" s="40">
        <v>8574.0031541207918</v>
      </c>
      <c r="AM155" s="40">
        <v>8205.0992477937743</v>
      </c>
      <c r="AN155" s="40">
        <v>6043.7089596567675</v>
      </c>
      <c r="AO155" s="40">
        <v>3606.8423881161798</v>
      </c>
      <c r="AP155" s="40">
        <v>1803.4211940580899</v>
      </c>
      <c r="AQ155" s="40"/>
      <c r="AR155" s="40"/>
      <c r="AS155" s="40"/>
      <c r="AT155" s="41"/>
      <c r="AU155" s="41"/>
      <c r="AV155" s="41"/>
      <c r="AW155" s="41"/>
      <c r="AX155" s="41"/>
    </row>
    <row r="156" spans="1:50" x14ac:dyDescent="0.2">
      <c r="A156" s="4" t="s">
        <v>401</v>
      </c>
      <c r="B156" t="s">
        <v>399</v>
      </c>
      <c r="C156" s="11">
        <v>191260329.12</v>
      </c>
      <c r="D156" s="19" t="s">
        <v>204</v>
      </c>
      <c r="E156" s="10" t="s">
        <v>400</v>
      </c>
      <c r="F156" s="4" t="s">
        <v>205</v>
      </c>
      <c r="G156" s="5" t="s">
        <v>403</v>
      </c>
      <c r="H156" s="3" t="s">
        <v>45</v>
      </c>
      <c r="I156" s="3" t="s">
        <v>693</v>
      </c>
      <c r="J156" s="1" t="s">
        <v>542</v>
      </c>
      <c r="K156" s="2" t="s">
        <v>48</v>
      </c>
      <c r="L156" s="2">
        <v>43693</v>
      </c>
      <c r="M156" s="6">
        <v>2019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40">
        <v>47</v>
      </c>
      <c r="AA156" s="40">
        <v>651.72222222222217</v>
      </c>
      <c r="AB156" s="40">
        <v>1271</v>
      </c>
      <c r="AC156" s="40">
        <v>1842.9588966204417</v>
      </c>
      <c r="AD156" s="40">
        <v>2651.3504808200842</v>
      </c>
      <c r="AE156" s="40">
        <v>3439.1045911682404</v>
      </c>
      <c r="AF156" s="40">
        <v>4181.5842899677709</v>
      </c>
      <c r="AG156" s="40">
        <v>4708.7516530651465</v>
      </c>
      <c r="AH156" s="40">
        <v>5036.7982946274315</v>
      </c>
      <c r="AI156" s="40">
        <v>5418.584832794143</v>
      </c>
      <c r="AJ156" s="40">
        <v>5860.8090578516876</v>
      </c>
      <c r="AK156" s="40">
        <v>6099.3578200468655</v>
      </c>
      <c r="AL156" s="40">
        <v>5999.3747630858716</v>
      </c>
      <c r="AM156" s="40">
        <v>5796.9335106704939</v>
      </c>
      <c r="AN156" s="40">
        <v>4237.4152657511704</v>
      </c>
      <c r="AO156" s="40">
        <v>1917.6932769340499</v>
      </c>
      <c r="AP156" s="40">
        <v>958.84663846702495</v>
      </c>
      <c r="AQ156" s="40"/>
      <c r="AR156" s="40"/>
      <c r="AS156" s="40"/>
      <c r="AT156" s="41"/>
      <c r="AU156" s="41"/>
      <c r="AV156" s="41"/>
      <c r="AW156" s="41"/>
      <c r="AX156" s="41"/>
    </row>
    <row r="157" spans="1:50" x14ac:dyDescent="0.2">
      <c r="A157" t="s">
        <v>406</v>
      </c>
      <c r="B157" t="s">
        <v>404</v>
      </c>
      <c r="C157" s="11">
        <v>359631479.33999997</v>
      </c>
      <c r="D157" s="10" t="s">
        <v>405</v>
      </c>
      <c r="E157" s="4" t="s">
        <v>126</v>
      </c>
      <c r="F157" s="4" t="s">
        <v>126</v>
      </c>
      <c r="G157" s="5" t="s">
        <v>407</v>
      </c>
      <c r="H157" s="3" t="s">
        <v>44</v>
      </c>
      <c r="I157" s="3" t="s">
        <v>694</v>
      </c>
      <c r="J157" s="1" t="s">
        <v>542</v>
      </c>
      <c r="K157" s="2" t="s">
        <v>39</v>
      </c>
      <c r="L157" s="2">
        <v>39927</v>
      </c>
      <c r="M157" s="6">
        <v>2009</v>
      </c>
      <c r="N157" s="38">
        <v>0</v>
      </c>
      <c r="O157" s="38">
        <v>0</v>
      </c>
      <c r="P157" s="42">
        <v>113</v>
      </c>
      <c r="Q157" s="44">
        <v>226</v>
      </c>
      <c r="R157" s="44">
        <v>410</v>
      </c>
      <c r="S157" s="40">
        <v>606.875</v>
      </c>
      <c r="T157" s="40">
        <v>932</v>
      </c>
      <c r="U157" s="40">
        <v>1187</v>
      </c>
      <c r="V157" s="40">
        <v>1327.9939999999999</v>
      </c>
      <c r="W157" s="40">
        <v>1745</v>
      </c>
      <c r="X157" s="40">
        <v>1833</v>
      </c>
      <c r="Y157" s="40">
        <v>2083.9884615384613</v>
      </c>
      <c r="Z157" s="40">
        <v>2187.9749999999999</v>
      </c>
      <c r="AA157" s="40">
        <v>2243.0435714285713</v>
      </c>
      <c r="AB157" s="40">
        <v>2275.1684615384615</v>
      </c>
      <c r="AC157" s="40">
        <v>2222.609260687751</v>
      </c>
      <c r="AD157" s="40">
        <v>2235.6115329596309</v>
      </c>
      <c r="AE157" s="40">
        <v>2112.1275676904675</v>
      </c>
      <c r="AF157" s="40">
        <v>1704.9160379404332</v>
      </c>
      <c r="AG157" s="40">
        <v>1430.2402154084907</v>
      </c>
      <c r="AH157" s="40">
        <v>1214.5391926130374</v>
      </c>
      <c r="AI157" s="40">
        <v>1033.3392834969463</v>
      </c>
      <c r="AJ157" s="40">
        <v>855.09806494505415</v>
      </c>
      <c r="AK157" s="40">
        <v>720.154010871688</v>
      </c>
      <c r="AL157" s="40">
        <v>589.10415359099727</v>
      </c>
      <c r="AM157" s="40">
        <v>522.41104014896564</v>
      </c>
      <c r="AN157" s="40">
        <v>440.24516115495902</v>
      </c>
      <c r="AO157" s="40">
        <v>103.63368513309101</v>
      </c>
      <c r="AP157" s="40">
        <v>72.543579593163599</v>
      </c>
      <c r="AQ157" s="40"/>
      <c r="AR157" s="40"/>
      <c r="AS157" s="40"/>
      <c r="AT157" s="41"/>
      <c r="AU157" s="41"/>
      <c r="AV157" s="41"/>
      <c r="AW157" s="41"/>
      <c r="AX157" s="41"/>
    </row>
    <row r="158" spans="1:50" x14ac:dyDescent="0.2">
      <c r="A158" t="s">
        <v>406</v>
      </c>
      <c r="B158" t="s">
        <v>404</v>
      </c>
      <c r="C158" s="11">
        <v>359631479.33999997</v>
      </c>
      <c r="D158" s="10" t="s">
        <v>405</v>
      </c>
      <c r="E158" s="4" t="s">
        <v>126</v>
      </c>
      <c r="F158" s="4" t="s">
        <v>126</v>
      </c>
      <c r="G158" s="5" t="s">
        <v>408</v>
      </c>
      <c r="H158" s="3" t="s">
        <v>45</v>
      </c>
      <c r="I158" s="3" t="s">
        <v>695</v>
      </c>
      <c r="J158" s="1" t="s">
        <v>542</v>
      </c>
      <c r="K158" s="2" t="s">
        <v>39</v>
      </c>
      <c r="L158" s="2">
        <v>39927</v>
      </c>
      <c r="M158" s="6">
        <v>2009</v>
      </c>
      <c r="N158" s="38">
        <v>0</v>
      </c>
      <c r="O158" s="38">
        <v>0</v>
      </c>
      <c r="P158" s="42">
        <v>96.5</v>
      </c>
      <c r="Q158" s="44">
        <v>193</v>
      </c>
      <c r="R158" s="44">
        <v>235</v>
      </c>
      <c r="S158" s="40">
        <v>292</v>
      </c>
      <c r="T158" s="40">
        <v>404</v>
      </c>
      <c r="U158" s="40">
        <v>544</v>
      </c>
      <c r="V158" s="40">
        <v>729.99400000000003</v>
      </c>
      <c r="W158" s="40">
        <v>959</v>
      </c>
      <c r="X158" s="40">
        <v>954</v>
      </c>
      <c r="Y158" s="40">
        <v>1051.0153846153846</v>
      </c>
      <c r="Z158" s="40">
        <v>1158.9214285714286</v>
      </c>
      <c r="AA158" s="40">
        <v>1154.9778571428571</v>
      </c>
      <c r="AB158" s="40">
        <v>1127.0230769230768</v>
      </c>
      <c r="AC158" s="40">
        <v>1182.9378769230768</v>
      </c>
      <c r="AD158" s="40">
        <v>1208.9356335666666</v>
      </c>
      <c r="AE158" s="40">
        <v>1126.5859396856363</v>
      </c>
      <c r="AF158" s="40">
        <v>934.21789876888886</v>
      </c>
      <c r="AG158" s="40">
        <v>805.68199450613326</v>
      </c>
      <c r="AH158" s="40">
        <v>695.19038436680137</v>
      </c>
      <c r="AI158" s="40">
        <v>597.21842440787418</v>
      </c>
      <c r="AJ158" s="40">
        <v>519.32178364600043</v>
      </c>
      <c r="AK158" s="40">
        <v>441.51622474294084</v>
      </c>
      <c r="AL158" s="40">
        <v>330.14519932712352</v>
      </c>
      <c r="AM158" s="40">
        <v>299.01911621218596</v>
      </c>
      <c r="AN158" s="40">
        <v>263.85137818608678</v>
      </c>
      <c r="AO158" s="40">
        <v>52.383189243861402</v>
      </c>
      <c r="AP158" s="40">
        <v>36.668232470702996</v>
      </c>
      <c r="AQ158" s="40"/>
      <c r="AR158" s="40"/>
      <c r="AS158" s="40"/>
      <c r="AT158" s="41"/>
      <c r="AU158" s="41"/>
      <c r="AV158" s="41"/>
      <c r="AW158" s="41"/>
      <c r="AX158" s="41"/>
    </row>
    <row r="159" spans="1:50" x14ac:dyDescent="0.2">
      <c r="A159" s="4" t="s">
        <v>409</v>
      </c>
      <c r="B159" s="4" t="s">
        <v>526</v>
      </c>
      <c r="C159" s="17">
        <v>191618646.94999999</v>
      </c>
      <c r="D159" t="s">
        <v>400</v>
      </c>
      <c r="E159" t="s">
        <v>400</v>
      </c>
      <c r="F159" s="4" t="s">
        <v>205</v>
      </c>
      <c r="G159" t="s">
        <v>410</v>
      </c>
      <c r="H159" s="3" t="s">
        <v>44</v>
      </c>
      <c r="I159" s="3" t="s">
        <v>696</v>
      </c>
      <c r="J159" s="1" t="s">
        <v>542</v>
      </c>
      <c r="K159" s="3" t="s">
        <v>39</v>
      </c>
      <c r="L159" s="2">
        <v>43578</v>
      </c>
      <c r="M159" s="6">
        <v>2019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40">
        <v>354.33346798199807</v>
      </c>
      <c r="AA159" s="40">
        <v>1589.6438851486112</v>
      </c>
      <c r="AB159" s="40">
        <v>2939</v>
      </c>
      <c r="AC159" s="40">
        <v>5101.1245226351984</v>
      </c>
      <c r="AD159" s="40">
        <v>6544.3557383731886</v>
      </c>
      <c r="AE159" s="40">
        <v>7889.2099083361963</v>
      </c>
      <c r="AF159" s="40">
        <v>8979.1580101287709</v>
      </c>
      <c r="AG159" s="40">
        <v>9935.7624368384422</v>
      </c>
      <c r="AH159" s="40">
        <v>10722.944531417601</v>
      </c>
      <c r="AI159" s="40">
        <v>11424.578136309179</v>
      </c>
      <c r="AJ159" s="40">
        <v>12155.845821905416</v>
      </c>
      <c r="AK159" s="40">
        <v>12622.90552580847</v>
      </c>
      <c r="AL159" s="40">
        <v>13014.155139954089</v>
      </c>
      <c r="AM159" s="40">
        <v>12832.275875645701</v>
      </c>
      <c r="AN159" s="40">
        <v>10052.088909831928</v>
      </c>
      <c r="AO159" s="40">
        <v>8042.1183671748304</v>
      </c>
      <c r="AP159" s="40">
        <v>7311.4918905216055</v>
      </c>
      <c r="AQ159" s="40">
        <v>2386.7131570672</v>
      </c>
      <c r="AR159" s="40">
        <v>1670.6992099470399</v>
      </c>
      <c r="AS159" s="40">
        <v>1169.4894469629301</v>
      </c>
      <c r="AT159" s="41"/>
      <c r="AU159" s="41"/>
      <c r="AV159" s="41"/>
      <c r="AW159" s="41"/>
      <c r="AX159" s="41"/>
    </row>
    <row r="160" spans="1:50" x14ac:dyDescent="0.2">
      <c r="A160" s="4" t="s">
        <v>409</v>
      </c>
      <c r="B160" s="4" t="s">
        <v>526</v>
      </c>
      <c r="C160" s="17">
        <v>191618646.94999999</v>
      </c>
      <c r="D160" t="s">
        <v>400</v>
      </c>
      <c r="E160" t="s">
        <v>400</v>
      </c>
      <c r="F160" s="4" t="s">
        <v>205</v>
      </c>
      <c r="G160" t="s">
        <v>411</v>
      </c>
      <c r="H160" s="3" t="s">
        <v>45</v>
      </c>
      <c r="I160" s="3" t="s">
        <v>697</v>
      </c>
      <c r="J160" s="1" t="s">
        <v>542</v>
      </c>
      <c r="K160" s="3" t="s">
        <v>39</v>
      </c>
      <c r="L160" s="2">
        <v>43578</v>
      </c>
      <c r="M160" s="6">
        <v>2019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40">
        <v>311</v>
      </c>
      <c r="AA160" s="40">
        <v>1383.0100242908738</v>
      </c>
      <c r="AB160" s="40">
        <v>2486</v>
      </c>
      <c r="AC160" s="40">
        <v>4404.892563245664</v>
      </c>
      <c r="AD160" s="40">
        <v>5582.6201488512006</v>
      </c>
      <c r="AE160" s="40">
        <v>6629.2230297535762</v>
      </c>
      <c r="AF160" s="40">
        <v>7464.10966633711</v>
      </c>
      <c r="AG160" s="40">
        <v>8173.6451172538627</v>
      </c>
      <c r="AH160" s="40">
        <v>8792.6879418338558</v>
      </c>
      <c r="AI160" s="40">
        <v>9308.6441272283137</v>
      </c>
      <c r="AJ160" s="40">
        <v>9864.5437355139202</v>
      </c>
      <c r="AK160" s="40">
        <v>10218.2980016006</v>
      </c>
      <c r="AL160" s="40">
        <v>10654.2701306852</v>
      </c>
      <c r="AM160" s="40">
        <v>10627.830818281245</v>
      </c>
      <c r="AN160" s="40">
        <v>8550.5775863070648</v>
      </c>
      <c r="AO160" s="40">
        <v>7033.2448423431797</v>
      </c>
      <c r="AP160" s="40">
        <v>6365.9903441405504</v>
      </c>
      <c r="AQ160" s="40">
        <v>2179.69802746193</v>
      </c>
      <c r="AR160" s="40">
        <v>1525.78861922335</v>
      </c>
      <c r="AS160" s="40">
        <v>1068.05203345635</v>
      </c>
      <c r="AT160" s="41"/>
      <c r="AU160" s="41"/>
      <c r="AV160" s="41"/>
      <c r="AW160" s="41"/>
      <c r="AX160" s="41"/>
    </row>
    <row r="161" spans="1:50" x14ac:dyDescent="0.2">
      <c r="A161" s="4" t="s">
        <v>413</v>
      </c>
      <c r="B161" s="4" t="s">
        <v>412</v>
      </c>
      <c r="C161" s="13">
        <v>1106356248.4000001</v>
      </c>
      <c r="D161" s="10" t="s">
        <v>405</v>
      </c>
      <c r="E161" s="4" t="s">
        <v>126</v>
      </c>
      <c r="F161" s="4" t="s">
        <v>126</v>
      </c>
      <c r="G161" s="5" t="s">
        <v>414</v>
      </c>
      <c r="H161" s="3" t="s">
        <v>44</v>
      </c>
      <c r="I161" s="3" t="s">
        <v>698</v>
      </c>
      <c r="J161" s="1" t="s">
        <v>542</v>
      </c>
      <c r="K161" s="2" t="s">
        <v>39</v>
      </c>
      <c r="L161" s="2">
        <v>40081</v>
      </c>
      <c r="M161" s="6">
        <v>2009</v>
      </c>
      <c r="N161" s="38">
        <v>0</v>
      </c>
      <c r="O161" s="38">
        <v>0</v>
      </c>
      <c r="P161" s="44">
        <v>0</v>
      </c>
      <c r="Q161" s="44">
        <v>393</v>
      </c>
      <c r="R161" s="44">
        <v>738</v>
      </c>
      <c r="S161" s="40">
        <v>1024.875</v>
      </c>
      <c r="T161" s="40">
        <v>1504</v>
      </c>
      <c r="U161" s="40">
        <v>2071.6</v>
      </c>
      <c r="V161" s="40">
        <v>2474</v>
      </c>
      <c r="W161" s="40">
        <v>3232</v>
      </c>
      <c r="X161" s="40">
        <v>4009.4230769230771</v>
      </c>
      <c r="Y161" s="40">
        <v>5155.9923076923078</v>
      </c>
      <c r="Z161" s="40">
        <v>6360.9421428571422</v>
      </c>
      <c r="AA161" s="40">
        <v>7706.8564285714283</v>
      </c>
      <c r="AB161" s="40">
        <v>9133.751923076923</v>
      </c>
      <c r="AC161" s="40">
        <v>9830.4108158028193</v>
      </c>
      <c r="AD161" s="40">
        <v>10160.88612878636</v>
      </c>
      <c r="AE161" s="40">
        <v>7980.6273808753631</v>
      </c>
      <c r="AF161" s="40">
        <v>6033.3563619853903</v>
      </c>
      <c r="AG161" s="40">
        <v>4632.726156463269</v>
      </c>
      <c r="AH161" s="40">
        <v>3676.4735009003434</v>
      </c>
      <c r="AI161" s="40">
        <v>3028.7307390996498</v>
      </c>
      <c r="AJ161" s="40">
        <v>2250.5099759668087</v>
      </c>
      <c r="AK161" s="40">
        <v>1896.2235537733884</v>
      </c>
      <c r="AL161" s="40">
        <v>1662.8317279921334</v>
      </c>
      <c r="AM161" s="40">
        <v>1122.9457793504141</v>
      </c>
      <c r="AN161" s="40">
        <v>1373.7698777901498</v>
      </c>
      <c r="AO161" s="40"/>
      <c r="AP161" s="40"/>
      <c r="AQ161" s="40"/>
      <c r="AR161" s="40"/>
      <c r="AS161" s="40"/>
      <c r="AT161" s="41"/>
      <c r="AU161" s="41"/>
      <c r="AV161" s="41"/>
      <c r="AW161" s="41"/>
      <c r="AX161" s="41"/>
    </row>
    <row r="162" spans="1:50" x14ac:dyDescent="0.2">
      <c r="A162" s="4" t="s">
        <v>413</v>
      </c>
      <c r="B162" s="4" t="s">
        <v>412</v>
      </c>
      <c r="C162" s="13">
        <v>1106356248.4000001</v>
      </c>
      <c r="D162" s="10" t="s">
        <v>405</v>
      </c>
      <c r="E162" s="4" t="s">
        <v>126</v>
      </c>
      <c r="F162" s="4" t="s">
        <v>126</v>
      </c>
      <c r="G162" s="5" t="s">
        <v>415</v>
      </c>
      <c r="H162" s="3" t="s">
        <v>45</v>
      </c>
      <c r="I162" s="3" t="s">
        <v>699</v>
      </c>
      <c r="J162" s="1" t="s">
        <v>542</v>
      </c>
      <c r="K162" s="2" t="s">
        <v>39</v>
      </c>
      <c r="L162" s="2">
        <v>40081</v>
      </c>
      <c r="M162" s="6">
        <v>2009</v>
      </c>
      <c r="N162" s="38">
        <v>0</v>
      </c>
      <c r="O162" s="38">
        <v>0</v>
      </c>
      <c r="P162" s="42">
        <v>0</v>
      </c>
      <c r="Q162" s="42">
        <v>235.79999999999998</v>
      </c>
      <c r="R162" s="42">
        <v>442.8</v>
      </c>
      <c r="S162" s="40">
        <v>627</v>
      </c>
      <c r="T162" s="40">
        <v>957</v>
      </c>
      <c r="U162" s="40">
        <v>1334</v>
      </c>
      <c r="V162" s="40">
        <v>1677</v>
      </c>
      <c r="W162" s="40">
        <v>2263</v>
      </c>
      <c r="X162" s="40">
        <v>2765.4615384615381</v>
      </c>
      <c r="Y162" s="40">
        <v>3469</v>
      </c>
      <c r="Z162" s="40">
        <v>4345.9849999999997</v>
      </c>
      <c r="AA162" s="40">
        <v>5239.9107142857138</v>
      </c>
      <c r="AB162" s="40">
        <v>5937.8134615384615</v>
      </c>
      <c r="AC162" s="40">
        <v>6463.2931117080179</v>
      </c>
      <c r="AD162" s="40">
        <v>6598.4499247237018</v>
      </c>
      <c r="AE162" s="40">
        <v>4897.3420578868827</v>
      </c>
      <c r="AF162" s="40">
        <v>3670.6987491583459</v>
      </c>
      <c r="AG162" s="40">
        <v>2780.1466694601313</v>
      </c>
      <c r="AH162" s="40">
        <v>2174.9896135864569</v>
      </c>
      <c r="AI162" s="40">
        <v>1765.6551015316786</v>
      </c>
      <c r="AJ162" s="40">
        <v>1256.09856326258</v>
      </c>
      <c r="AK162" s="40">
        <v>1034.1022745962291</v>
      </c>
      <c r="AL162" s="40">
        <v>926.10445709944327</v>
      </c>
      <c r="AM162" s="40">
        <v>555.58832318418297</v>
      </c>
      <c r="AN162" s="40">
        <v>849.98286941311096</v>
      </c>
      <c r="AO162" s="40"/>
      <c r="AP162" s="40"/>
      <c r="AQ162" s="40"/>
      <c r="AR162" s="40"/>
      <c r="AS162" s="40"/>
      <c r="AT162" s="41"/>
      <c r="AU162" s="41"/>
      <c r="AV162" s="41"/>
      <c r="AW162" s="41"/>
      <c r="AX162" s="41"/>
    </row>
    <row r="163" spans="1:50" x14ac:dyDescent="0.2">
      <c r="A163" s="4" t="s">
        <v>417</v>
      </c>
      <c r="B163" s="4" t="s">
        <v>416</v>
      </c>
      <c r="C163" s="13">
        <v>793479171.97000003</v>
      </c>
      <c r="D163" s="19" t="s">
        <v>182</v>
      </c>
      <c r="E163" s="4" t="s">
        <v>94</v>
      </c>
      <c r="F163" s="4" t="s">
        <v>95</v>
      </c>
      <c r="G163" s="5" t="s">
        <v>417</v>
      </c>
      <c r="H163" s="3" t="s">
        <v>44</v>
      </c>
      <c r="I163" s="3" t="s">
        <v>700</v>
      </c>
      <c r="J163" s="1" t="s">
        <v>542</v>
      </c>
      <c r="K163" s="2" t="s">
        <v>48</v>
      </c>
      <c r="L163" s="2">
        <v>42321</v>
      </c>
      <c r="M163" s="6">
        <v>2015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40">
        <v>18.75</v>
      </c>
      <c r="W163" s="40">
        <v>423</v>
      </c>
      <c r="X163" s="40">
        <v>955</v>
      </c>
      <c r="Y163" s="40">
        <v>1860</v>
      </c>
      <c r="Z163" s="40">
        <v>3188.9833333333331</v>
      </c>
      <c r="AA163" s="40">
        <v>4328</v>
      </c>
      <c r="AB163" s="40">
        <v>5015.333333333333</v>
      </c>
      <c r="AC163" s="40">
        <v>5566.0436777513942</v>
      </c>
      <c r="AD163" s="40">
        <v>6325.01176627735</v>
      </c>
      <c r="AE163" s="40">
        <v>6968.483301538864</v>
      </c>
      <c r="AF163" s="40">
        <v>7501.9300726440233</v>
      </c>
      <c r="AG163" s="40">
        <v>7836.0414651209103</v>
      </c>
      <c r="AH163" s="40">
        <v>8085.7289693690691</v>
      </c>
      <c r="AI163" s="40">
        <v>8350.839199144013</v>
      </c>
      <c r="AJ163" s="40">
        <v>8746.6751358979564</v>
      </c>
      <c r="AK163" s="40">
        <v>9035.8170677156249</v>
      </c>
      <c r="AL163" s="40">
        <v>9098.4429739542757</v>
      </c>
      <c r="AM163" s="40">
        <v>7215.583099223225</v>
      </c>
      <c r="AN163" s="40">
        <v>2985.2945219072999</v>
      </c>
      <c r="AO163" s="40">
        <v>1963.1223261935215</v>
      </c>
      <c r="AP163" s="40">
        <v>1351.501729208223</v>
      </c>
      <c r="AQ163" s="40">
        <v>239.40099229823801</v>
      </c>
      <c r="AR163" s="40"/>
      <c r="AS163" s="40"/>
      <c r="AT163" s="41"/>
      <c r="AU163" s="41"/>
      <c r="AV163" s="41"/>
      <c r="AW163" s="41"/>
      <c r="AX163" s="41"/>
    </row>
    <row r="164" spans="1:50" x14ac:dyDescent="0.2">
      <c r="A164" s="4" t="s">
        <v>417</v>
      </c>
      <c r="B164" s="4" t="s">
        <v>416</v>
      </c>
      <c r="C164" s="13">
        <v>793479171.97000003</v>
      </c>
      <c r="D164" s="19" t="s">
        <v>182</v>
      </c>
      <c r="E164" s="4" t="s">
        <v>94</v>
      </c>
      <c r="F164" s="4" t="s">
        <v>95</v>
      </c>
      <c r="G164" s="5" t="s">
        <v>418</v>
      </c>
      <c r="H164" s="3" t="s">
        <v>45</v>
      </c>
      <c r="I164" s="3" t="s">
        <v>701</v>
      </c>
      <c r="J164" s="1" t="s">
        <v>542</v>
      </c>
      <c r="K164" s="2" t="s">
        <v>48</v>
      </c>
      <c r="L164" s="2">
        <v>42321</v>
      </c>
      <c r="M164" s="6">
        <v>2015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40">
        <v>15.4</v>
      </c>
      <c r="W164" s="40">
        <v>254</v>
      </c>
      <c r="X164" s="40">
        <v>405</v>
      </c>
      <c r="Y164" s="40">
        <v>869</v>
      </c>
      <c r="Z164" s="40">
        <v>1268</v>
      </c>
      <c r="AA164" s="40">
        <v>1566</v>
      </c>
      <c r="AB164" s="40">
        <v>1780</v>
      </c>
      <c r="AC164" s="40">
        <v>2013.911079799547</v>
      </c>
      <c r="AD164" s="40">
        <v>2333.6858110031039</v>
      </c>
      <c r="AE164" s="40">
        <v>2607.2863947529559</v>
      </c>
      <c r="AF164" s="40">
        <v>2826.3719698022155</v>
      </c>
      <c r="AG164" s="40">
        <v>2957.7997671188182</v>
      </c>
      <c r="AH164" s="40">
        <v>3045.9248484549257</v>
      </c>
      <c r="AI164" s="40">
        <v>3203.9083727486986</v>
      </c>
      <c r="AJ164" s="40">
        <v>3433.0510618905137</v>
      </c>
      <c r="AK164" s="40">
        <v>3682.1841664571034</v>
      </c>
      <c r="AL164" s="40">
        <v>3581.8015980087571</v>
      </c>
      <c r="AM164" s="40">
        <v>3235.1822480198025</v>
      </c>
      <c r="AN164" s="40">
        <v>878.43206201854548</v>
      </c>
      <c r="AO164" s="40">
        <v>539.31615705768706</v>
      </c>
      <c r="AP164" s="40">
        <v>413.31221692088138</v>
      </c>
      <c r="AQ164" s="40">
        <v>2.41876116336937</v>
      </c>
      <c r="AR164" s="40"/>
      <c r="AS164" s="40"/>
      <c r="AT164" s="41"/>
      <c r="AU164" s="41"/>
      <c r="AV164" s="41"/>
      <c r="AW164" s="41"/>
      <c r="AX164" s="41"/>
    </row>
    <row r="165" spans="1:50" x14ac:dyDescent="0.2">
      <c r="A165" s="4" t="s">
        <v>420</v>
      </c>
      <c r="B165" s="4" t="s">
        <v>419</v>
      </c>
      <c r="C165" s="11">
        <v>269508507.33999997</v>
      </c>
      <c r="D165" s="10" t="s">
        <v>243</v>
      </c>
      <c r="E165" s="10" t="s">
        <v>243</v>
      </c>
      <c r="F165" s="4" t="s">
        <v>244</v>
      </c>
      <c r="G165" s="5" t="s">
        <v>421</v>
      </c>
      <c r="H165" s="3" t="s">
        <v>44</v>
      </c>
      <c r="I165" s="3" t="s">
        <v>702</v>
      </c>
      <c r="J165" s="1" t="s">
        <v>542</v>
      </c>
      <c r="K165" s="2" t="s">
        <v>39</v>
      </c>
      <c r="L165" s="2">
        <v>42451</v>
      </c>
      <c r="M165" s="6">
        <v>2016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40">
        <v>113.0196875</v>
      </c>
      <c r="X165" s="40">
        <v>559.14470588235292</v>
      </c>
      <c r="Y165" s="40">
        <v>937.50833333333333</v>
      </c>
      <c r="Z165" s="40">
        <v>1366.3131176470588</v>
      </c>
      <c r="AA165" s="40">
        <v>1788.5611764705882</v>
      </c>
      <c r="AB165" s="40">
        <v>2212.7579999999998</v>
      </c>
      <c r="AC165" s="40">
        <v>2505.7737004324526</v>
      </c>
      <c r="AD165" s="40">
        <v>2866.3271203649888</v>
      </c>
      <c r="AE165" s="40">
        <v>3126.4007759356332</v>
      </c>
      <c r="AF165" s="40">
        <v>3327.7307106755402</v>
      </c>
      <c r="AG165" s="40">
        <v>3484.471233787237</v>
      </c>
      <c r="AH165" s="40">
        <v>3603.6137150409468</v>
      </c>
      <c r="AI165" s="40">
        <v>3576.6441514183862</v>
      </c>
      <c r="AJ165" s="40">
        <v>3420.8839747221409</v>
      </c>
      <c r="AK165" s="40">
        <v>2787.8131688889644</v>
      </c>
      <c r="AL165" s="40">
        <v>2144.1068464544974</v>
      </c>
      <c r="AM165" s="40">
        <v>1650.5078983293286</v>
      </c>
      <c r="AN165" s="40">
        <v>1047.3419935527413</v>
      </c>
      <c r="AO165" s="40">
        <v>834.80706677155149</v>
      </c>
      <c r="AP165" s="40">
        <v>595.67708356092555</v>
      </c>
      <c r="AQ165" s="40"/>
      <c r="AR165" s="40"/>
      <c r="AS165" s="40"/>
      <c r="AT165" s="41"/>
      <c r="AU165" s="41"/>
      <c r="AV165" s="41"/>
      <c r="AW165" s="41"/>
      <c r="AX165" s="41"/>
    </row>
    <row r="166" spans="1:50" x14ac:dyDescent="0.2">
      <c r="A166" s="4" t="s">
        <v>420</v>
      </c>
      <c r="B166" s="4" t="s">
        <v>419</v>
      </c>
      <c r="C166" s="11">
        <v>269508507.33999997</v>
      </c>
      <c r="D166" s="10" t="s">
        <v>243</v>
      </c>
      <c r="E166" s="10" t="s">
        <v>243</v>
      </c>
      <c r="F166" s="4" t="s">
        <v>244</v>
      </c>
      <c r="G166" s="5" t="s">
        <v>422</v>
      </c>
      <c r="H166" s="3" t="s">
        <v>45</v>
      </c>
      <c r="I166" s="3" t="s">
        <v>703</v>
      </c>
      <c r="J166" s="1" t="s">
        <v>542</v>
      </c>
      <c r="K166" s="2" t="s">
        <v>39</v>
      </c>
      <c r="L166" s="2">
        <v>42451</v>
      </c>
      <c r="M166" s="6">
        <v>2016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40">
        <v>110.7859375</v>
      </c>
      <c r="X166" s="40">
        <v>485.97176470588238</v>
      </c>
      <c r="Y166" s="40">
        <v>738.77499999999998</v>
      </c>
      <c r="Z166" s="40">
        <v>1016.7361176470588</v>
      </c>
      <c r="AA166" s="40">
        <v>1288.57</v>
      </c>
      <c r="AB166" s="40">
        <v>1542.4046666666668</v>
      </c>
      <c r="AC166" s="40">
        <v>1746.2337655202884</v>
      </c>
      <c r="AD166" s="40">
        <v>1993.3833388104695</v>
      </c>
      <c r="AE166" s="40">
        <v>2150.7501275456971</v>
      </c>
      <c r="AF166" s="40">
        <v>2274.833556577039</v>
      </c>
      <c r="AG166" s="40">
        <v>2376.1196134700313</v>
      </c>
      <c r="AH166" s="40">
        <v>2458.9801020948789</v>
      </c>
      <c r="AI166" s="40">
        <v>2433.4434554756608</v>
      </c>
      <c r="AJ166" s="40">
        <v>2288.8527495383792</v>
      </c>
      <c r="AK166" s="40">
        <v>1723.9062795201803</v>
      </c>
      <c r="AL166" s="40">
        <v>1187.5477402642978</v>
      </c>
      <c r="AM166" s="40">
        <v>828.89897423035882</v>
      </c>
      <c r="AN166" s="40">
        <v>540.64819990743172</v>
      </c>
      <c r="AO166" s="40">
        <v>534.04842565082595</v>
      </c>
      <c r="AP166" s="40">
        <v>368.16133106466799</v>
      </c>
      <c r="AQ166" s="40"/>
      <c r="AR166" s="40"/>
      <c r="AS166" s="40"/>
      <c r="AT166" s="41"/>
      <c r="AU166" s="41"/>
      <c r="AV166" s="41"/>
      <c r="AW166" s="41"/>
      <c r="AX166" s="41"/>
    </row>
    <row r="167" spans="1:50" ht="16" x14ac:dyDescent="0.2">
      <c r="A167" t="s">
        <v>424</v>
      </c>
      <c r="B167" t="s">
        <v>423</v>
      </c>
      <c r="C167" s="11">
        <v>624194083.88999999</v>
      </c>
      <c r="D167" s="19" t="s">
        <v>40</v>
      </c>
      <c r="E167" t="s">
        <v>41</v>
      </c>
      <c r="F167" s="4" t="s">
        <v>42</v>
      </c>
      <c r="G167" s="5" t="s">
        <v>424</v>
      </c>
      <c r="H167" s="3" t="s">
        <v>44</v>
      </c>
      <c r="I167" s="3" t="s">
        <v>704</v>
      </c>
      <c r="J167" s="32" t="s">
        <v>357</v>
      </c>
      <c r="K167" s="2" t="s">
        <v>39</v>
      </c>
      <c r="L167" s="2">
        <v>42508</v>
      </c>
      <c r="M167" s="6">
        <v>2016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40">
        <v>156.87500000000003</v>
      </c>
      <c r="X167" s="40">
        <v>487</v>
      </c>
      <c r="Y167" s="40">
        <v>772.23529411764707</v>
      </c>
      <c r="Z167" s="40">
        <v>1874.9411764705881</v>
      </c>
      <c r="AA167" s="40">
        <v>2748.4705882352941</v>
      </c>
      <c r="AB167" s="40">
        <v>3315.7971768218681</v>
      </c>
      <c r="AC167" s="40">
        <v>3656.6574216050076</v>
      </c>
      <c r="AD167" s="40">
        <v>4348.0347787773171</v>
      </c>
      <c r="AE167" s="40">
        <v>5084.8037368987343</v>
      </c>
      <c r="AF167" s="40">
        <v>5678.6806012606785</v>
      </c>
      <c r="AG167" s="40">
        <v>6082.451795378407</v>
      </c>
      <c r="AH167" s="40">
        <v>6507.2999629035958</v>
      </c>
      <c r="AI167" s="40">
        <v>6505.8022434904397</v>
      </c>
      <c r="AJ167" s="40">
        <v>6309.241679500723</v>
      </c>
      <c r="AK167" s="40">
        <v>6060.2449958408379</v>
      </c>
      <c r="AL167" s="40">
        <v>5106.4925719072517</v>
      </c>
      <c r="AM167" s="40">
        <v>2753.6611517978531</v>
      </c>
      <c r="AN167" s="40">
        <v>1717.2801773715009</v>
      </c>
      <c r="AO167" s="40">
        <v>1444.7456329478196</v>
      </c>
      <c r="AP167" s="40">
        <v>201.02144513674199</v>
      </c>
      <c r="AQ167" s="40"/>
      <c r="AR167" s="40"/>
      <c r="AS167" s="40"/>
      <c r="AT167" s="41"/>
      <c r="AU167" s="41"/>
      <c r="AV167" s="41"/>
      <c r="AW167" s="41"/>
      <c r="AX167" s="41"/>
    </row>
    <row r="168" spans="1:50" ht="16" x14ac:dyDescent="0.2">
      <c r="A168" t="s">
        <v>424</v>
      </c>
      <c r="B168" t="s">
        <v>423</v>
      </c>
      <c r="C168" s="11">
        <v>624194083.88999999</v>
      </c>
      <c r="D168" s="19" t="s">
        <v>40</v>
      </c>
      <c r="E168" t="s">
        <v>41</v>
      </c>
      <c r="F168" s="4" t="s">
        <v>42</v>
      </c>
      <c r="G168" s="5" t="s">
        <v>425</v>
      </c>
      <c r="H168" s="3" t="s">
        <v>45</v>
      </c>
      <c r="I168" s="3" t="s">
        <v>705</v>
      </c>
      <c r="J168" s="32" t="s">
        <v>357</v>
      </c>
      <c r="K168" s="2" t="s">
        <v>39</v>
      </c>
      <c r="L168" s="2">
        <v>42508</v>
      </c>
      <c r="M168" s="6">
        <v>2016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40">
        <v>154.00000000000003</v>
      </c>
      <c r="X168" s="40">
        <v>456</v>
      </c>
      <c r="Y168" s="40">
        <v>469.29411764705884</v>
      </c>
      <c r="Z168" s="40">
        <v>1178.9411764705883</v>
      </c>
      <c r="AA168" s="40">
        <v>1572.4705882352941</v>
      </c>
      <c r="AB168" s="40">
        <v>1688.4059229186464</v>
      </c>
      <c r="AC168" s="40">
        <v>1957.4539263739041</v>
      </c>
      <c r="AD168" s="40">
        <v>2335.2530789407301</v>
      </c>
      <c r="AE168" s="40">
        <v>2724.5357047575721</v>
      </c>
      <c r="AF168" s="40">
        <v>3045.541062120586</v>
      </c>
      <c r="AG168" s="40">
        <v>3258.7012837799407</v>
      </c>
      <c r="AH168" s="40">
        <v>3519.9145447518758</v>
      </c>
      <c r="AI168" s="40">
        <v>3551.1537064761892</v>
      </c>
      <c r="AJ168" s="40">
        <v>3419.0895813761776</v>
      </c>
      <c r="AK168" s="40">
        <v>3288.8281134701197</v>
      </c>
      <c r="AL168" s="40">
        <v>2787.2628103394914</v>
      </c>
      <c r="AM168" s="40">
        <v>1402.0123922927746</v>
      </c>
      <c r="AN168" s="40">
        <v>643.91798037248395</v>
      </c>
      <c r="AO168" s="40">
        <v>494.22255291946902</v>
      </c>
      <c r="AP168" s="40">
        <v>75.282592962667792</v>
      </c>
      <c r="AQ168" s="40"/>
      <c r="AR168" s="40"/>
      <c r="AS168" s="40"/>
      <c r="AT168" s="41"/>
      <c r="AU168" s="41"/>
      <c r="AV168" s="41"/>
      <c r="AW168" s="41"/>
      <c r="AX168" s="41"/>
    </row>
    <row r="169" spans="1:50" x14ac:dyDescent="0.2">
      <c r="A169" s="4" t="s">
        <v>430</v>
      </c>
      <c r="B169" t="s">
        <v>426</v>
      </c>
      <c r="C169" s="11">
        <v>1054984601.4</v>
      </c>
      <c r="D169" s="10" t="s">
        <v>427</v>
      </c>
      <c r="E169" s="4" t="s">
        <v>428</v>
      </c>
      <c r="F169" s="4" t="s">
        <v>429</v>
      </c>
      <c r="G169" s="5" t="s">
        <v>431</v>
      </c>
      <c r="H169" s="3" t="s">
        <v>44</v>
      </c>
      <c r="I169" s="3" t="s">
        <v>706</v>
      </c>
      <c r="J169" s="1" t="s">
        <v>542</v>
      </c>
      <c r="K169" s="2" t="s">
        <v>48</v>
      </c>
      <c r="L169" s="2">
        <v>41360</v>
      </c>
      <c r="M169" s="6">
        <v>2013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867.60700000000008</v>
      </c>
      <c r="U169" s="38">
        <v>2861.2104302424368</v>
      </c>
      <c r="V169" s="38">
        <v>3635.6324322370569</v>
      </c>
      <c r="W169" s="38">
        <v>3968.2291666666665</v>
      </c>
      <c r="X169" s="38">
        <v>4214.0520460083681</v>
      </c>
      <c r="Y169" s="38">
        <v>4273.08422078477</v>
      </c>
      <c r="Z169" s="38">
        <v>4424.5995250142951</v>
      </c>
      <c r="AA169" s="38">
        <v>3846.5231034584112</v>
      </c>
      <c r="AB169" s="38">
        <v>1951.9761904761906</v>
      </c>
      <c r="AC169" s="38">
        <v>1438.5121807888545</v>
      </c>
      <c r="AD169" s="38">
        <v>958.8454994012194</v>
      </c>
      <c r="AE169" s="38">
        <v>706.45781979232186</v>
      </c>
      <c r="AF169" s="38">
        <v>522.20073599821148</v>
      </c>
      <c r="AG169" s="38">
        <v>392.12438378813016</v>
      </c>
      <c r="AH169" s="38">
        <v>328.23306744058311</v>
      </c>
      <c r="AI169" s="40">
        <v>238.35676398767487</v>
      </c>
      <c r="AJ169" s="40">
        <v>180.02818689570873</v>
      </c>
      <c r="AK169" s="40">
        <v>149.23882108926296</v>
      </c>
      <c r="AL169" s="40">
        <v>96.897278632614629</v>
      </c>
      <c r="AM169" s="40">
        <v>60.499125484403059</v>
      </c>
      <c r="AN169" s="40">
        <v>57.175395011862477</v>
      </c>
      <c r="AO169" s="40">
        <v>69.781025153344629</v>
      </c>
      <c r="AP169" s="40">
        <v>64.5349590896856</v>
      </c>
      <c r="AQ169" s="40">
        <v>55.477115961407897</v>
      </c>
      <c r="AR169" s="40">
        <v>55.212953038468804</v>
      </c>
      <c r="AS169" s="40">
        <v>54.9562488281613</v>
      </c>
      <c r="AT169" s="41"/>
      <c r="AU169" s="41"/>
      <c r="AV169" s="41"/>
      <c r="AW169" s="41"/>
      <c r="AX169" s="41"/>
    </row>
    <row r="170" spans="1:50" x14ac:dyDescent="0.2">
      <c r="A170" s="4" t="s">
        <v>430</v>
      </c>
      <c r="B170" t="s">
        <v>426</v>
      </c>
      <c r="C170" s="11">
        <v>1054984601.4</v>
      </c>
      <c r="D170" s="10" t="s">
        <v>427</v>
      </c>
      <c r="E170" s="4" t="s">
        <v>428</v>
      </c>
      <c r="F170" s="4" t="s">
        <v>429</v>
      </c>
      <c r="G170" s="5" t="s">
        <v>432</v>
      </c>
      <c r="H170" s="3" t="s">
        <v>45</v>
      </c>
      <c r="I170" s="3" t="s">
        <v>707</v>
      </c>
      <c r="J170" s="1" t="s">
        <v>542</v>
      </c>
      <c r="K170" s="2" t="s">
        <v>48</v>
      </c>
      <c r="L170" s="2">
        <v>41360</v>
      </c>
      <c r="M170" s="6">
        <v>2013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831.60500000000013</v>
      </c>
      <c r="U170" s="38">
        <v>2405.1164669817981</v>
      </c>
      <c r="V170" s="38">
        <v>2908.0270985481375</v>
      </c>
      <c r="W170" s="38">
        <v>3169.3782608695651</v>
      </c>
      <c r="X170" s="38">
        <v>3298.9400547723412</v>
      </c>
      <c r="Y170" s="38">
        <v>3260.3236369448045</v>
      </c>
      <c r="Z170" s="38">
        <v>3324.9445192836097</v>
      </c>
      <c r="AA170" s="38">
        <v>2710.6141514766514</v>
      </c>
      <c r="AB170" s="38">
        <v>710.85575573916788</v>
      </c>
      <c r="AC170" s="38">
        <v>449.98401138904762</v>
      </c>
      <c r="AD170" s="38">
        <v>285.68806307355811</v>
      </c>
      <c r="AE170" s="38">
        <v>220.73813218166313</v>
      </c>
      <c r="AF170" s="38">
        <v>197.91791671861233</v>
      </c>
      <c r="AG170" s="38">
        <v>173.46165558864755</v>
      </c>
      <c r="AH170" s="38">
        <v>161.65696481398177</v>
      </c>
      <c r="AI170" s="40">
        <v>146.67600558276061</v>
      </c>
      <c r="AJ170" s="40">
        <v>66.946556730006378</v>
      </c>
      <c r="AK170" s="40">
        <v>60.264523009004016</v>
      </c>
      <c r="AL170" s="40">
        <v>52.464574719290532</v>
      </c>
      <c r="AM170" s="40">
        <v>28.821585474612888</v>
      </c>
      <c r="AN170" s="40">
        <v>39.981558596540658</v>
      </c>
      <c r="AO170" s="40">
        <v>48.989543268800162</v>
      </c>
      <c r="AP170" s="40">
        <v>45.642221092029473</v>
      </c>
      <c r="AQ170" s="40">
        <v>47.408152490869405</v>
      </c>
      <c r="AR170" s="40">
        <v>47.389189229873097</v>
      </c>
      <c r="AS170" s="40">
        <v>47.370233554181098</v>
      </c>
      <c r="AT170" s="41"/>
      <c r="AU170" s="41"/>
      <c r="AV170" s="41"/>
      <c r="AW170" s="41"/>
      <c r="AX170" s="41"/>
    </row>
    <row r="171" spans="1:50" ht="16" x14ac:dyDescent="0.2">
      <c r="A171" s="4" t="s">
        <v>434</v>
      </c>
      <c r="B171" t="s">
        <v>433</v>
      </c>
      <c r="C171" s="11">
        <v>656037861.53999996</v>
      </c>
      <c r="D171" s="10" t="s">
        <v>89</v>
      </c>
      <c r="E171" s="10" t="s">
        <v>89</v>
      </c>
      <c r="F171" s="4" t="s">
        <v>89</v>
      </c>
      <c r="G171" s="5" t="s">
        <v>434</v>
      </c>
      <c r="H171" s="3" t="s">
        <v>44</v>
      </c>
      <c r="I171" s="3" t="s">
        <v>708</v>
      </c>
      <c r="J171" s="32" t="s">
        <v>91</v>
      </c>
      <c r="K171" s="2" t="s">
        <v>48</v>
      </c>
      <c r="L171" s="2">
        <v>41498</v>
      </c>
      <c r="M171" s="6">
        <v>2013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0.66156462585034004</v>
      </c>
      <c r="T171" s="38">
        <v>19</v>
      </c>
      <c r="U171" s="38">
        <v>281.2</v>
      </c>
      <c r="V171" s="38">
        <v>588</v>
      </c>
      <c r="W171" s="38">
        <v>953</v>
      </c>
      <c r="X171" s="38">
        <v>1404</v>
      </c>
      <c r="Y171" s="38">
        <v>1639</v>
      </c>
      <c r="Z171" s="38">
        <v>1662</v>
      </c>
      <c r="AA171" s="38">
        <v>1527</v>
      </c>
      <c r="AB171" s="38">
        <v>1381</v>
      </c>
      <c r="AC171" s="38">
        <v>1325.6124491590458</v>
      </c>
      <c r="AD171" s="38">
        <v>1220.7917164522676</v>
      </c>
      <c r="AE171" s="38">
        <v>1100.5409634837563</v>
      </c>
      <c r="AF171" s="38">
        <v>994.38629906915071</v>
      </c>
      <c r="AG171" s="38">
        <v>896.65270803897045</v>
      </c>
      <c r="AH171" s="38">
        <v>809.15999133920513</v>
      </c>
      <c r="AI171" s="40">
        <v>568.50501470493737</v>
      </c>
      <c r="AJ171" s="40">
        <v>418.75911207817427</v>
      </c>
      <c r="AK171" s="40">
        <v>288.78899291652272</v>
      </c>
      <c r="AL171" s="40">
        <v>255.04234477613838</v>
      </c>
      <c r="AM171" s="40">
        <v>161.67790934242365</v>
      </c>
      <c r="AN171" s="40">
        <v>120.97035664169525</v>
      </c>
      <c r="AO171" s="40">
        <v>96.679028050587704</v>
      </c>
      <c r="AP171" s="40">
        <v>113.58297429675899</v>
      </c>
      <c r="AQ171" s="40"/>
      <c r="AR171" s="40"/>
      <c r="AS171" s="40"/>
      <c r="AT171" s="41"/>
      <c r="AU171" s="41"/>
      <c r="AV171" s="41"/>
      <c r="AW171" s="41"/>
      <c r="AX171" s="41"/>
    </row>
    <row r="172" spans="1:50" ht="16" x14ac:dyDescent="0.2">
      <c r="A172" s="4" t="s">
        <v>434</v>
      </c>
      <c r="B172" t="s">
        <v>433</v>
      </c>
      <c r="C172" s="11">
        <v>656037861.53999996</v>
      </c>
      <c r="D172" s="10" t="s">
        <v>89</v>
      </c>
      <c r="E172" s="10" t="s">
        <v>89</v>
      </c>
      <c r="F172" s="4" t="s">
        <v>89</v>
      </c>
      <c r="G172" s="5" t="s">
        <v>435</v>
      </c>
      <c r="H172" s="3" t="s">
        <v>45</v>
      </c>
      <c r="I172" s="3" t="s">
        <v>709</v>
      </c>
      <c r="J172" s="32" t="s">
        <v>91</v>
      </c>
      <c r="K172" s="2" t="s">
        <v>48</v>
      </c>
      <c r="L172" s="2">
        <v>41498</v>
      </c>
      <c r="M172" s="6">
        <v>2013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0.66156462585034004</v>
      </c>
      <c r="T172" s="38">
        <v>19</v>
      </c>
      <c r="U172" s="38">
        <v>200.18181818181819</v>
      </c>
      <c r="V172" s="38">
        <v>389</v>
      </c>
      <c r="W172" s="38">
        <v>635</v>
      </c>
      <c r="X172" s="38">
        <v>923</v>
      </c>
      <c r="Y172" s="38">
        <v>1036</v>
      </c>
      <c r="Z172" s="38">
        <v>977</v>
      </c>
      <c r="AA172" s="38">
        <v>871</v>
      </c>
      <c r="AB172" s="38">
        <v>763</v>
      </c>
      <c r="AC172" s="38">
        <v>790.02895276928825</v>
      </c>
      <c r="AD172" s="38">
        <v>731.63568582932135</v>
      </c>
      <c r="AE172" s="38">
        <v>651.11888810268476</v>
      </c>
      <c r="AF172" s="38">
        <v>581.07721440878936</v>
      </c>
      <c r="AG172" s="38">
        <v>514.35407211132861</v>
      </c>
      <c r="AH172" s="38">
        <v>449.23726474006975</v>
      </c>
      <c r="AI172" s="40">
        <v>208.7604660366078</v>
      </c>
      <c r="AJ172" s="40">
        <v>102.9928006405485</v>
      </c>
      <c r="AK172" s="40">
        <v>52.135064879970592</v>
      </c>
      <c r="AL172" s="40">
        <v>40.82646181765783</v>
      </c>
      <c r="AM172" s="40">
        <v>27.818909179600062</v>
      </c>
      <c r="AN172" s="40">
        <v>17.492319346157718</v>
      </c>
      <c r="AO172" s="40">
        <v>13.896598214157398</v>
      </c>
      <c r="AP172" s="40">
        <v>7.1926453700000004E-2</v>
      </c>
      <c r="AQ172" s="40"/>
      <c r="AR172" s="40"/>
      <c r="AS172" s="40"/>
      <c r="AT172" s="41"/>
      <c r="AU172" s="41"/>
      <c r="AV172" s="41"/>
      <c r="AW172" s="41"/>
      <c r="AX172" s="41"/>
    </row>
    <row r="173" spans="1:50" x14ac:dyDescent="0.2">
      <c r="A173" s="4" t="s">
        <v>436</v>
      </c>
      <c r="B173" s="4" t="s">
        <v>527</v>
      </c>
      <c r="C173" s="13">
        <v>250174277.93000001</v>
      </c>
      <c r="D173" s="10" t="s">
        <v>289</v>
      </c>
      <c r="E173" s="4" t="s">
        <v>71</v>
      </c>
      <c r="F173" s="4" t="s">
        <v>72</v>
      </c>
      <c r="G173" t="s">
        <v>436</v>
      </c>
      <c r="H173" s="3" t="s">
        <v>44</v>
      </c>
      <c r="I173" s="3" t="s">
        <v>710</v>
      </c>
      <c r="J173" s="1" t="s">
        <v>54</v>
      </c>
      <c r="K173" s="2" t="s">
        <v>39</v>
      </c>
      <c r="L173" s="2">
        <v>42060</v>
      </c>
      <c r="M173" s="6">
        <v>2015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40">
        <v>162.64285714285714</v>
      </c>
      <c r="W173" s="40">
        <v>639.73333333333335</v>
      </c>
      <c r="X173" s="40">
        <v>810.73333333333335</v>
      </c>
      <c r="Y173" s="40">
        <v>823.5</v>
      </c>
      <c r="Z173" s="40">
        <v>883</v>
      </c>
      <c r="AA173" s="40">
        <v>933</v>
      </c>
      <c r="AB173" s="40">
        <v>969</v>
      </c>
      <c r="AC173" s="40">
        <v>1094.8260900277849</v>
      </c>
      <c r="AD173" s="40">
        <v>1136.3923992874975</v>
      </c>
      <c r="AE173" s="40">
        <v>1168.7091620752387</v>
      </c>
      <c r="AF173" s="40">
        <v>1196.5018943737175</v>
      </c>
      <c r="AG173" s="40">
        <v>1198.8968825614629</v>
      </c>
      <c r="AH173" s="40">
        <v>1197.270679524783</v>
      </c>
      <c r="AI173" s="40">
        <v>1202.4484729335927</v>
      </c>
      <c r="AJ173" s="40">
        <v>1227.0556137549702</v>
      </c>
      <c r="AK173" s="40">
        <v>1191.9115482690213</v>
      </c>
      <c r="AL173" s="40">
        <v>987.89503813651368</v>
      </c>
      <c r="AM173" s="40">
        <v>884.66801527957398</v>
      </c>
      <c r="AN173" s="40"/>
      <c r="AO173" s="40"/>
      <c r="AP173" s="40"/>
      <c r="AQ173" s="40"/>
      <c r="AR173" s="40"/>
      <c r="AS173" s="40"/>
      <c r="AT173" s="41"/>
      <c r="AU173" s="41"/>
      <c r="AV173" s="41"/>
      <c r="AW173" s="41"/>
      <c r="AX173" s="41"/>
    </row>
    <row r="174" spans="1:50" x14ac:dyDescent="0.2">
      <c r="A174" s="4" t="s">
        <v>436</v>
      </c>
      <c r="B174" s="4" t="s">
        <v>527</v>
      </c>
      <c r="C174" s="13">
        <v>250174277.93000001</v>
      </c>
      <c r="D174" s="10" t="s">
        <v>289</v>
      </c>
      <c r="E174" s="4" t="s">
        <v>71</v>
      </c>
      <c r="F174" s="4" t="s">
        <v>72</v>
      </c>
      <c r="G174" t="s">
        <v>437</v>
      </c>
      <c r="H174" s="3" t="s">
        <v>45</v>
      </c>
      <c r="I174" s="3" t="s">
        <v>711</v>
      </c>
      <c r="J174" s="1" t="s">
        <v>54</v>
      </c>
      <c r="K174" s="2" t="s">
        <v>39</v>
      </c>
      <c r="L174" s="2">
        <v>42060</v>
      </c>
      <c r="M174" s="6">
        <v>2015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40">
        <v>137</v>
      </c>
      <c r="W174" s="40">
        <v>475</v>
      </c>
      <c r="X174" s="40">
        <v>455</v>
      </c>
      <c r="Y174" s="40">
        <v>344</v>
      </c>
      <c r="Z174" s="40">
        <v>289</v>
      </c>
      <c r="AA174" s="40">
        <v>267</v>
      </c>
      <c r="AB174" s="40">
        <v>259</v>
      </c>
      <c r="AC174" s="40">
        <v>289.26838408698023</v>
      </c>
      <c r="AD174" s="40">
        <v>286.61461956015063</v>
      </c>
      <c r="AE174" s="40">
        <v>275.18478921780036</v>
      </c>
      <c r="AF174" s="40">
        <v>264.47443960092022</v>
      </c>
      <c r="AG174" s="40">
        <v>249.43680058222904</v>
      </c>
      <c r="AH174" s="40">
        <v>236.38403051567283</v>
      </c>
      <c r="AI174" s="40">
        <v>226.45125484552065</v>
      </c>
      <c r="AJ174" s="40">
        <v>218.62829010225963</v>
      </c>
      <c r="AK174" s="40">
        <v>203.17045169475227</v>
      </c>
      <c r="AL174" s="40">
        <v>165.61781754574832</v>
      </c>
      <c r="AM174" s="40">
        <v>95.465194133255807</v>
      </c>
      <c r="AN174" s="40"/>
      <c r="AO174" s="40"/>
      <c r="AP174" s="40"/>
      <c r="AQ174" s="40"/>
      <c r="AR174" s="40"/>
      <c r="AS174" s="40"/>
      <c r="AT174" s="41"/>
      <c r="AU174" s="41"/>
      <c r="AV174" s="41"/>
      <c r="AW174" s="41"/>
      <c r="AX174" s="41"/>
    </row>
    <row r="175" spans="1:50" x14ac:dyDescent="0.2">
      <c r="A175" s="4" t="s">
        <v>438</v>
      </c>
      <c r="B175" s="4" t="s">
        <v>198</v>
      </c>
      <c r="C175" s="17">
        <v>180987271.34999999</v>
      </c>
      <c r="D175" s="19" t="s">
        <v>199</v>
      </c>
      <c r="E175" s="4" t="s">
        <v>199</v>
      </c>
      <c r="F175" s="4" t="s">
        <v>147</v>
      </c>
      <c r="G175" t="s">
        <v>438</v>
      </c>
      <c r="H175" s="3" t="s">
        <v>44</v>
      </c>
      <c r="I175" s="3" t="s">
        <v>712</v>
      </c>
      <c r="J175" s="1" t="s">
        <v>542</v>
      </c>
      <c r="K175" s="2" t="s">
        <v>48</v>
      </c>
      <c r="L175" s="2">
        <v>39752</v>
      </c>
      <c r="M175" s="6">
        <v>2008</v>
      </c>
      <c r="N175" s="38">
        <v>0</v>
      </c>
      <c r="O175" s="43">
        <v>8</v>
      </c>
      <c r="P175" s="43">
        <v>67</v>
      </c>
      <c r="Q175" s="47">
        <v>137</v>
      </c>
      <c r="R175" s="47">
        <v>187</v>
      </c>
      <c r="S175" s="47">
        <v>207</v>
      </c>
      <c r="T175" s="47">
        <v>236</v>
      </c>
      <c r="U175" s="47">
        <v>288</v>
      </c>
      <c r="V175" s="40">
        <v>289.82481171749799</v>
      </c>
      <c r="W175" s="40">
        <v>257.90295679163074</v>
      </c>
      <c r="X175" s="40">
        <v>257.35555555555555</v>
      </c>
      <c r="Y175" s="40">
        <v>271.00236219762371</v>
      </c>
      <c r="Z175" s="40">
        <v>249.92</v>
      </c>
      <c r="AA175" s="40">
        <v>252.22</v>
      </c>
      <c r="AB175" s="40">
        <v>238.745</v>
      </c>
      <c r="AC175" s="40">
        <v>176.7710628122199</v>
      </c>
      <c r="AD175" s="40">
        <v>156.6818808746317</v>
      </c>
      <c r="AE175" s="40">
        <v>148.54936556564641</v>
      </c>
      <c r="AF175" s="40">
        <v>143.17077724802371</v>
      </c>
      <c r="AG175" s="40">
        <v>138.80940196815649</v>
      </c>
      <c r="AH175" s="40">
        <v>135.18317785372003</v>
      </c>
      <c r="AI175" s="40">
        <v>132.17064630380898</v>
      </c>
      <c r="AJ175" s="40">
        <v>129.68200498319402</v>
      </c>
      <c r="AK175" s="40">
        <v>127.55922400601933</v>
      </c>
      <c r="AL175" s="40">
        <v>127.33093355474655</v>
      </c>
      <c r="AM175" s="40">
        <v>124.0907866060725</v>
      </c>
      <c r="AN175" s="40">
        <v>115.16068734007037</v>
      </c>
      <c r="AO175" s="40">
        <v>122.72522309444928</v>
      </c>
      <c r="AP175" s="40">
        <v>125.31465429061113</v>
      </c>
      <c r="AQ175" s="40"/>
      <c r="AR175" s="40"/>
      <c r="AS175" s="40"/>
      <c r="AT175" s="41"/>
      <c r="AU175" s="41"/>
      <c r="AV175" s="41"/>
      <c r="AW175" s="41"/>
      <c r="AX175" s="41"/>
    </row>
    <row r="176" spans="1:50" x14ac:dyDescent="0.2">
      <c r="A176" s="4" t="s">
        <v>438</v>
      </c>
      <c r="B176" s="4" t="s">
        <v>198</v>
      </c>
      <c r="C176" s="17">
        <v>180987271.34999999</v>
      </c>
      <c r="D176" s="19" t="s">
        <v>199</v>
      </c>
      <c r="E176" s="4" t="s">
        <v>199</v>
      </c>
      <c r="F176" s="4" t="s">
        <v>147</v>
      </c>
      <c r="G176" t="s">
        <v>439</v>
      </c>
      <c r="H176" s="3" t="s">
        <v>45</v>
      </c>
      <c r="I176" s="3" t="s">
        <v>713</v>
      </c>
      <c r="J176" s="1" t="s">
        <v>542</v>
      </c>
      <c r="K176" s="2" t="s">
        <v>48</v>
      </c>
      <c r="L176" s="2">
        <v>39752</v>
      </c>
      <c r="M176" s="6">
        <v>2008</v>
      </c>
      <c r="N176" s="38">
        <v>0</v>
      </c>
      <c r="O176" s="43">
        <v>0</v>
      </c>
      <c r="P176" s="43">
        <v>35</v>
      </c>
      <c r="Q176" s="47">
        <v>70</v>
      </c>
      <c r="R176" s="47">
        <v>99</v>
      </c>
      <c r="S176" s="47">
        <v>113</v>
      </c>
      <c r="T176" s="47">
        <v>120</v>
      </c>
      <c r="U176" s="47">
        <v>134</v>
      </c>
      <c r="V176" s="40">
        <v>133.70556514285715</v>
      </c>
      <c r="W176" s="40">
        <v>99.019708857142845</v>
      </c>
      <c r="X176" s="40">
        <v>84.933333333333337</v>
      </c>
      <c r="Y176" s="40">
        <v>89.219292636363633</v>
      </c>
      <c r="Z176" s="40">
        <v>69.474999999999994</v>
      </c>
      <c r="AA176" s="40">
        <v>82.322222222222223</v>
      </c>
      <c r="AB176" s="40">
        <v>68.036363636363632</v>
      </c>
      <c r="AC176" s="40">
        <v>48.151111111111113</v>
      </c>
      <c r="AD176" s="40">
        <v>40.488339514647869</v>
      </c>
      <c r="AE176" s="40">
        <v>37.183828433983045</v>
      </c>
      <c r="AF176" s="40">
        <v>34.584388526596619</v>
      </c>
      <c r="AG176" s="40">
        <v>32.389379139571844</v>
      </c>
      <c r="AH176" s="40">
        <v>30.499307907284798</v>
      </c>
      <c r="AI176" s="40">
        <v>28.848018531812567</v>
      </c>
      <c r="AJ176" s="40">
        <v>27.388551529391201</v>
      </c>
      <c r="AK176" s="40">
        <v>26.086102523610673</v>
      </c>
      <c r="AL176" s="40">
        <v>23.919783811312811</v>
      </c>
      <c r="AM176" s="40">
        <v>19.378099208584338</v>
      </c>
      <c r="AN176" s="40">
        <v>14.432771887797969</v>
      </c>
      <c r="AO176" s="40">
        <v>10.866929952429199</v>
      </c>
      <c r="AP176" s="40">
        <v>10.095778389427913</v>
      </c>
      <c r="AQ176" s="40"/>
      <c r="AR176" s="40"/>
      <c r="AS176" s="40"/>
      <c r="AT176" s="41"/>
      <c r="AU176" s="41"/>
      <c r="AV176" s="41"/>
      <c r="AW176" s="41"/>
      <c r="AX176" s="41"/>
    </row>
    <row r="177" spans="1:50" x14ac:dyDescent="0.2">
      <c r="A177" s="25" t="s">
        <v>441</v>
      </c>
      <c r="B177" s="4" t="s">
        <v>440</v>
      </c>
      <c r="C177" s="13">
        <v>1288663292.9000001</v>
      </c>
      <c r="D177" s="19" t="s">
        <v>242</v>
      </c>
      <c r="E177" s="4" t="s">
        <v>248</v>
      </c>
      <c r="F177" s="4" t="s">
        <v>330</v>
      </c>
      <c r="G177" s="5" t="s">
        <v>442</v>
      </c>
      <c r="H177" s="3" t="s">
        <v>44</v>
      </c>
      <c r="I177" s="3" t="s">
        <v>714</v>
      </c>
      <c r="J177" s="1" t="s">
        <v>54</v>
      </c>
      <c r="K177" s="2" t="s">
        <v>48</v>
      </c>
      <c r="L177" s="2">
        <v>40665</v>
      </c>
      <c r="M177" s="6">
        <v>2011</v>
      </c>
      <c r="N177" s="38">
        <v>0</v>
      </c>
      <c r="O177" s="38">
        <v>0</v>
      </c>
      <c r="P177" s="38">
        <v>0</v>
      </c>
      <c r="Q177" s="38">
        <v>0</v>
      </c>
      <c r="R177" s="43">
        <v>0</v>
      </c>
      <c r="S177" s="43">
        <v>190</v>
      </c>
      <c r="T177" s="43">
        <v>500</v>
      </c>
      <c r="U177" s="43">
        <v>690</v>
      </c>
      <c r="V177" s="39">
        <v>909</v>
      </c>
      <c r="W177" s="39">
        <v>1128</v>
      </c>
      <c r="X177" s="39">
        <v>1333</v>
      </c>
      <c r="Y177" s="39">
        <v>1397</v>
      </c>
      <c r="Z177" s="39">
        <v>1559</v>
      </c>
      <c r="AA177" s="39">
        <v>1512</v>
      </c>
      <c r="AB177" s="39">
        <v>1552</v>
      </c>
      <c r="AC177" s="43">
        <v>1500</v>
      </c>
      <c r="AD177" s="43">
        <v>1350</v>
      </c>
      <c r="AE177" s="38">
        <v>1109.5402309302524</v>
      </c>
      <c r="AF177" s="38">
        <v>826.41607388695684</v>
      </c>
      <c r="AG177" s="38">
        <v>724.04878699572964</v>
      </c>
      <c r="AH177" s="38">
        <v>657.44730076921849</v>
      </c>
      <c r="AI177" s="40">
        <v>619.01436864816401</v>
      </c>
      <c r="AJ177" s="40">
        <v>593.10645226879478</v>
      </c>
      <c r="AK177" s="40">
        <v>658.38960843459517</v>
      </c>
      <c r="AL177" s="40">
        <v>658</v>
      </c>
      <c r="AM177" s="38">
        <v>0</v>
      </c>
      <c r="AN177" s="38">
        <v>0</v>
      </c>
      <c r="AO177" s="38">
        <v>0</v>
      </c>
      <c r="AP177" s="38">
        <v>0</v>
      </c>
      <c r="AQ177" s="38">
        <v>0</v>
      </c>
      <c r="AR177" s="38">
        <v>0</v>
      </c>
      <c r="AS177" s="38">
        <v>0</v>
      </c>
      <c r="AT177" s="41"/>
      <c r="AU177" s="41"/>
      <c r="AV177" s="41"/>
      <c r="AW177" s="41"/>
      <c r="AX177" s="41"/>
    </row>
    <row r="178" spans="1:50" x14ac:dyDescent="0.2">
      <c r="A178" s="25" t="s">
        <v>441</v>
      </c>
      <c r="B178" s="4" t="s">
        <v>440</v>
      </c>
      <c r="C178" s="13">
        <v>1288663292.9000001</v>
      </c>
      <c r="D178" s="19" t="s">
        <v>242</v>
      </c>
      <c r="E178" s="4" t="s">
        <v>248</v>
      </c>
      <c r="F178" s="4" t="s">
        <v>244</v>
      </c>
      <c r="G178" t="s">
        <v>443</v>
      </c>
      <c r="H178" s="3" t="s">
        <v>44</v>
      </c>
      <c r="I178" s="3" t="s">
        <v>715</v>
      </c>
      <c r="J178" s="1" t="s">
        <v>542</v>
      </c>
      <c r="K178" s="2" t="s">
        <v>48</v>
      </c>
      <c r="L178" s="2">
        <v>40665</v>
      </c>
      <c r="M178" s="6">
        <v>2011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88.5</v>
      </c>
      <c r="T178" s="38">
        <v>249.32857142857142</v>
      </c>
      <c r="U178" s="38">
        <v>328.76249999999999</v>
      </c>
      <c r="V178" s="38">
        <v>356.6780769230769</v>
      </c>
      <c r="W178" s="38">
        <v>436.60118749999998</v>
      </c>
      <c r="X178" s="38">
        <v>537.90705882352938</v>
      </c>
      <c r="Y178" s="38">
        <v>574.625</v>
      </c>
      <c r="Z178" s="38">
        <v>590.66652941176471</v>
      </c>
      <c r="AA178" s="38">
        <v>358.6370588235294</v>
      </c>
      <c r="AB178" s="38">
        <v>372.47333333333336</v>
      </c>
      <c r="AC178" s="38">
        <v>381.39146005340473</v>
      </c>
      <c r="AD178" s="38">
        <v>354.61852188949928</v>
      </c>
      <c r="AE178" s="38">
        <v>323.512936056586</v>
      </c>
      <c r="AF178" s="38">
        <v>269.75584396985187</v>
      </c>
      <c r="AG178" s="38">
        <v>204.32312434373114</v>
      </c>
      <c r="AH178" s="38">
        <v>178.52106568409795</v>
      </c>
      <c r="AI178" s="40">
        <v>162.51429348239631</v>
      </c>
      <c r="AJ178" s="40">
        <v>153.84212217920796</v>
      </c>
      <c r="AK178" s="40">
        <v>144.67369919451502</v>
      </c>
      <c r="AL178" s="40">
        <v>154.32398059213699</v>
      </c>
      <c r="AM178" s="40">
        <v>173.39089801326099</v>
      </c>
      <c r="AN178" s="40">
        <v>128.07347693819932</v>
      </c>
      <c r="AO178" s="40">
        <v>112.331959508522</v>
      </c>
      <c r="AP178" s="40">
        <v>107.811307314575</v>
      </c>
      <c r="AQ178" s="40"/>
      <c r="AR178" s="40"/>
      <c r="AS178" s="40"/>
      <c r="AT178" s="41"/>
      <c r="AU178" s="41"/>
      <c r="AV178" s="41"/>
      <c r="AW178" s="41"/>
      <c r="AX178" s="41"/>
    </row>
    <row r="179" spans="1:50" x14ac:dyDescent="0.2">
      <c r="A179" s="25" t="s">
        <v>441</v>
      </c>
      <c r="B179" s="4" t="s">
        <v>440</v>
      </c>
      <c r="C179" s="13">
        <v>1288663292.9000001</v>
      </c>
      <c r="D179" s="19" t="s">
        <v>242</v>
      </c>
      <c r="E179" s="4" t="s">
        <v>248</v>
      </c>
      <c r="F179" s="4" t="s">
        <v>244</v>
      </c>
      <c r="G179" t="s">
        <v>444</v>
      </c>
      <c r="H179" s="3" t="s">
        <v>44</v>
      </c>
      <c r="I179" s="3" t="s">
        <v>716</v>
      </c>
      <c r="J179" s="1" t="s">
        <v>542</v>
      </c>
      <c r="K179" s="2" t="s">
        <v>48</v>
      </c>
      <c r="L179" s="2">
        <v>40665</v>
      </c>
      <c r="M179" s="6">
        <v>2011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55.9</v>
      </c>
      <c r="T179" s="38">
        <v>118.64285714285714</v>
      </c>
      <c r="U179" s="38">
        <v>118.3</v>
      </c>
      <c r="V179" s="38">
        <v>142.52250000000001</v>
      </c>
      <c r="W179" s="38">
        <v>165.81833333333333</v>
      </c>
      <c r="X179" s="38">
        <v>213.19749999999999</v>
      </c>
      <c r="Y179" s="38">
        <v>224.11818181818182</v>
      </c>
      <c r="Z179" s="38">
        <v>224.883375</v>
      </c>
      <c r="AA179" s="38">
        <v>95.592500000000001</v>
      </c>
      <c r="AB179" s="38">
        <v>82.1</v>
      </c>
      <c r="AC179" s="38">
        <v>91.623470166741612</v>
      </c>
      <c r="AD179" s="38">
        <v>78.004574936496567</v>
      </c>
      <c r="AE179" s="38">
        <v>66.290190870205961</v>
      </c>
      <c r="AF179" s="38">
        <v>47.904985457133172</v>
      </c>
      <c r="AG179" s="38">
        <v>32.197611321037066</v>
      </c>
      <c r="AH179" s="38">
        <v>29.197491250539418</v>
      </c>
      <c r="AI179" s="40">
        <v>26.236347649146769</v>
      </c>
      <c r="AJ179" s="40">
        <v>23.250049503961591</v>
      </c>
      <c r="AK179" s="40">
        <v>24.148408627132483</v>
      </c>
      <c r="AL179" s="40">
        <v>29.517059112897883</v>
      </c>
      <c r="AM179" s="40">
        <v>32.434360961330704</v>
      </c>
      <c r="AN179" s="40">
        <v>18.556881909741801</v>
      </c>
      <c r="AO179" s="40">
        <v>4.4097362319446995</v>
      </c>
      <c r="AP179" s="40">
        <v>3.9687626087502301</v>
      </c>
      <c r="AQ179" s="40"/>
      <c r="AR179" s="40"/>
      <c r="AS179" s="40"/>
      <c r="AT179" s="41"/>
      <c r="AU179" s="41"/>
      <c r="AV179" s="41"/>
      <c r="AW179" s="41"/>
      <c r="AX179" s="41"/>
    </row>
    <row r="180" spans="1:50" x14ac:dyDescent="0.2">
      <c r="A180" s="4" t="s">
        <v>445</v>
      </c>
      <c r="B180" s="4" t="s">
        <v>528</v>
      </c>
      <c r="C180" s="17">
        <v>167392577.77000001</v>
      </c>
      <c r="D180" t="s">
        <v>446</v>
      </c>
      <c r="E180" t="s">
        <v>446</v>
      </c>
      <c r="F180" s="4" t="s">
        <v>126</v>
      </c>
      <c r="G180" t="s">
        <v>447</v>
      </c>
      <c r="H180" s="3" t="s">
        <v>44</v>
      </c>
      <c r="I180" s="3" t="s">
        <v>717</v>
      </c>
      <c r="J180" s="1" t="s">
        <v>542</v>
      </c>
      <c r="K180" s="3" t="s">
        <v>39</v>
      </c>
      <c r="L180" s="2">
        <v>42929</v>
      </c>
      <c r="M180" s="6">
        <v>2017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40">
        <v>58.875</v>
      </c>
      <c r="Y180" s="40">
        <v>512.70000000000005</v>
      </c>
      <c r="Z180" s="40">
        <v>1011.85</v>
      </c>
      <c r="AA180" s="40">
        <v>1346.3392307692309</v>
      </c>
      <c r="AB180" s="40">
        <v>2126.9291666666668</v>
      </c>
      <c r="AC180" s="40">
        <v>2751.3974165023283</v>
      </c>
      <c r="AD180" s="40">
        <v>3388.2495048027031</v>
      </c>
      <c r="AE180" s="40">
        <v>4050.022282884514</v>
      </c>
      <c r="AF180" s="40">
        <v>4784.8346259405989</v>
      </c>
      <c r="AG180" s="40">
        <v>5487.5102423941498</v>
      </c>
      <c r="AH180" s="40">
        <v>6103.1566855434567</v>
      </c>
      <c r="AI180" s="40">
        <v>6567.8398617042485</v>
      </c>
      <c r="AJ180" s="40">
        <v>6928.8477684071586</v>
      </c>
      <c r="AK180" s="40">
        <v>6989.2467634268851</v>
      </c>
      <c r="AL180" s="40">
        <v>5565.1716071957198</v>
      </c>
      <c r="AM180" s="40">
        <v>5638.4670337986599</v>
      </c>
      <c r="AN180" s="40">
        <v>3068.4184895099447</v>
      </c>
      <c r="AO180" s="40">
        <v>907.23605709421099</v>
      </c>
      <c r="AP180" s="40">
        <v>860.08182876146702</v>
      </c>
      <c r="AQ180" s="40">
        <v>815.46455439316401</v>
      </c>
      <c r="AR180" s="40">
        <v>773.23946203629998</v>
      </c>
      <c r="AS180" s="40">
        <v>733.27081076099898</v>
      </c>
      <c r="AT180" s="41"/>
      <c r="AU180" s="41"/>
      <c r="AV180" s="41"/>
      <c r="AW180" s="41"/>
      <c r="AX180" s="41"/>
    </row>
    <row r="181" spans="1:50" x14ac:dyDescent="0.2">
      <c r="A181" s="4" t="s">
        <v>445</v>
      </c>
      <c r="B181" s="4" t="s">
        <v>528</v>
      </c>
      <c r="C181" s="17">
        <v>167392577.77000001</v>
      </c>
      <c r="D181" t="s">
        <v>446</v>
      </c>
      <c r="E181" t="s">
        <v>446</v>
      </c>
      <c r="F181" s="4" t="s">
        <v>126</v>
      </c>
      <c r="G181" t="s">
        <v>448</v>
      </c>
      <c r="H181" s="3" t="s">
        <v>45</v>
      </c>
      <c r="I181" s="3" t="s">
        <v>718</v>
      </c>
      <c r="J181" s="1" t="s">
        <v>542</v>
      </c>
      <c r="K181" s="3" t="s">
        <v>39</v>
      </c>
      <c r="L181" s="2">
        <v>42929</v>
      </c>
      <c r="M181" s="6">
        <v>2017</v>
      </c>
      <c r="N181" s="38">
        <v>0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40">
        <v>58</v>
      </c>
      <c r="Y181" s="40">
        <v>427.0916666666667</v>
      </c>
      <c r="Z181" s="40">
        <v>763.90384615384619</v>
      </c>
      <c r="AA181" s="40">
        <v>925.97307692307686</v>
      </c>
      <c r="AB181" s="40">
        <v>1502.9</v>
      </c>
      <c r="AC181" s="40">
        <v>1934.89337738371</v>
      </c>
      <c r="AD181" s="40">
        <v>2366.0915342924563</v>
      </c>
      <c r="AE181" s="40">
        <v>2833.8612697505655</v>
      </c>
      <c r="AF181" s="40">
        <v>3385.7192537341248</v>
      </c>
      <c r="AG181" s="40">
        <v>3904.4984361482311</v>
      </c>
      <c r="AH181" s="40">
        <v>4428.3063576056611</v>
      </c>
      <c r="AI181" s="40">
        <v>4803.1729124747117</v>
      </c>
      <c r="AJ181" s="40">
        <v>5058.5229532967223</v>
      </c>
      <c r="AK181" s="40">
        <v>5028.2292526510155</v>
      </c>
      <c r="AL181" s="40">
        <v>4267.2524784750904</v>
      </c>
      <c r="AM181" s="40">
        <v>4510.655908439373</v>
      </c>
      <c r="AN181" s="40">
        <v>2174.353571860785</v>
      </c>
      <c r="AO181" s="40">
        <v>871.38754753355602</v>
      </c>
      <c r="AP181" s="40">
        <v>827.81817015687795</v>
      </c>
      <c r="AQ181" s="40">
        <v>786.42726164903399</v>
      </c>
      <c r="AR181" s="40">
        <v>747.10589856658191</v>
      </c>
      <c r="AS181" s="40">
        <v>709.75060363825298</v>
      </c>
      <c r="AT181" s="41"/>
      <c r="AU181" s="41"/>
      <c r="AV181" s="41"/>
      <c r="AW181" s="41"/>
      <c r="AX181" s="41"/>
    </row>
    <row r="182" spans="1:50" ht="16" x14ac:dyDescent="0.2">
      <c r="A182" s="4" t="s">
        <v>450</v>
      </c>
      <c r="B182" s="4" t="s">
        <v>449</v>
      </c>
      <c r="C182" s="13">
        <v>1500955685.1799998</v>
      </c>
      <c r="D182" s="19" t="s">
        <v>347</v>
      </c>
      <c r="E182" s="4" t="s">
        <v>347</v>
      </c>
      <c r="F182" s="4" t="s">
        <v>348</v>
      </c>
      <c r="G182" s="5" t="s">
        <v>450</v>
      </c>
      <c r="H182" s="3" t="s">
        <v>44</v>
      </c>
      <c r="I182" s="3" t="s">
        <v>719</v>
      </c>
      <c r="J182" s="32" t="s">
        <v>308</v>
      </c>
      <c r="K182" s="2" t="s">
        <v>39</v>
      </c>
      <c r="L182" s="2">
        <v>42272</v>
      </c>
      <c r="M182" s="6">
        <v>2015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40">
        <v>1267.1887450475456</v>
      </c>
      <c r="W182" s="40">
        <v>4045.7489807965176</v>
      </c>
      <c r="X182" s="40">
        <v>7327.0173434380313</v>
      </c>
      <c r="Y182" s="40">
        <v>8035.0242836348116</v>
      </c>
      <c r="Z182" s="40">
        <v>9251.3106762347961</v>
      </c>
      <c r="AA182" s="40">
        <v>8968.0083658301428</v>
      </c>
      <c r="AB182" s="40">
        <v>9728.9863063209414</v>
      </c>
      <c r="AC182" s="40">
        <v>9747.1438374669015</v>
      </c>
      <c r="AD182" s="40">
        <v>9961.7448563628859</v>
      </c>
      <c r="AE182" s="40">
        <v>10295.987505128349</v>
      </c>
      <c r="AF182" s="40">
        <v>10644.541640055802</v>
      </c>
      <c r="AG182" s="40">
        <v>10967.666343416553</v>
      </c>
      <c r="AH182" s="40">
        <v>11556.581208580066</v>
      </c>
      <c r="AI182" s="40">
        <v>11663.739526569252</v>
      </c>
      <c r="AJ182" s="40">
        <v>11371.39395169626</v>
      </c>
      <c r="AK182" s="40">
        <v>11109.876813140712</v>
      </c>
      <c r="AL182" s="40">
        <v>11476.746914000649</v>
      </c>
      <c r="AM182" s="40">
        <v>12954.586282247841</v>
      </c>
      <c r="AN182" s="40">
        <v>13305.075804645658</v>
      </c>
      <c r="AO182" s="40">
        <v>13089.871196784772</v>
      </c>
      <c r="AP182" s="40">
        <v>13387.013867032383</v>
      </c>
      <c r="AQ182" s="40">
        <v>13737.614864813009</v>
      </c>
      <c r="AR182" s="40">
        <v>14137.263705347059</v>
      </c>
      <c r="AS182" s="40">
        <v>20090.61577913825</v>
      </c>
      <c r="AT182" s="41"/>
      <c r="AU182" s="41"/>
      <c r="AV182" s="41"/>
      <c r="AW182" s="41"/>
      <c r="AX182" s="41"/>
    </row>
    <row r="183" spans="1:50" ht="16" x14ac:dyDescent="0.2">
      <c r="A183" s="4" t="s">
        <v>450</v>
      </c>
      <c r="B183" s="4" t="s">
        <v>449</v>
      </c>
      <c r="C183" s="13">
        <v>1500955685.1799998</v>
      </c>
      <c r="D183" s="19" t="s">
        <v>347</v>
      </c>
      <c r="E183" s="4" t="s">
        <v>347</v>
      </c>
      <c r="F183" s="4" t="s">
        <v>348</v>
      </c>
      <c r="G183" s="5" t="s">
        <v>451</v>
      </c>
      <c r="H183" s="3" t="s">
        <v>45</v>
      </c>
      <c r="I183" s="3" t="s">
        <v>720</v>
      </c>
      <c r="J183" s="32" t="s">
        <v>308</v>
      </c>
      <c r="K183" s="2" t="s">
        <v>39</v>
      </c>
      <c r="L183" s="2">
        <v>42272</v>
      </c>
      <c r="M183" s="6">
        <v>2015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40">
        <v>45.883333333333333</v>
      </c>
      <c r="W183" s="40">
        <v>2178.21</v>
      </c>
      <c r="X183" s="40">
        <v>4969.9689158030769</v>
      </c>
      <c r="Y183" s="40">
        <v>5192</v>
      </c>
      <c r="Z183" s="40">
        <v>5500</v>
      </c>
      <c r="AA183" s="40">
        <v>4191.0000000000009</v>
      </c>
      <c r="AB183" s="40">
        <v>3793</v>
      </c>
      <c r="AC183" s="40">
        <v>3143.7577175411921</v>
      </c>
      <c r="AD183" s="40">
        <v>2990.2045394297752</v>
      </c>
      <c r="AE183" s="40">
        <v>2859.644717956186</v>
      </c>
      <c r="AF183" s="40">
        <v>2781.8564777808679</v>
      </c>
      <c r="AG183" s="40">
        <v>2667.2943803754215</v>
      </c>
      <c r="AH183" s="40">
        <v>2638.476981726034</v>
      </c>
      <c r="AI183" s="40">
        <v>2565.8157654271808</v>
      </c>
      <c r="AJ183" s="40">
        <v>2337.6482816710286</v>
      </c>
      <c r="AK183" s="40">
        <v>2148.2248260077399</v>
      </c>
      <c r="AL183" s="40">
        <v>2140.2820441325312</v>
      </c>
      <c r="AM183" s="40">
        <v>1799.2044563926511</v>
      </c>
      <c r="AN183" s="40">
        <v>1249.3534956734331</v>
      </c>
      <c r="AO183" s="40">
        <v>412.35426163771405</v>
      </c>
      <c r="AP183" s="40">
        <v>288.64798314639995</v>
      </c>
      <c r="AQ183" s="40">
        <v>202.05358820248</v>
      </c>
      <c r="AR183" s="40">
        <v>141.43751174173599</v>
      </c>
      <c r="AS183" s="40"/>
      <c r="AT183" s="41"/>
      <c r="AU183" s="41"/>
      <c r="AV183" s="41"/>
      <c r="AW183" s="41"/>
      <c r="AX183" s="41"/>
    </row>
    <row r="184" spans="1:50" x14ac:dyDescent="0.2">
      <c r="A184" s="4" t="s">
        <v>452</v>
      </c>
      <c r="B184" s="4" t="s">
        <v>529</v>
      </c>
      <c r="C184" s="17">
        <v>483827937.41000003</v>
      </c>
      <c r="D184" t="s">
        <v>453</v>
      </c>
      <c r="E184" t="s">
        <v>453</v>
      </c>
      <c r="F184" s="4" t="s">
        <v>454</v>
      </c>
      <c r="G184" t="s">
        <v>455</v>
      </c>
      <c r="H184" s="3" t="s">
        <v>44</v>
      </c>
      <c r="I184" s="3" t="s">
        <v>721</v>
      </c>
      <c r="J184" s="1" t="s">
        <v>542</v>
      </c>
      <c r="K184" s="3" t="s">
        <v>48</v>
      </c>
      <c r="L184" s="2">
        <v>43759</v>
      </c>
      <c r="M184" s="6">
        <v>2019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8">
        <v>0</v>
      </c>
      <c r="U184" s="38">
        <v>0</v>
      </c>
      <c r="V184" s="38">
        <v>0</v>
      </c>
      <c r="W184" s="38">
        <v>0</v>
      </c>
      <c r="X184" s="38">
        <v>0</v>
      </c>
      <c r="Y184" s="38">
        <v>0</v>
      </c>
      <c r="Z184" s="40">
        <v>420.08057804386789</v>
      </c>
      <c r="AA184" s="40">
        <v>3863.7853178573951</v>
      </c>
      <c r="AB184" s="40">
        <v>5697.9771091684925</v>
      </c>
      <c r="AC184" s="40">
        <v>7701.4478159878836</v>
      </c>
      <c r="AD184" s="40">
        <v>8584.6207285644505</v>
      </c>
      <c r="AE184" s="40">
        <v>9232.3191496905019</v>
      </c>
      <c r="AF184" s="40">
        <v>9686.1428570132503</v>
      </c>
      <c r="AG184" s="40">
        <v>10032.367849489139</v>
      </c>
      <c r="AH184" s="40">
        <v>10291.959391485265</v>
      </c>
      <c r="AI184" s="40">
        <v>10512.994428649568</v>
      </c>
      <c r="AJ184" s="40">
        <v>10658.455508793788</v>
      </c>
      <c r="AK184" s="40">
        <v>10789.625543817541</v>
      </c>
      <c r="AL184" s="40">
        <v>10776.503086051011</v>
      </c>
      <c r="AM184" s="40">
        <v>11040.734268594788</v>
      </c>
      <c r="AN184" s="40">
        <v>10099.355726217596</v>
      </c>
      <c r="AO184" s="40">
        <v>10388.366810707106</v>
      </c>
      <c r="AP184" s="40">
        <v>10427.913701143259</v>
      </c>
      <c r="AQ184" s="40">
        <v>9870.1129652028103</v>
      </c>
      <c r="AR184" s="40">
        <v>9870.1129652028103</v>
      </c>
      <c r="AS184" s="40">
        <v>3948.0451860811199</v>
      </c>
      <c r="AT184" s="41"/>
      <c r="AU184" s="41"/>
      <c r="AV184" s="41"/>
      <c r="AW184" s="41"/>
      <c r="AX184" s="41"/>
    </row>
    <row r="185" spans="1:50" x14ac:dyDescent="0.2">
      <c r="A185" s="4" t="s">
        <v>452</v>
      </c>
      <c r="B185" s="4" t="s">
        <v>529</v>
      </c>
      <c r="C185" s="17">
        <v>483827937.41000003</v>
      </c>
      <c r="D185" t="s">
        <v>453</v>
      </c>
      <c r="E185" t="s">
        <v>453</v>
      </c>
      <c r="F185" s="4" t="s">
        <v>454</v>
      </c>
      <c r="G185" t="s">
        <v>456</v>
      </c>
      <c r="H185" s="3" t="s">
        <v>45</v>
      </c>
      <c r="I185" s="3" t="s">
        <v>722</v>
      </c>
      <c r="J185" s="1" t="s">
        <v>542</v>
      </c>
      <c r="K185" s="3" t="s">
        <v>48</v>
      </c>
      <c r="L185" s="2">
        <v>43759</v>
      </c>
      <c r="M185" s="6">
        <v>2019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40">
        <v>402.43604768085788</v>
      </c>
      <c r="AA185" s="40">
        <v>3735.3470137004401</v>
      </c>
      <c r="AB185" s="40">
        <v>4530.8639048546784</v>
      </c>
      <c r="AC185" s="40">
        <v>5261.4598936288749</v>
      </c>
      <c r="AD185" s="40">
        <v>5630.2768110553507</v>
      </c>
      <c r="AE185" s="40">
        <v>5913.393151629416</v>
      </c>
      <c r="AF185" s="40">
        <v>6058.6180361511042</v>
      </c>
      <c r="AG185" s="40">
        <v>6175.8170990044528</v>
      </c>
      <c r="AH185" s="40">
        <v>6281.9274119116499</v>
      </c>
      <c r="AI185" s="40">
        <v>6387.200596484312</v>
      </c>
      <c r="AJ185" s="40">
        <v>6466.2851294678394</v>
      </c>
      <c r="AK185" s="40">
        <v>6546.646401033845</v>
      </c>
      <c r="AL185" s="40">
        <v>6407.6074987609354</v>
      </c>
      <c r="AM185" s="40">
        <v>6513.0820058075187</v>
      </c>
      <c r="AN185" s="40">
        <v>6313.5958267659098</v>
      </c>
      <c r="AO185" s="40">
        <v>6608.3272316248149</v>
      </c>
      <c r="AP185" s="40">
        <v>6639.5789191701806</v>
      </c>
      <c r="AQ185" s="40">
        <v>6321.9075932533506</v>
      </c>
      <c r="AR185" s="40">
        <v>6321.9075932533506</v>
      </c>
      <c r="AS185" s="40">
        <v>2528.7630373013403</v>
      </c>
      <c r="AT185" s="41"/>
      <c r="AU185" s="41"/>
      <c r="AV185" s="41"/>
      <c r="AW185" s="41"/>
      <c r="AX185" s="41"/>
    </row>
    <row r="186" spans="1:50" ht="16" x14ac:dyDescent="0.2">
      <c r="A186" s="4" t="s">
        <v>458</v>
      </c>
      <c r="B186" t="s">
        <v>457</v>
      </c>
      <c r="C186" s="11">
        <v>314974934.93000001</v>
      </c>
      <c r="D186" s="10" t="s">
        <v>305</v>
      </c>
      <c r="E186" s="10" t="s">
        <v>305</v>
      </c>
      <c r="F186" s="4" t="s">
        <v>306</v>
      </c>
      <c r="G186" s="5" t="s">
        <v>459</v>
      </c>
      <c r="H186" s="3" t="s">
        <v>44</v>
      </c>
      <c r="I186" s="3" t="s">
        <v>723</v>
      </c>
      <c r="J186" s="32" t="s">
        <v>308</v>
      </c>
      <c r="K186" s="2" t="s">
        <v>48</v>
      </c>
      <c r="L186" s="2">
        <v>41547</v>
      </c>
      <c r="M186" s="6">
        <v>2013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9">
        <v>188</v>
      </c>
      <c r="U186" s="39">
        <v>629</v>
      </c>
      <c r="V186" s="39">
        <v>1105</v>
      </c>
      <c r="W186" s="38">
        <v>1271.9576936581745</v>
      </c>
      <c r="X186" s="38">
        <v>1858.6675510621685</v>
      </c>
      <c r="Y186" s="38">
        <v>2435.9628568739272</v>
      </c>
      <c r="Z186" s="38">
        <v>3147.763387771769</v>
      </c>
      <c r="AA186" s="38">
        <v>3102.0250375717387</v>
      </c>
      <c r="AB186" s="38">
        <v>3904.4236595987372</v>
      </c>
      <c r="AC186" s="38">
        <v>4799.9296276679988</v>
      </c>
      <c r="AD186" s="38">
        <v>5170.4521140483794</v>
      </c>
      <c r="AE186" s="38">
        <v>5531.5356198373602</v>
      </c>
      <c r="AF186" s="38">
        <v>5858.0325651933581</v>
      </c>
      <c r="AG186" s="38">
        <v>5869.6162117032454</v>
      </c>
      <c r="AH186" s="38">
        <v>3548.666810498346</v>
      </c>
      <c r="AI186" s="40">
        <v>2504.8125457800479</v>
      </c>
      <c r="AJ186" s="40">
        <v>2169.4510566122276</v>
      </c>
      <c r="AK186" s="40">
        <v>2194.1613347664802</v>
      </c>
      <c r="AL186" s="40">
        <v>1692.6793425599849</v>
      </c>
      <c r="AM186" s="40">
        <v>1355.64491024531</v>
      </c>
      <c r="AN186" s="40">
        <v>1320.91569248059</v>
      </c>
      <c r="AO186" s="40">
        <v>1298.7906802002599</v>
      </c>
      <c r="AP186" s="40">
        <v>1286.8717793619799</v>
      </c>
      <c r="AQ186" s="40">
        <v>1283.2488848222999</v>
      </c>
      <c r="AR186" s="40">
        <v>1286.40155207199</v>
      </c>
      <c r="AS186" s="40">
        <v>1295.1205103866</v>
      </c>
      <c r="AT186" s="41"/>
      <c r="AU186" s="41"/>
      <c r="AV186" s="41"/>
      <c r="AW186" s="41"/>
      <c r="AX186" s="41"/>
    </row>
    <row r="187" spans="1:50" ht="16" x14ac:dyDescent="0.2">
      <c r="A187" s="4" t="s">
        <v>458</v>
      </c>
      <c r="B187" t="s">
        <v>457</v>
      </c>
      <c r="C187" s="11">
        <v>314974934.93000001</v>
      </c>
      <c r="D187" s="10" t="s">
        <v>305</v>
      </c>
      <c r="E187" s="10" t="s">
        <v>305</v>
      </c>
      <c r="F187" s="4" t="s">
        <v>306</v>
      </c>
      <c r="G187" s="5" t="s">
        <v>460</v>
      </c>
      <c r="H187" s="3" t="s">
        <v>45</v>
      </c>
      <c r="I187" s="3" t="s">
        <v>724</v>
      </c>
      <c r="J187" s="32" t="s">
        <v>308</v>
      </c>
      <c r="K187" s="2" t="s">
        <v>48</v>
      </c>
      <c r="L187" s="2">
        <v>41547</v>
      </c>
      <c r="M187" s="6">
        <v>2013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9">
        <v>19</v>
      </c>
      <c r="U187" s="39">
        <v>403</v>
      </c>
      <c r="V187" s="39">
        <v>591</v>
      </c>
      <c r="W187" s="38">
        <v>827.47007275376927</v>
      </c>
      <c r="X187" s="38">
        <v>1204.3693358135763</v>
      </c>
      <c r="Y187" s="38">
        <v>1525.3048136834157</v>
      </c>
      <c r="Z187" s="38">
        <v>1946.9759271258411</v>
      </c>
      <c r="AA187" s="38">
        <v>1587.1652060051101</v>
      </c>
      <c r="AB187" s="38">
        <v>1987.0184280707826</v>
      </c>
      <c r="AC187" s="38">
        <v>2129.4438131268207</v>
      </c>
      <c r="AD187" s="38">
        <v>2241.5003977841479</v>
      </c>
      <c r="AE187" s="38">
        <v>2322.8497708109162</v>
      </c>
      <c r="AF187" s="38">
        <v>2393.3581279985306</v>
      </c>
      <c r="AG187" s="38">
        <v>2322.1009660780624</v>
      </c>
      <c r="AH187" s="38">
        <v>706.32269732925295</v>
      </c>
      <c r="AI187" s="40">
        <v>421.15905765540776</v>
      </c>
      <c r="AJ187" s="40">
        <v>195.21715679097375</v>
      </c>
      <c r="AK187" s="40">
        <v>203.00419222058116</v>
      </c>
      <c r="AL187" s="40">
        <v>187.7470263025472</v>
      </c>
      <c r="AM187" s="40">
        <v>48.336381607126498</v>
      </c>
      <c r="AN187" s="40">
        <v>48.819745423197801</v>
      </c>
      <c r="AO187" s="40">
        <v>49.307942877429703</v>
      </c>
      <c r="AP187" s="40">
        <v>49.801022306203997</v>
      </c>
      <c r="AQ187" s="40">
        <v>50.2990325292661</v>
      </c>
      <c r="AR187" s="40">
        <v>50.8020228545587</v>
      </c>
      <c r="AS187" s="40">
        <v>51.310043083104297</v>
      </c>
      <c r="AT187" s="41"/>
      <c r="AU187" s="41"/>
      <c r="AV187" s="41"/>
      <c r="AW187" s="41"/>
      <c r="AX187" s="41"/>
    </row>
    <row r="188" spans="1:50" x14ac:dyDescent="0.2">
      <c r="A188" s="4" t="s">
        <v>463</v>
      </c>
      <c r="B188" s="4" t="s">
        <v>461</v>
      </c>
      <c r="C188" s="13">
        <v>3284873061.9000001</v>
      </c>
      <c r="D188" s="19" t="s">
        <v>462</v>
      </c>
      <c r="E188" s="4" t="s">
        <v>243</v>
      </c>
      <c r="F188" s="4" t="s">
        <v>244</v>
      </c>
      <c r="G188" s="5" t="s">
        <v>464</v>
      </c>
      <c r="H188" s="3" t="s">
        <v>44</v>
      </c>
      <c r="I188" s="3" t="s">
        <v>725</v>
      </c>
      <c r="J188" s="1" t="s">
        <v>542</v>
      </c>
      <c r="K188" s="2" t="s">
        <v>39</v>
      </c>
      <c r="L188" s="2">
        <v>41900</v>
      </c>
      <c r="M188" s="6">
        <v>2014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0</v>
      </c>
      <c r="U188" s="38">
        <v>10.199999999999999</v>
      </c>
      <c r="V188" s="38">
        <v>248.80076923076922</v>
      </c>
      <c r="W188" s="38">
        <v>925.51374999999996</v>
      </c>
      <c r="X188" s="38">
        <v>2029.7441176470588</v>
      </c>
      <c r="Y188" s="38">
        <v>3199.1</v>
      </c>
      <c r="Z188" s="38">
        <v>4127.854823529412</v>
      </c>
      <c r="AA188" s="38">
        <v>5068.1123529411761</v>
      </c>
      <c r="AB188" s="38">
        <v>6471.9426666666668</v>
      </c>
      <c r="AC188" s="38">
        <v>7598.1149107783322</v>
      </c>
      <c r="AD188" s="38">
        <v>8137.7776978051534</v>
      </c>
      <c r="AE188" s="38">
        <v>8208.8517937446486</v>
      </c>
      <c r="AF188" s="38">
        <v>7930.8498738230919</v>
      </c>
      <c r="AG188" s="38">
        <v>7288.0789070805004</v>
      </c>
      <c r="AH188" s="38">
        <v>5908.9396686325808</v>
      </c>
      <c r="AI188" s="40">
        <v>4235.9780902945977</v>
      </c>
      <c r="AJ188" s="40">
        <v>2894.4460327392435</v>
      </c>
      <c r="AK188" s="40">
        <v>2221.0059830236128</v>
      </c>
      <c r="AL188" s="40">
        <v>1659.7172188110783</v>
      </c>
      <c r="AM188" s="40">
        <v>1348.3037684052781</v>
      </c>
      <c r="AN188" s="40">
        <v>1013.497720172958</v>
      </c>
      <c r="AO188" s="40">
        <v>987.14764932537605</v>
      </c>
      <c r="AP188" s="40">
        <v>890.11362640505854</v>
      </c>
      <c r="AQ188" s="40"/>
      <c r="AR188" s="40"/>
      <c r="AS188" s="40"/>
      <c r="AT188" s="41"/>
      <c r="AU188" s="41"/>
      <c r="AV188" s="41"/>
      <c r="AW188" s="41"/>
      <c r="AX188" s="41"/>
    </row>
    <row r="189" spans="1:50" x14ac:dyDescent="0.2">
      <c r="A189" s="4" t="s">
        <v>463</v>
      </c>
      <c r="B189" s="4" t="s">
        <v>461</v>
      </c>
      <c r="C189" s="13">
        <v>3284873061.9000001</v>
      </c>
      <c r="D189" s="19" t="s">
        <v>462</v>
      </c>
      <c r="E189" s="4" t="s">
        <v>243</v>
      </c>
      <c r="F189" s="4" t="s">
        <v>244</v>
      </c>
      <c r="G189" s="5" t="s">
        <v>465</v>
      </c>
      <c r="H189" s="3" t="s">
        <v>45</v>
      </c>
      <c r="I189" s="3" t="s">
        <v>726</v>
      </c>
      <c r="J189" s="1" t="s">
        <v>542</v>
      </c>
      <c r="K189" s="2" t="s">
        <v>39</v>
      </c>
      <c r="L189" s="2">
        <v>41900</v>
      </c>
      <c r="M189" s="6">
        <v>2014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0</v>
      </c>
      <c r="U189" s="38">
        <v>10.199999999999999</v>
      </c>
      <c r="V189" s="38">
        <v>207.76615384615386</v>
      </c>
      <c r="W189" s="38">
        <v>737.60218750000001</v>
      </c>
      <c r="X189" s="38">
        <v>1609.8782352941175</v>
      </c>
      <c r="Y189" s="38">
        <v>2515.7750000000001</v>
      </c>
      <c r="Z189" s="38">
        <v>3155.1958823529412</v>
      </c>
      <c r="AA189" s="38">
        <v>3835.9029411764704</v>
      </c>
      <c r="AB189" s="38">
        <v>4914.3986666666669</v>
      </c>
      <c r="AC189" s="38">
        <v>5773.7159522916827</v>
      </c>
      <c r="AD189" s="38">
        <v>6137.6985136736266</v>
      </c>
      <c r="AE189" s="38">
        <v>6137.7517932132614</v>
      </c>
      <c r="AF189" s="38">
        <v>5827.74981672794</v>
      </c>
      <c r="AG189" s="38">
        <v>5210.7610536080847</v>
      </c>
      <c r="AH189" s="38">
        <v>3960.4847051045858</v>
      </c>
      <c r="AI189" s="40">
        <v>2475.7282357216168</v>
      </c>
      <c r="AJ189" s="40">
        <v>1519.9994122762</v>
      </c>
      <c r="AK189" s="40">
        <v>1103.7067498158076</v>
      </c>
      <c r="AL189" s="40">
        <v>599.57843203901859</v>
      </c>
      <c r="AM189" s="40">
        <v>500.00725518322861</v>
      </c>
      <c r="AN189" s="40">
        <v>556.61911432731745</v>
      </c>
      <c r="AO189" s="40">
        <v>497.46528198484867</v>
      </c>
      <c r="AP189" s="40">
        <v>856.23669759380698</v>
      </c>
      <c r="AQ189" s="40"/>
      <c r="AR189" s="40"/>
      <c r="AS189" s="40"/>
      <c r="AT189" s="41"/>
      <c r="AU189" s="41"/>
      <c r="AV189" s="41"/>
      <c r="AW189" s="41"/>
      <c r="AX189" s="41"/>
    </row>
    <row r="190" spans="1:50" x14ac:dyDescent="0.2">
      <c r="A190" s="25" t="s">
        <v>467</v>
      </c>
      <c r="B190" s="4" t="s">
        <v>466</v>
      </c>
      <c r="C190" s="13">
        <v>540954175.59000003</v>
      </c>
      <c r="D190" s="19" t="s">
        <v>337</v>
      </c>
      <c r="E190" s="4" t="s">
        <v>126</v>
      </c>
      <c r="F190" s="4" t="s">
        <v>126</v>
      </c>
      <c r="G190" s="5" t="s">
        <v>468</v>
      </c>
      <c r="H190" s="3" t="s">
        <v>52</v>
      </c>
      <c r="I190" s="3" t="s">
        <v>727</v>
      </c>
      <c r="J190" s="1" t="s">
        <v>542</v>
      </c>
      <c r="K190" s="2" t="s">
        <v>48</v>
      </c>
      <c r="L190" s="2">
        <v>42359</v>
      </c>
      <c r="M190" s="6">
        <v>2015</v>
      </c>
      <c r="N190" s="38">
        <v>0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8">
        <v>0</v>
      </c>
      <c r="U190" s="38">
        <v>0</v>
      </c>
      <c r="V190" s="38">
        <v>0</v>
      </c>
      <c r="W190" s="40">
        <v>249</v>
      </c>
      <c r="X190" s="40">
        <v>263</v>
      </c>
      <c r="Y190" s="40">
        <v>662.96833333333336</v>
      </c>
      <c r="Z190" s="40">
        <v>818.91307692307691</v>
      </c>
      <c r="AA190" s="40">
        <v>1094.2769230769231</v>
      </c>
      <c r="AB190" s="40">
        <v>1236.9749166666668</v>
      </c>
      <c r="AC190" s="40">
        <v>1323.7960764369536</v>
      </c>
      <c r="AD190" s="40">
        <v>1397.921114251664</v>
      </c>
      <c r="AE190" s="40">
        <v>1472.9452307470231</v>
      </c>
      <c r="AF190" s="40">
        <v>1465.0671304381426</v>
      </c>
      <c r="AG190" s="40">
        <v>1347.2394207529778</v>
      </c>
      <c r="AH190" s="40">
        <v>1132.2953508364701</v>
      </c>
      <c r="AI190" s="40">
        <v>1063.6423771510415</v>
      </c>
      <c r="AJ190" s="40">
        <v>963.85851973068964</v>
      </c>
      <c r="AK190" s="40">
        <v>775.04613426805224</v>
      </c>
      <c r="AL190" s="40">
        <v>418.34466634330397</v>
      </c>
      <c r="AM190" s="40">
        <v>308.62235729612178</v>
      </c>
      <c r="AN190" s="40">
        <v>413.99352697330102</v>
      </c>
      <c r="AO190" s="40"/>
      <c r="AP190" s="40"/>
      <c r="AQ190" s="40"/>
      <c r="AR190" s="40"/>
      <c r="AS190" s="40"/>
      <c r="AT190" s="41"/>
      <c r="AU190" s="41"/>
      <c r="AV190" s="41"/>
      <c r="AW190" s="41"/>
      <c r="AX190" s="41"/>
    </row>
    <row r="191" spans="1:50" x14ac:dyDescent="0.2">
      <c r="A191" s="25" t="s">
        <v>467</v>
      </c>
      <c r="B191" s="4" t="s">
        <v>466</v>
      </c>
      <c r="C191" s="13">
        <v>540954175.59000003</v>
      </c>
      <c r="D191" s="19" t="s">
        <v>337</v>
      </c>
      <c r="E191" s="4" t="s">
        <v>126</v>
      </c>
      <c r="F191" s="4" t="s">
        <v>126</v>
      </c>
      <c r="G191" s="5" t="s">
        <v>469</v>
      </c>
      <c r="H191" s="3" t="s">
        <v>145</v>
      </c>
      <c r="I191" s="3" t="s">
        <v>728</v>
      </c>
      <c r="J191" s="1" t="s">
        <v>542</v>
      </c>
      <c r="K191" s="2" t="s">
        <v>48</v>
      </c>
      <c r="L191" s="2">
        <v>42359</v>
      </c>
      <c r="M191" s="6">
        <v>2015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0</v>
      </c>
      <c r="U191" s="38">
        <v>0</v>
      </c>
      <c r="V191" s="38">
        <v>0</v>
      </c>
      <c r="W191" s="40">
        <v>236</v>
      </c>
      <c r="X191" s="40">
        <v>238</v>
      </c>
      <c r="Y191" s="40">
        <v>598.04999999999995</v>
      </c>
      <c r="Z191" s="40">
        <v>713.88</v>
      </c>
      <c r="AA191" s="40">
        <v>956.28846153846155</v>
      </c>
      <c r="AB191" s="40">
        <v>1055.9000000000001</v>
      </c>
      <c r="AC191" s="40">
        <v>1110.2217727272728</v>
      </c>
      <c r="AD191" s="40">
        <v>1154.155529029106</v>
      </c>
      <c r="AE191" s="40">
        <v>1197.9920978592061</v>
      </c>
      <c r="AF191" s="40">
        <v>1169.509632735</v>
      </c>
      <c r="AG191" s="40">
        <v>1178.461076088</v>
      </c>
      <c r="AH191" s="40">
        <v>1020.3222852771601</v>
      </c>
      <c r="AI191" s="40">
        <v>1001.0059532724729</v>
      </c>
      <c r="AJ191" s="40">
        <v>787.79929583859882</v>
      </c>
      <c r="AK191" s="40">
        <v>633.95768950646584</v>
      </c>
      <c r="AL191" s="40">
        <v>346.80068490506602</v>
      </c>
      <c r="AM191" s="40">
        <v>251.12099840496566</v>
      </c>
      <c r="AN191" s="40">
        <v>336.57251031613401</v>
      </c>
      <c r="AO191" s="40"/>
      <c r="AP191" s="40"/>
      <c r="AQ191" s="40"/>
      <c r="AR191" s="40"/>
      <c r="AS191" s="40"/>
      <c r="AT191" s="41"/>
      <c r="AU191" s="41"/>
      <c r="AV191" s="41"/>
      <c r="AW191" s="41"/>
      <c r="AX191" s="41"/>
    </row>
    <row r="192" spans="1:50" ht="16" x14ac:dyDescent="0.2">
      <c r="A192" s="25" t="s">
        <v>467</v>
      </c>
      <c r="B192" s="4" t="s">
        <v>466</v>
      </c>
      <c r="C192" s="13">
        <v>540954175.59000003</v>
      </c>
      <c r="D192" s="19" t="s">
        <v>337</v>
      </c>
      <c r="E192" s="4" t="s">
        <v>126</v>
      </c>
      <c r="F192" s="4" t="s">
        <v>470</v>
      </c>
      <c r="G192" s="5" t="s">
        <v>467</v>
      </c>
      <c r="H192" s="3" t="s">
        <v>148</v>
      </c>
      <c r="I192" s="3" t="s">
        <v>729</v>
      </c>
      <c r="J192" s="32" t="s">
        <v>160</v>
      </c>
      <c r="K192" s="2" t="s">
        <v>48</v>
      </c>
      <c r="L192" s="2">
        <v>42359</v>
      </c>
      <c r="M192" s="6">
        <v>2015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0</v>
      </c>
      <c r="U192" s="38">
        <v>0</v>
      </c>
      <c r="V192" s="38">
        <v>0</v>
      </c>
      <c r="W192" s="38">
        <v>0</v>
      </c>
      <c r="X192" s="40">
        <v>0.35699999999999998</v>
      </c>
      <c r="Y192" s="40">
        <v>2.69</v>
      </c>
      <c r="Z192" s="40">
        <v>4.8250000000000002</v>
      </c>
      <c r="AA192" s="40">
        <v>6.1820000000000004</v>
      </c>
      <c r="AB192" s="40">
        <v>6.8040000000000003</v>
      </c>
      <c r="AC192" s="40">
        <v>8.4</v>
      </c>
      <c r="AD192" s="40">
        <v>10.262</v>
      </c>
      <c r="AE192" s="40">
        <v>11.9819</v>
      </c>
      <c r="AF192" s="40">
        <v>13.19759</v>
      </c>
      <c r="AG192" s="40">
        <v>14.222348999999999</v>
      </c>
      <c r="AH192" s="40">
        <v>13.824074299999999</v>
      </c>
      <c r="AI192" s="40">
        <v>7.8820972999999999</v>
      </c>
      <c r="AJ192" s="40">
        <v>5.5174681100000003</v>
      </c>
      <c r="AK192" s="40">
        <v>4.6011589470000001</v>
      </c>
      <c r="AL192" s="40">
        <v>3.5533303344</v>
      </c>
      <c r="AM192" s="40">
        <v>2.7533464912800003</v>
      </c>
      <c r="AN192" s="40"/>
      <c r="AO192" s="40"/>
      <c r="AP192" s="40"/>
      <c r="AQ192" s="40"/>
      <c r="AR192" s="40"/>
      <c r="AS192" s="40"/>
      <c r="AT192" s="41"/>
      <c r="AU192" s="41"/>
      <c r="AV192" s="41"/>
      <c r="AW192" s="41"/>
      <c r="AX192" s="41"/>
    </row>
    <row r="193" spans="1:50" x14ac:dyDescent="0.2">
      <c r="A193" s="4" t="s">
        <v>472</v>
      </c>
      <c r="B193" s="4" t="s">
        <v>471</v>
      </c>
      <c r="C193" s="13">
        <v>570959838.51999998</v>
      </c>
      <c r="D193" s="19" t="s">
        <v>204</v>
      </c>
      <c r="E193" s="4" t="s">
        <v>204</v>
      </c>
      <c r="F193" s="4" t="s">
        <v>205</v>
      </c>
      <c r="G193" s="5" t="s">
        <v>473</v>
      </c>
      <c r="H193" s="3" t="s">
        <v>44</v>
      </c>
      <c r="I193" s="3" t="s">
        <v>730</v>
      </c>
      <c r="J193" s="1" t="s">
        <v>542</v>
      </c>
      <c r="K193" s="2" t="s">
        <v>48</v>
      </c>
      <c r="L193" s="2">
        <v>42471</v>
      </c>
      <c r="M193" s="6">
        <v>2016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38">
        <v>0</v>
      </c>
      <c r="V193" s="38">
        <v>0</v>
      </c>
      <c r="W193" s="40">
        <v>22.166666666666668</v>
      </c>
      <c r="X193" s="40">
        <v>124.18181818181819</v>
      </c>
      <c r="Y193" s="40">
        <v>318.70588235294116</v>
      </c>
      <c r="Z193" s="40">
        <v>792</v>
      </c>
      <c r="AA193" s="40">
        <v>1337</v>
      </c>
      <c r="AB193" s="40">
        <v>1818.1764705882354</v>
      </c>
      <c r="AC193" s="40">
        <v>2018.8593560988741</v>
      </c>
      <c r="AD193" s="40">
        <v>2361.136533573143</v>
      </c>
      <c r="AE193" s="40">
        <v>2734.185851526121</v>
      </c>
      <c r="AF193" s="40">
        <v>3092.4098570724327</v>
      </c>
      <c r="AG193" s="40">
        <v>3391.2216618264129</v>
      </c>
      <c r="AH193" s="40">
        <v>3617.7959450294593</v>
      </c>
      <c r="AI193" s="40">
        <v>3643.3733707973338</v>
      </c>
      <c r="AJ193" s="40">
        <v>3760.5486914598068</v>
      </c>
      <c r="AK193" s="40">
        <v>3859.2957909562238</v>
      </c>
      <c r="AL193" s="40">
        <v>3084.1573405489366</v>
      </c>
      <c r="AM193" s="40">
        <v>2661.0139248901619</v>
      </c>
      <c r="AN193" s="40">
        <v>1594.0281562009818</v>
      </c>
      <c r="AO193" s="40">
        <v>1181.0431105718601</v>
      </c>
      <c r="AP193" s="40">
        <v>910.33385742086205</v>
      </c>
      <c r="AQ193" s="40"/>
      <c r="AR193" s="40"/>
      <c r="AS193" s="40"/>
      <c r="AT193" s="41"/>
      <c r="AU193" s="41"/>
      <c r="AV193" s="41"/>
      <c r="AW193" s="41"/>
      <c r="AX193" s="41"/>
    </row>
    <row r="194" spans="1:50" x14ac:dyDescent="0.2">
      <c r="A194" s="4" t="s">
        <v>472</v>
      </c>
      <c r="B194" s="4" t="s">
        <v>471</v>
      </c>
      <c r="C194" s="13">
        <v>570959838.51999998</v>
      </c>
      <c r="D194" s="19" t="s">
        <v>204</v>
      </c>
      <c r="E194" s="4" t="s">
        <v>204</v>
      </c>
      <c r="F194" s="4" t="s">
        <v>205</v>
      </c>
      <c r="G194" s="5" t="s">
        <v>474</v>
      </c>
      <c r="H194" s="3" t="s">
        <v>45</v>
      </c>
      <c r="I194" s="3" t="s">
        <v>731</v>
      </c>
      <c r="J194" s="1" t="s">
        <v>542</v>
      </c>
      <c r="K194" s="2" t="s">
        <v>48</v>
      </c>
      <c r="L194" s="2">
        <v>42471</v>
      </c>
      <c r="M194" s="6">
        <v>2016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40">
        <v>18.5</v>
      </c>
      <c r="X194" s="40">
        <v>87.727272727272734</v>
      </c>
      <c r="Y194" s="40">
        <v>226.52941176470588</v>
      </c>
      <c r="Z194" s="40">
        <v>521</v>
      </c>
      <c r="AA194" s="40">
        <v>804</v>
      </c>
      <c r="AB194" s="40">
        <v>933.35294117647061</v>
      </c>
      <c r="AC194" s="40">
        <v>1008.5241045535017</v>
      </c>
      <c r="AD194" s="40">
        <v>1165.7828954032459</v>
      </c>
      <c r="AE194" s="40">
        <v>1357.8251345046124</v>
      </c>
      <c r="AF194" s="40">
        <v>1538.146030766283</v>
      </c>
      <c r="AG194" s="40">
        <v>1684.0102713743236</v>
      </c>
      <c r="AH194" s="40">
        <v>1777.4949603774267</v>
      </c>
      <c r="AI194" s="40">
        <v>1809.9246550685777</v>
      </c>
      <c r="AJ194" s="40">
        <v>1855.3206612068784</v>
      </c>
      <c r="AK194" s="40">
        <v>1925.9647683296453</v>
      </c>
      <c r="AL194" s="40">
        <v>1592.1321863972985</v>
      </c>
      <c r="AM194" s="40">
        <v>1366.7698476179112</v>
      </c>
      <c r="AN194" s="40">
        <v>617.38025448007909</v>
      </c>
      <c r="AO194" s="40">
        <v>238.86765720160599</v>
      </c>
      <c r="AP194" s="40">
        <v>250.81104006168599</v>
      </c>
      <c r="AQ194" s="40"/>
      <c r="AR194" s="40"/>
      <c r="AS194" s="40"/>
      <c r="AT194" s="41"/>
      <c r="AU194" s="41"/>
      <c r="AV194" s="41"/>
      <c r="AW194" s="41"/>
      <c r="AX194" s="41"/>
    </row>
    <row r="195" spans="1:50" x14ac:dyDescent="0.2">
      <c r="A195" s="4" t="s">
        <v>476</v>
      </c>
      <c r="B195" s="4" t="s">
        <v>475</v>
      </c>
      <c r="C195" s="13">
        <v>286188072.97000003</v>
      </c>
      <c r="D195" s="19" t="s">
        <v>462</v>
      </c>
      <c r="E195" s="4" t="s">
        <v>243</v>
      </c>
      <c r="F195" s="4" t="s">
        <v>244</v>
      </c>
      <c r="G195" t="s">
        <v>477</v>
      </c>
      <c r="H195" s="3" t="s">
        <v>44</v>
      </c>
      <c r="I195" s="3" t="s">
        <v>732</v>
      </c>
      <c r="J195" s="1" t="s">
        <v>542</v>
      </c>
      <c r="K195" s="2" t="s">
        <v>48</v>
      </c>
      <c r="L195" s="2">
        <v>43006</v>
      </c>
      <c r="M195" s="6">
        <v>2017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40">
        <v>21</v>
      </c>
      <c r="Y195" s="40">
        <v>254.98333333333332</v>
      </c>
      <c r="Z195" s="40">
        <v>579.62505882352934</v>
      </c>
      <c r="AA195" s="40">
        <v>912.04352941176478</v>
      </c>
      <c r="AB195" s="40">
        <v>1349.8733333333332</v>
      </c>
      <c r="AC195" s="40">
        <v>2368.3878581762465</v>
      </c>
      <c r="AD195" s="40">
        <v>3323.8693266617815</v>
      </c>
      <c r="AE195" s="40">
        <v>4223.94848323528</v>
      </c>
      <c r="AF195" s="40">
        <v>5086.0030734087295</v>
      </c>
      <c r="AG195" s="40">
        <v>5903.7165928749455</v>
      </c>
      <c r="AH195" s="40">
        <v>6607.3252145739316</v>
      </c>
      <c r="AI195" s="40">
        <v>7174.4258520310368</v>
      </c>
      <c r="AJ195" s="40">
        <v>7666.1887570668232</v>
      </c>
      <c r="AK195" s="40">
        <v>7397.6468141538589</v>
      </c>
      <c r="AL195" s="40">
        <v>7248.1451246362594</v>
      </c>
      <c r="AM195" s="40">
        <v>5109.8818591488471</v>
      </c>
      <c r="AN195" s="40">
        <v>2196.0138157513502</v>
      </c>
      <c r="AO195" s="40">
        <v>1339.6191024849711</v>
      </c>
      <c r="AP195" s="40">
        <v>1566.2428911274999</v>
      </c>
      <c r="AQ195" s="40"/>
      <c r="AR195" s="40"/>
      <c r="AS195" s="40"/>
      <c r="AT195" s="41"/>
      <c r="AU195" s="41"/>
      <c r="AV195" s="41"/>
      <c r="AW195" s="41"/>
      <c r="AX195" s="41"/>
    </row>
    <row r="196" spans="1:50" x14ac:dyDescent="0.2">
      <c r="A196" s="4" t="s">
        <v>476</v>
      </c>
      <c r="B196" s="4" t="s">
        <v>475</v>
      </c>
      <c r="C196" s="13">
        <v>286188072.97000003</v>
      </c>
      <c r="D196" s="19" t="s">
        <v>462</v>
      </c>
      <c r="E196" s="4" t="s">
        <v>243</v>
      </c>
      <c r="F196" s="4" t="s">
        <v>244</v>
      </c>
      <c r="G196" t="s">
        <v>478</v>
      </c>
      <c r="H196" s="3" t="s">
        <v>45</v>
      </c>
      <c r="I196" s="3" t="s">
        <v>733</v>
      </c>
      <c r="J196" s="1" t="s">
        <v>542</v>
      </c>
      <c r="K196" s="2" t="s">
        <v>48</v>
      </c>
      <c r="L196" s="2">
        <v>43006</v>
      </c>
      <c r="M196" s="6">
        <v>2017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40">
        <v>21</v>
      </c>
      <c r="Y196" s="40">
        <v>248.42500000000001</v>
      </c>
      <c r="Z196" s="40">
        <v>454.72405882352945</v>
      </c>
      <c r="AA196" s="40">
        <v>618.20705882352934</v>
      </c>
      <c r="AB196" s="40">
        <v>834.9</v>
      </c>
      <c r="AC196" s="40">
        <v>1563.9411535186443</v>
      </c>
      <c r="AD196" s="40">
        <v>2247.3766263742482</v>
      </c>
      <c r="AE196" s="40">
        <v>2852.6887933787084</v>
      </c>
      <c r="AF196" s="40">
        <v>3424.7461463172463</v>
      </c>
      <c r="AG196" s="40">
        <v>3992.8754705555043</v>
      </c>
      <c r="AH196" s="40">
        <v>4459.113946958305</v>
      </c>
      <c r="AI196" s="40">
        <v>4805.947877627832</v>
      </c>
      <c r="AJ196" s="40">
        <v>5199.0472860709497</v>
      </c>
      <c r="AK196" s="40">
        <v>5154.5855775381542</v>
      </c>
      <c r="AL196" s="40">
        <v>5211.8904619070499</v>
      </c>
      <c r="AM196" s="40">
        <v>3685.1064482391275</v>
      </c>
      <c r="AN196" s="40">
        <v>1463.7508555099082</v>
      </c>
      <c r="AO196" s="40">
        <v>992.033857175962</v>
      </c>
      <c r="AP196" s="40">
        <v>496.016928587981</v>
      </c>
      <c r="AQ196" s="40"/>
      <c r="AR196" s="40"/>
      <c r="AS196" s="40"/>
      <c r="AT196" s="41"/>
      <c r="AU196" s="41"/>
      <c r="AV196" s="41"/>
      <c r="AW196" s="41"/>
      <c r="AX196" s="41"/>
    </row>
    <row r="197" spans="1:50" ht="16" x14ac:dyDescent="0.2">
      <c r="A197" s="4" t="s">
        <v>480</v>
      </c>
      <c r="B197" s="4" t="s">
        <v>479</v>
      </c>
      <c r="C197" s="13">
        <v>1895291573.55</v>
      </c>
      <c r="D197" s="19" t="s">
        <v>347</v>
      </c>
      <c r="E197" s="4" t="s">
        <v>347</v>
      </c>
      <c r="F197" s="4" t="s">
        <v>348</v>
      </c>
      <c r="G197" s="5" t="s">
        <v>480</v>
      </c>
      <c r="H197" s="3" t="s">
        <v>44</v>
      </c>
      <c r="I197" s="3" t="s">
        <v>734</v>
      </c>
      <c r="J197" s="32" t="s">
        <v>308</v>
      </c>
      <c r="K197" s="2" t="s">
        <v>48</v>
      </c>
      <c r="L197" s="2">
        <v>40203</v>
      </c>
      <c r="M197" s="6">
        <v>2010</v>
      </c>
      <c r="N197" s="38">
        <v>0</v>
      </c>
      <c r="O197" s="38">
        <v>0</v>
      </c>
      <c r="P197" s="38">
        <v>0</v>
      </c>
      <c r="Q197" s="44">
        <v>2317</v>
      </c>
      <c r="R197" s="44">
        <v>5991</v>
      </c>
      <c r="S197" s="44">
        <v>9495</v>
      </c>
      <c r="T197" s="44">
        <v>11633</v>
      </c>
      <c r="U197" s="44">
        <v>13426</v>
      </c>
      <c r="V197" s="40">
        <v>18027.043313789101</v>
      </c>
      <c r="W197" s="40">
        <v>20046.000748215018</v>
      </c>
      <c r="X197" s="40">
        <v>23172.994657724583</v>
      </c>
      <c r="Y197" s="40">
        <v>24333.020637920563</v>
      </c>
      <c r="Z197" s="40">
        <v>21933.999960386252</v>
      </c>
      <c r="AA197" s="40">
        <v>18746.994074061055</v>
      </c>
      <c r="AB197" s="40">
        <v>15054.034220608759</v>
      </c>
      <c r="AC197" s="40">
        <v>11992.570737941536</v>
      </c>
      <c r="AD197" s="40">
        <v>8925.0943614630705</v>
      </c>
      <c r="AE197" s="40">
        <v>6752.2409592219828</v>
      </c>
      <c r="AF197" s="40">
        <v>5293.8074763210188</v>
      </c>
      <c r="AG197" s="40">
        <v>4454.7865270419024</v>
      </c>
      <c r="AH197" s="40">
        <v>3829.8243632892008</v>
      </c>
      <c r="AI197" s="40">
        <v>3580.4862183045821</v>
      </c>
      <c r="AJ197" s="40">
        <v>3102.061210435078</v>
      </c>
      <c r="AK197" s="40">
        <v>2853.1238355063347</v>
      </c>
      <c r="AL197" s="40">
        <v>2825.6365141006554</v>
      </c>
      <c r="AM197" s="40">
        <v>2890.9927859827917</v>
      </c>
      <c r="AN197" s="40">
        <v>3576.4017278649458</v>
      </c>
      <c r="AO197" s="40">
        <v>4766.4911902506019</v>
      </c>
      <c r="AP197" s="40">
        <v>4964.7815355168632</v>
      </c>
      <c r="AQ197" s="40">
        <v>5183.3182798934486</v>
      </c>
      <c r="AR197" s="40">
        <v>5422.1146660604154</v>
      </c>
      <c r="AS197" s="40">
        <v>8435.3043930783297</v>
      </c>
      <c r="AT197" s="41"/>
      <c r="AU197" s="41"/>
      <c r="AV197" s="41"/>
      <c r="AW197" s="41"/>
      <c r="AX197" s="41"/>
    </row>
    <row r="198" spans="1:50" ht="16" x14ac:dyDescent="0.2">
      <c r="A198" s="4" t="s">
        <v>480</v>
      </c>
      <c r="B198" s="4" t="s">
        <v>479</v>
      </c>
      <c r="C198" s="13">
        <v>1895291573.55</v>
      </c>
      <c r="D198" s="19" t="s">
        <v>347</v>
      </c>
      <c r="E198" s="4" t="s">
        <v>347</v>
      </c>
      <c r="F198" s="4" t="s">
        <v>348</v>
      </c>
      <c r="G198" s="5" t="s">
        <v>481</v>
      </c>
      <c r="H198" s="3" t="s">
        <v>45</v>
      </c>
      <c r="I198" s="3" t="s">
        <v>735</v>
      </c>
      <c r="J198" s="32" t="s">
        <v>308</v>
      </c>
      <c r="K198" s="2" t="s">
        <v>48</v>
      </c>
      <c r="L198" s="2">
        <v>40203</v>
      </c>
      <c r="M198" s="6">
        <v>2010</v>
      </c>
      <c r="N198" s="38">
        <v>0</v>
      </c>
      <c r="O198" s="38">
        <v>0</v>
      </c>
      <c r="P198" s="38">
        <v>0</v>
      </c>
      <c r="Q198" s="44">
        <v>1457</v>
      </c>
      <c r="R198" s="44">
        <v>3716</v>
      </c>
      <c r="S198" s="44">
        <v>5930</v>
      </c>
      <c r="T198" s="44">
        <v>7537</v>
      </c>
      <c r="U198" s="44">
        <v>9046</v>
      </c>
      <c r="V198" s="40">
        <v>12614.451725480076</v>
      </c>
      <c r="W198" s="40">
        <v>14180.15798272002</v>
      </c>
      <c r="X198" s="40">
        <v>16928.954601247337</v>
      </c>
      <c r="Y198" s="40">
        <v>17560.974771869791</v>
      </c>
      <c r="Z198" s="40">
        <v>14216.99424047092</v>
      </c>
      <c r="AA198" s="40">
        <v>11292.00208941963</v>
      </c>
      <c r="AB198" s="40">
        <v>8030.9894804096148</v>
      </c>
      <c r="AC198" s="40">
        <v>6107.6202591620849</v>
      </c>
      <c r="AD198" s="40">
        <v>4170.5710163713002</v>
      </c>
      <c r="AE198" s="40">
        <v>2654.9818913658551</v>
      </c>
      <c r="AF198" s="40">
        <v>1818.0334612107702</v>
      </c>
      <c r="AG198" s="40">
        <v>1482.9458775661915</v>
      </c>
      <c r="AH198" s="40">
        <v>1202.2195913091271</v>
      </c>
      <c r="AI198" s="40">
        <v>1047.0061488462845</v>
      </c>
      <c r="AJ198" s="40">
        <v>881.92249538895237</v>
      </c>
      <c r="AK198" s="40">
        <v>790.40318354027522</v>
      </c>
      <c r="AL198" s="40">
        <v>713.07490461189286</v>
      </c>
      <c r="AM198" s="40">
        <v>530.19564038983242</v>
      </c>
      <c r="AN198" s="40">
        <v>737.39240999330502</v>
      </c>
      <c r="AO198" s="40">
        <v>1055.6222637443084</v>
      </c>
      <c r="AP198" s="40">
        <v>1173.9121724796667</v>
      </c>
      <c r="AQ198" s="40">
        <v>1306.9356504812733</v>
      </c>
      <c r="AR198" s="40">
        <v>1455.7735643520941</v>
      </c>
      <c r="AS198" s="40">
        <v>3243.3731360421298</v>
      </c>
      <c r="AT198" s="41"/>
      <c r="AU198" s="41"/>
      <c r="AV198" s="41"/>
      <c r="AW198" s="41"/>
      <c r="AX198" s="41"/>
    </row>
    <row r="199" spans="1:50" x14ac:dyDescent="0.2">
      <c r="A199" s="4" t="s">
        <v>484</v>
      </c>
      <c r="B199" t="s">
        <v>482</v>
      </c>
      <c r="C199" s="11">
        <v>709365914.73000002</v>
      </c>
      <c r="D199" s="10" t="s">
        <v>483</v>
      </c>
      <c r="E199" s="10" t="s">
        <v>104</v>
      </c>
      <c r="F199" s="4" t="s">
        <v>105</v>
      </c>
      <c r="G199" s="5" t="s">
        <v>485</v>
      </c>
      <c r="H199" s="3" t="s">
        <v>44</v>
      </c>
      <c r="I199" s="3" t="s">
        <v>736</v>
      </c>
      <c r="J199" s="1" t="s">
        <v>54</v>
      </c>
      <c r="K199" s="2" t="s">
        <v>48</v>
      </c>
      <c r="L199" s="2">
        <v>39749</v>
      </c>
      <c r="M199" s="6">
        <v>2008</v>
      </c>
      <c r="N199" s="38">
        <v>0</v>
      </c>
      <c r="O199" s="44">
        <v>2</v>
      </c>
      <c r="P199" s="44">
        <v>46</v>
      </c>
      <c r="Q199" s="44">
        <v>133</v>
      </c>
      <c r="R199" s="44">
        <v>218</v>
      </c>
      <c r="S199" s="44">
        <v>334</v>
      </c>
      <c r="T199" s="44">
        <v>411</v>
      </c>
      <c r="U199" s="44">
        <v>471</v>
      </c>
      <c r="V199" s="40">
        <v>679</v>
      </c>
      <c r="W199" s="40">
        <v>821.33333333333337</v>
      </c>
      <c r="X199" s="40">
        <v>976</v>
      </c>
      <c r="Y199" s="40">
        <v>1098.4916666666668</v>
      </c>
      <c r="Z199" s="40">
        <v>1322.5384615384614</v>
      </c>
      <c r="AA199" s="40">
        <v>1450.3692307692309</v>
      </c>
      <c r="AB199" s="40">
        <v>1548.25</v>
      </c>
      <c r="AC199" s="40">
        <v>1034.6162880618838</v>
      </c>
      <c r="AD199" s="40">
        <v>571.58042443601278</v>
      </c>
      <c r="AE199" s="40">
        <v>453.47484432983538</v>
      </c>
      <c r="AF199" s="40">
        <v>382.14918575311867</v>
      </c>
      <c r="AG199" s="40">
        <v>330.27290813371707</v>
      </c>
      <c r="AH199" s="40">
        <v>305.85292883836729</v>
      </c>
      <c r="AI199" s="40">
        <v>276.81089928114676</v>
      </c>
      <c r="AJ199" s="40">
        <v>234.71914756253872</v>
      </c>
      <c r="AK199" s="40">
        <v>221.92386369829009</v>
      </c>
      <c r="AL199" s="40">
        <v>205.26771370381977</v>
      </c>
      <c r="AM199" s="40">
        <v>207.10247821886765</v>
      </c>
      <c r="AN199" s="40">
        <v>195.49249088615201</v>
      </c>
      <c r="AO199" s="40">
        <v>228.935732683689</v>
      </c>
      <c r="AP199" s="40">
        <v>217.48894604950499</v>
      </c>
      <c r="AQ199" s="40"/>
      <c r="AR199" s="40"/>
      <c r="AS199" s="40"/>
      <c r="AT199" s="41"/>
      <c r="AU199" s="41"/>
      <c r="AV199" s="41"/>
      <c r="AW199" s="41"/>
      <c r="AX199" s="41"/>
    </row>
    <row r="200" spans="1:50" x14ac:dyDescent="0.2">
      <c r="A200" s="4" t="s">
        <v>484</v>
      </c>
      <c r="B200" t="s">
        <v>482</v>
      </c>
      <c r="C200" s="11">
        <v>709365914.73000002</v>
      </c>
      <c r="D200" s="10" t="s">
        <v>483</v>
      </c>
      <c r="E200" s="10" t="s">
        <v>104</v>
      </c>
      <c r="F200" s="4" t="s">
        <v>105</v>
      </c>
      <c r="G200" s="5" t="s">
        <v>486</v>
      </c>
      <c r="H200" s="3" t="s">
        <v>45</v>
      </c>
      <c r="I200" s="3" t="s">
        <v>737</v>
      </c>
      <c r="J200" s="1" t="s">
        <v>54</v>
      </c>
      <c r="K200" s="2" t="s">
        <v>48</v>
      </c>
      <c r="L200" s="2">
        <v>39749</v>
      </c>
      <c r="M200" s="6">
        <v>2008</v>
      </c>
      <c r="N200" s="38">
        <v>0</v>
      </c>
      <c r="O200" s="44">
        <v>0</v>
      </c>
      <c r="P200" s="44">
        <v>30</v>
      </c>
      <c r="Q200" s="44">
        <v>96</v>
      </c>
      <c r="R200" s="44">
        <v>158</v>
      </c>
      <c r="S200" s="44">
        <v>251</v>
      </c>
      <c r="T200" s="44">
        <v>314</v>
      </c>
      <c r="U200" s="44">
        <v>334</v>
      </c>
      <c r="V200" s="40">
        <v>513</v>
      </c>
      <c r="W200" s="40">
        <v>622.95833333333337</v>
      </c>
      <c r="X200" s="40">
        <v>746</v>
      </c>
      <c r="Y200" s="40">
        <v>822.14166666666665</v>
      </c>
      <c r="Z200" s="40">
        <v>1001</v>
      </c>
      <c r="AA200" s="40">
        <v>1072.0615384615385</v>
      </c>
      <c r="AB200" s="40">
        <v>1130.0166666666667</v>
      </c>
      <c r="AC200" s="40">
        <v>632.16653189608837</v>
      </c>
      <c r="AD200" s="40">
        <v>246.98914889506469</v>
      </c>
      <c r="AE200" s="40">
        <v>183.08892145688412</v>
      </c>
      <c r="AF200" s="40">
        <v>150.83524642235244</v>
      </c>
      <c r="AG200" s="40">
        <v>132.75055081489799</v>
      </c>
      <c r="AH200" s="40">
        <v>123.05691052164985</v>
      </c>
      <c r="AI200" s="40">
        <v>108.8166247847782</v>
      </c>
      <c r="AJ200" s="40">
        <v>95.691929558046809</v>
      </c>
      <c r="AK200" s="40">
        <v>91.551156061647859</v>
      </c>
      <c r="AL200" s="40">
        <v>72.322399758649865</v>
      </c>
      <c r="AM200" s="40">
        <v>83.502424308274243</v>
      </c>
      <c r="AN200" s="40">
        <v>102.84998529872951</v>
      </c>
      <c r="AO200" s="40">
        <v>147.91497206758601</v>
      </c>
      <c r="AP200" s="40">
        <v>140.51922346420699</v>
      </c>
      <c r="AQ200" s="40"/>
      <c r="AR200" s="40"/>
      <c r="AS200" s="40"/>
      <c r="AT200" s="41"/>
      <c r="AU200" s="41"/>
      <c r="AV200" s="41"/>
      <c r="AW200" s="41"/>
      <c r="AX200" s="41"/>
    </row>
    <row r="201" spans="1:50" x14ac:dyDescent="0.2">
      <c r="A201" s="4" t="s">
        <v>488</v>
      </c>
      <c r="B201" s="4" t="s">
        <v>487</v>
      </c>
      <c r="C201" s="13">
        <v>487495093.42000002</v>
      </c>
      <c r="D201" s="19" t="s">
        <v>275</v>
      </c>
      <c r="E201" s="4" t="s">
        <v>204</v>
      </c>
      <c r="F201" s="4" t="s">
        <v>205</v>
      </c>
      <c r="G201" s="5" t="s">
        <v>489</v>
      </c>
      <c r="H201" s="3" t="s">
        <v>44</v>
      </c>
      <c r="I201" s="3" t="s">
        <v>738</v>
      </c>
      <c r="J201" s="1" t="s">
        <v>542</v>
      </c>
      <c r="K201" s="2" t="s">
        <v>48</v>
      </c>
      <c r="L201" s="2">
        <v>42264</v>
      </c>
      <c r="M201" s="6">
        <v>2015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40">
        <v>94.25</v>
      </c>
      <c r="X201" s="40">
        <v>287.75555555555553</v>
      </c>
      <c r="Y201" s="40">
        <v>487.07</v>
      </c>
      <c r="Z201" s="40">
        <v>864.84545454545457</v>
      </c>
      <c r="AA201" s="40">
        <v>951</v>
      </c>
      <c r="AB201" s="40">
        <v>1727.9695895522389</v>
      </c>
      <c r="AC201" s="40">
        <v>2098.3100283422054</v>
      </c>
      <c r="AD201" s="40">
        <v>2597.7389098799358</v>
      </c>
      <c r="AE201" s="40">
        <v>3040.7294409300794</v>
      </c>
      <c r="AF201" s="40">
        <v>3440.7346350684375</v>
      </c>
      <c r="AG201" s="40">
        <v>3738.7674840776076</v>
      </c>
      <c r="AH201" s="40">
        <v>3985.1503950519491</v>
      </c>
      <c r="AI201" s="40">
        <v>4108.9510687753882</v>
      </c>
      <c r="AJ201" s="40">
        <v>2959.029555720796</v>
      </c>
      <c r="AK201" s="40">
        <v>937.61027407322524</v>
      </c>
      <c r="AL201" s="40">
        <v>441.40350566793899</v>
      </c>
      <c r="AM201" s="40">
        <v>265.66916239262355</v>
      </c>
      <c r="AN201" s="40">
        <v>83.630551412553601</v>
      </c>
      <c r="AO201" s="40">
        <v>1.4209883999999999E-3</v>
      </c>
      <c r="AP201" s="40">
        <v>7.1049400000000005E-5</v>
      </c>
      <c r="AQ201" s="40"/>
      <c r="AR201" s="40"/>
      <c r="AS201" s="40"/>
      <c r="AT201" s="41"/>
      <c r="AU201" s="41"/>
      <c r="AV201" s="41"/>
      <c r="AW201" s="41"/>
      <c r="AX201" s="41"/>
    </row>
    <row r="202" spans="1:50" x14ac:dyDescent="0.2">
      <c r="A202" s="4" t="s">
        <v>488</v>
      </c>
      <c r="B202" s="4" t="s">
        <v>487</v>
      </c>
      <c r="C202" s="13">
        <v>487495093.42000002</v>
      </c>
      <c r="D202" s="19" t="s">
        <v>275</v>
      </c>
      <c r="E202" s="4" t="s">
        <v>204</v>
      </c>
      <c r="F202" s="4" t="s">
        <v>205</v>
      </c>
      <c r="G202" s="5" t="s">
        <v>489</v>
      </c>
      <c r="H202" s="3" t="s">
        <v>45</v>
      </c>
      <c r="I202" s="3" t="s">
        <v>739</v>
      </c>
      <c r="J202" s="1" t="s">
        <v>542</v>
      </c>
      <c r="K202" s="2" t="s">
        <v>48</v>
      </c>
      <c r="L202" s="2">
        <v>42264</v>
      </c>
      <c r="M202" s="6">
        <v>2015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40">
        <v>94.25</v>
      </c>
      <c r="X202" s="40">
        <v>287.75555555555553</v>
      </c>
      <c r="Y202" s="40">
        <v>487.07</v>
      </c>
      <c r="Z202" s="40">
        <v>864.84545454545457</v>
      </c>
      <c r="AA202" s="40">
        <v>951</v>
      </c>
      <c r="AB202" s="40">
        <v>1727.9695895522389</v>
      </c>
      <c r="AC202" s="40">
        <v>2098.3100283422054</v>
      </c>
      <c r="AD202" s="40">
        <v>2597.7389098799358</v>
      </c>
      <c r="AE202" s="40">
        <v>3040.7294409300794</v>
      </c>
      <c r="AF202" s="40">
        <v>3440.7346350684375</v>
      </c>
      <c r="AG202" s="40">
        <v>3738.7674840776076</v>
      </c>
      <c r="AH202" s="40">
        <v>3985.1503950519491</v>
      </c>
      <c r="AI202" s="40">
        <v>4108.9510687753882</v>
      </c>
      <c r="AJ202" s="40">
        <v>2959.029555720796</v>
      </c>
      <c r="AK202" s="40">
        <v>937.61027407322524</v>
      </c>
      <c r="AL202" s="40">
        <v>441.40350566793899</v>
      </c>
      <c r="AM202" s="40">
        <v>265.66916239262355</v>
      </c>
      <c r="AN202" s="40">
        <v>83.630551412553601</v>
      </c>
      <c r="AO202" s="40">
        <v>1.4209883999999999E-3</v>
      </c>
      <c r="AP202" s="40">
        <v>7.1049400000000005E-5</v>
      </c>
      <c r="AQ202" s="40"/>
      <c r="AR202" s="40"/>
      <c r="AS202" s="40"/>
      <c r="AT202" s="41"/>
      <c r="AU202" s="41"/>
      <c r="AV202" s="41"/>
      <c r="AW202" s="41"/>
      <c r="AX202" s="41"/>
    </row>
    <row r="203" spans="1:50" x14ac:dyDescent="0.2">
      <c r="A203" s="4" t="s">
        <v>491</v>
      </c>
      <c r="B203" s="4" t="s">
        <v>490</v>
      </c>
      <c r="C203" s="13">
        <v>452902445.03999996</v>
      </c>
      <c r="D203" s="19" t="s">
        <v>199</v>
      </c>
      <c r="E203" s="4" t="s">
        <v>199</v>
      </c>
      <c r="F203" s="4" t="s">
        <v>147</v>
      </c>
      <c r="G203" s="5" t="s">
        <v>492</v>
      </c>
      <c r="H203" s="3" t="s">
        <v>44</v>
      </c>
      <c r="I203" s="3" t="s">
        <v>740</v>
      </c>
      <c r="J203" s="1" t="s">
        <v>542</v>
      </c>
      <c r="K203" s="2" t="s">
        <v>48</v>
      </c>
      <c r="L203" s="2">
        <v>43588</v>
      </c>
      <c r="M203" s="6">
        <v>2019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40">
        <v>125</v>
      </c>
      <c r="Y203" s="40">
        <v>126.85714285714286</v>
      </c>
      <c r="Z203" s="40">
        <v>472.88333333333333</v>
      </c>
      <c r="AA203" s="40">
        <v>1287.9262074352728</v>
      </c>
      <c r="AB203" s="40">
        <v>2013.7857142857142</v>
      </c>
      <c r="AC203" s="40">
        <v>2431.7733201812034</v>
      </c>
      <c r="AD203" s="40">
        <v>2914.3512694852811</v>
      </c>
      <c r="AE203" s="40">
        <v>3361.9675007783248</v>
      </c>
      <c r="AF203" s="40">
        <v>3686.3108345922592</v>
      </c>
      <c r="AG203" s="40">
        <v>3290.8155598108342</v>
      </c>
      <c r="AH203" s="40">
        <v>2885.5122161942409</v>
      </c>
      <c r="AI203" s="40">
        <v>2398.127298411036</v>
      </c>
      <c r="AJ203" s="40">
        <v>1568.8531466519548</v>
      </c>
      <c r="AK203" s="40">
        <v>989.78348687113873</v>
      </c>
      <c r="AL203" s="40">
        <v>705.49283890390382</v>
      </c>
      <c r="AM203" s="40">
        <v>641.24874240218196</v>
      </c>
      <c r="AN203" s="40">
        <v>520.55674343332953</v>
      </c>
      <c r="AO203" s="40">
        <v>491.66658590167202</v>
      </c>
      <c r="AP203" s="40">
        <v>415.811209958213</v>
      </c>
      <c r="AQ203" s="40"/>
      <c r="AR203" s="40"/>
      <c r="AS203" s="40"/>
      <c r="AT203" s="41"/>
      <c r="AU203" s="41"/>
      <c r="AV203" s="41"/>
      <c r="AW203" s="41"/>
      <c r="AX203" s="41"/>
    </row>
    <row r="204" spans="1:50" x14ac:dyDescent="0.2">
      <c r="A204" s="4" t="s">
        <v>491</v>
      </c>
      <c r="B204" s="4" t="s">
        <v>490</v>
      </c>
      <c r="C204" s="13">
        <v>452902445.03999996</v>
      </c>
      <c r="D204" s="19" t="s">
        <v>199</v>
      </c>
      <c r="E204" s="4" t="s">
        <v>199</v>
      </c>
      <c r="F204" s="4" t="s">
        <v>147</v>
      </c>
      <c r="G204" s="5" t="s">
        <v>493</v>
      </c>
      <c r="H204" s="3" t="s">
        <v>45</v>
      </c>
      <c r="I204" s="3" t="s">
        <v>741</v>
      </c>
      <c r="J204" s="1" t="s">
        <v>542</v>
      </c>
      <c r="K204" s="2" t="s">
        <v>48</v>
      </c>
      <c r="L204" s="2">
        <v>43588</v>
      </c>
      <c r="M204" s="6">
        <v>2019</v>
      </c>
      <c r="N204" s="38">
        <v>0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8">
        <v>0</v>
      </c>
      <c r="U204" s="38">
        <v>0</v>
      </c>
      <c r="V204" s="38">
        <v>0</v>
      </c>
      <c r="W204" s="38">
        <v>0</v>
      </c>
      <c r="X204" s="38">
        <v>0</v>
      </c>
      <c r="Y204" s="38">
        <v>0</v>
      </c>
      <c r="Z204" s="40">
        <v>191</v>
      </c>
      <c r="AA204" s="40">
        <v>613.01909090909089</v>
      </c>
      <c r="AB204" s="40">
        <v>909.15714285714284</v>
      </c>
      <c r="AC204" s="40">
        <v>1240.0775838110776</v>
      </c>
      <c r="AD204" s="40">
        <v>1547.3518344983258</v>
      </c>
      <c r="AE204" s="40">
        <v>1805.0104591808733</v>
      </c>
      <c r="AF204" s="40">
        <v>1986.3220170918341</v>
      </c>
      <c r="AG204" s="40">
        <v>2102.6369725719442</v>
      </c>
      <c r="AH204" s="40">
        <v>2073.482104141659</v>
      </c>
      <c r="AI204" s="40">
        <v>1775.3284232888966</v>
      </c>
      <c r="AJ204" s="40">
        <v>1039.8232738979707</v>
      </c>
      <c r="AK204" s="40">
        <v>502.7473046632262</v>
      </c>
      <c r="AL204" s="40">
        <v>363.82321922986785</v>
      </c>
      <c r="AM204" s="40">
        <v>370.16144189628579</v>
      </c>
      <c r="AN204" s="40">
        <v>290.52419762723031</v>
      </c>
      <c r="AO204" s="40">
        <v>274.49733191208668</v>
      </c>
      <c r="AP204" s="40">
        <v>220.80664235472406</v>
      </c>
      <c r="AQ204" s="40"/>
      <c r="AR204" s="40"/>
      <c r="AS204" s="40"/>
      <c r="AT204" s="41"/>
      <c r="AU204" s="41"/>
      <c r="AV204" s="41"/>
      <c r="AW204" s="41"/>
      <c r="AX204" s="41"/>
    </row>
    <row r="205" spans="1:50" x14ac:dyDescent="0.2">
      <c r="A205" s="26" t="s">
        <v>496</v>
      </c>
      <c r="B205" s="4" t="s">
        <v>494</v>
      </c>
      <c r="C205" s="13">
        <v>4701314805</v>
      </c>
      <c r="D205" s="19" t="s">
        <v>495</v>
      </c>
      <c r="E205" s="4" t="s">
        <v>49</v>
      </c>
      <c r="F205" s="4" t="s">
        <v>50</v>
      </c>
      <c r="G205" s="5" t="s">
        <v>496</v>
      </c>
      <c r="H205" s="3" t="s">
        <v>52</v>
      </c>
      <c r="I205" s="3" t="s">
        <v>742</v>
      </c>
      <c r="J205" s="1" t="s">
        <v>54</v>
      </c>
      <c r="K205" s="2" t="s">
        <v>48</v>
      </c>
      <c r="L205" s="2">
        <v>40725</v>
      </c>
      <c r="M205" s="6">
        <v>2011</v>
      </c>
      <c r="N205" s="38">
        <v>0</v>
      </c>
      <c r="O205" s="38">
        <v>0</v>
      </c>
      <c r="P205" s="38">
        <v>0</v>
      </c>
      <c r="Q205" s="38">
        <v>0</v>
      </c>
      <c r="R205" s="39">
        <v>86</v>
      </c>
      <c r="S205" s="39">
        <v>322</v>
      </c>
      <c r="T205" s="39">
        <v>949</v>
      </c>
      <c r="U205" s="39">
        <v>1679</v>
      </c>
      <c r="V205" s="38">
        <v>2252</v>
      </c>
      <c r="W205" s="38">
        <v>2928</v>
      </c>
      <c r="X205" s="38">
        <v>3295.2307692307691</v>
      </c>
      <c r="Y205" s="38">
        <v>3631</v>
      </c>
      <c r="Z205" s="38">
        <v>4126</v>
      </c>
      <c r="AA205" s="38">
        <v>4515.0000000000009</v>
      </c>
      <c r="AB205" s="38">
        <v>4735.0000000000009</v>
      </c>
      <c r="AC205" s="38">
        <v>4512.5310862451852</v>
      </c>
      <c r="AD205" s="38">
        <v>4532.8117685795914</v>
      </c>
      <c r="AE205" s="38">
        <v>4378.9425389203989</v>
      </c>
      <c r="AF205" s="38">
        <v>4200.4428214965537</v>
      </c>
      <c r="AG205" s="38">
        <v>3233.7672558250206</v>
      </c>
      <c r="AH205" s="38">
        <v>2205.292462498739</v>
      </c>
      <c r="AI205" s="40">
        <v>1654.8504285853201</v>
      </c>
      <c r="AJ205" s="40">
        <v>1366.151831458388</v>
      </c>
      <c r="AK205" s="40">
        <v>1148.3788042853341</v>
      </c>
      <c r="AL205" s="40">
        <v>995.88198235961875</v>
      </c>
      <c r="AM205" s="40">
        <v>528.30959741822846</v>
      </c>
      <c r="AN205" s="40">
        <v>460.86989482236049</v>
      </c>
      <c r="AO205" s="40">
        <v>409.87226626627347</v>
      </c>
      <c r="AP205" s="40">
        <v>117.46166205604901</v>
      </c>
      <c r="AQ205" s="40"/>
      <c r="AR205" s="40"/>
      <c r="AS205" s="40"/>
      <c r="AT205" s="41"/>
      <c r="AU205" s="41"/>
      <c r="AV205" s="41"/>
      <c r="AW205" s="41"/>
      <c r="AX205" s="41"/>
    </row>
    <row r="206" spans="1:50" x14ac:dyDescent="0.2">
      <c r="A206" s="26" t="s">
        <v>496</v>
      </c>
      <c r="B206" s="4" t="s">
        <v>494</v>
      </c>
      <c r="C206" s="13">
        <v>4701314805</v>
      </c>
      <c r="D206" s="19" t="s">
        <v>495</v>
      </c>
      <c r="E206" s="4" t="s">
        <v>49</v>
      </c>
      <c r="F206" s="4" t="s">
        <v>50</v>
      </c>
      <c r="G206" t="s">
        <v>497</v>
      </c>
      <c r="H206" s="3" t="s">
        <v>145</v>
      </c>
      <c r="I206" s="3" t="s">
        <v>743</v>
      </c>
      <c r="J206" s="1" t="s">
        <v>54</v>
      </c>
      <c r="K206" s="2" t="s">
        <v>48</v>
      </c>
      <c r="L206" s="2">
        <v>40725</v>
      </c>
      <c r="M206" s="6">
        <v>2011</v>
      </c>
      <c r="N206" s="38">
        <v>0</v>
      </c>
      <c r="O206" s="38">
        <v>0</v>
      </c>
      <c r="P206" s="38">
        <v>0</v>
      </c>
      <c r="Q206" s="38">
        <v>0</v>
      </c>
      <c r="R206" s="43">
        <v>14.333333333333334</v>
      </c>
      <c r="S206" s="43">
        <v>53.666666666666664</v>
      </c>
      <c r="T206" s="43">
        <v>158.16666666666666</v>
      </c>
      <c r="U206" s="43">
        <v>279.83333333333331</v>
      </c>
      <c r="V206" s="38">
        <v>1859.3888888888889</v>
      </c>
      <c r="W206" s="38">
        <v>2439</v>
      </c>
      <c r="X206" s="38">
        <v>2779</v>
      </c>
      <c r="Y206" s="38">
        <v>3123</v>
      </c>
      <c r="Z206" s="38">
        <v>3613.1805446693638</v>
      </c>
      <c r="AA206" s="38">
        <v>4000.1746713636676</v>
      </c>
      <c r="AB206" s="38">
        <v>4210.6559755676963</v>
      </c>
      <c r="AC206" s="38">
        <v>3953.0300591972941</v>
      </c>
      <c r="AD206" s="38">
        <v>3984.41729600397</v>
      </c>
      <c r="AE206" s="38">
        <v>3988.4810731366083</v>
      </c>
      <c r="AF206" s="38">
        <v>4067.5201941177015</v>
      </c>
      <c r="AG206" s="38">
        <v>2901.9943418046478</v>
      </c>
      <c r="AH206" s="38">
        <v>2050.4873644280165</v>
      </c>
      <c r="AI206" s="40">
        <v>1555.2165602350215</v>
      </c>
      <c r="AJ206" s="40">
        <v>1294.7515220476303</v>
      </c>
      <c r="AK206" s="40">
        <v>1152.7395794910653</v>
      </c>
      <c r="AL206" s="40">
        <v>1045.1276471491392</v>
      </c>
      <c r="AM206" s="40">
        <v>483.22383026509146</v>
      </c>
      <c r="AN206" s="40">
        <v>416.36103157057897</v>
      </c>
      <c r="AO206" s="40">
        <v>365.65185496516949</v>
      </c>
      <c r="AP206" s="40">
        <v>117.173210105371</v>
      </c>
      <c r="AQ206" s="40"/>
      <c r="AR206" s="40"/>
      <c r="AS206" s="40"/>
      <c r="AT206" s="41"/>
      <c r="AU206" s="41"/>
      <c r="AV206" s="41"/>
      <c r="AW206" s="41"/>
      <c r="AX206" s="41"/>
    </row>
    <row r="207" spans="1:50" x14ac:dyDescent="0.2">
      <c r="A207" s="26" t="s">
        <v>496</v>
      </c>
      <c r="B207" s="4" t="s">
        <v>494</v>
      </c>
      <c r="C207" s="13">
        <v>4701314805</v>
      </c>
      <c r="D207" s="19" t="s">
        <v>495</v>
      </c>
      <c r="E207" s="4" t="s">
        <v>126</v>
      </c>
      <c r="F207" s="4" t="s">
        <v>126</v>
      </c>
      <c r="G207" s="5" t="s">
        <v>498</v>
      </c>
      <c r="H207" s="3" t="s">
        <v>59</v>
      </c>
      <c r="I207" s="3" t="s">
        <v>744</v>
      </c>
      <c r="J207" s="1" t="s">
        <v>542</v>
      </c>
      <c r="K207" s="2" t="s">
        <v>48</v>
      </c>
      <c r="L207" s="2">
        <v>40725</v>
      </c>
      <c r="M207" s="6">
        <v>2011</v>
      </c>
      <c r="N207" s="38">
        <v>0</v>
      </c>
      <c r="O207" s="38">
        <v>0</v>
      </c>
      <c r="P207" s="38">
        <v>0</v>
      </c>
      <c r="Q207" s="38">
        <v>0</v>
      </c>
      <c r="R207" s="43">
        <v>57.620000000000005</v>
      </c>
      <c r="S207" s="38">
        <v>231.42857142857142</v>
      </c>
      <c r="T207" s="38">
        <v>861.22222222222217</v>
      </c>
      <c r="U207" s="38">
        <v>1522</v>
      </c>
      <c r="V207" s="38">
        <v>1868</v>
      </c>
      <c r="W207" s="38">
        <v>2288</v>
      </c>
      <c r="X207" s="38">
        <v>2500</v>
      </c>
      <c r="Y207" s="38">
        <v>2476.9846153846156</v>
      </c>
      <c r="Z207" s="38">
        <v>2313.0321428571428</v>
      </c>
      <c r="AA207" s="38">
        <v>2344.9535714285712</v>
      </c>
      <c r="AB207" s="38">
        <v>2438.0307692307692</v>
      </c>
      <c r="AC207" s="38">
        <v>2491.5414651894162</v>
      </c>
      <c r="AD207" s="38">
        <v>2501.8683996865457</v>
      </c>
      <c r="AE207" s="38">
        <v>2249.1271581475489</v>
      </c>
      <c r="AF207" s="38">
        <v>1328.4048074879688</v>
      </c>
      <c r="AG207" s="38">
        <v>857.40891273865998</v>
      </c>
      <c r="AH207" s="38">
        <v>535.63760786478338</v>
      </c>
      <c r="AI207" s="40">
        <v>369.89503162633088</v>
      </c>
      <c r="AJ207" s="40">
        <v>188.25117735853652</v>
      </c>
      <c r="AK207" s="40">
        <v>145.13729022712184</v>
      </c>
      <c r="AL207" s="40">
        <v>85.779731400888323</v>
      </c>
      <c r="AM207" s="40">
        <v>22.853630679840798</v>
      </c>
      <c r="AN207" s="40">
        <v>27.327296390809</v>
      </c>
      <c r="AO207" s="40"/>
      <c r="AP207" s="40"/>
      <c r="AQ207" s="40"/>
      <c r="AR207" s="40"/>
      <c r="AS207" s="40"/>
      <c r="AT207" s="41"/>
      <c r="AU207" s="41"/>
      <c r="AV207" s="41"/>
      <c r="AW207" s="41"/>
      <c r="AX207" s="41"/>
    </row>
    <row r="208" spans="1:50" x14ac:dyDescent="0.2">
      <c r="A208" s="4" t="s">
        <v>499</v>
      </c>
      <c r="B208" s="4" t="s">
        <v>530</v>
      </c>
      <c r="C208" s="13">
        <v>895788878.46000004</v>
      </c>
      <c r="D208" s="19" t="s">
        <v>199</v>
      </c>
      <c r="E208" s="4" t="s">
        <v>199</v>
      </c>
      <c r="F208" s="4" t="s">
        <v>147</v>
      </c>
      <c r="G208" s="5" t="s">
        <v>499</v>
      </c>
      <c r="H208" s="3" t="s">
        <v>44</v>
      </c>
      <c r="I208" s="3" t="s">
        <v>745</v>
      </c>
      <c r="J208" s="1" t="s">
        <v>542</v>
      </c>
      <c r="K208" s="2" t="s">
        <v>48</v>
      </c>
      <c r="L208" s="2">
        <v>41219</v>
      </c>
      <c r="M208" s="6">
        <v>2012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111.4</v>
      </c>
      <c r="U208" s="38">
        <v>308.57930799686346</v>
      </c>
      <c r="V208" s="38">
        <v>523.70176991564358</v>
      </c>
      <c r="W208" s="38">
        <v>926.74139521223083</v>
      </c>
      <c r="X208" s="38">
        <v>1344.9559733184844</v>
      </c>
      <c r="Y208" s="38">
        <v>1773.101602076923</v>
      </c>
      <c r="Z208" s="38">
        <v>2241.8666666666668</v>
      </c>
      <c r="AA208" s="38">
        <v>2436.7545454545452</v>
      </c>
      <c r="AB208" s="38">
        <v>2455.1178571428572</v>
      </c>
      <c r="AC208" s="38">
        <v>1860.0355670582826</v>
      </c>
      <c r="AD208" s="38">
        <v>1752.9427194011409</v>
      </c>
      <c r="AE208" s="38">
        <v>1703.7181808648884</v>
      </c>
      <c r="AF208" s="38">
        <v>1608.9901963343684</v>
      </c>
      <c r="AG208" s="38">
        <v>960.92578743653496</v>
      </c>
      <c r="AH208" s="38">
        <v>732.86490922981545</v>
      </c>
      <c r="AI208" s="40">
        <v>541.13132506102909</v>
      </c>
      <c r="AJ208" s="40">
        <v>406.44072994122035</v>
      </c>
      <c r="AK208" s="40">
        <v>350.67026480952723</v>
      </c>
      <c r="AL208" s="40">
        <v>258.61685295371188</v>
      </c>
      <c r="AM208" s="40">
        <v>187.75961705403029</v>
      </c>
      <c r="AN208" s="40">
        <v>157.53402377907244</v>
      </c>
      <c r="AO208" s="40">
        <v>217.76000686694036</v>
      </c>
      <c r="AP208" s="40">
        <v>194.49902827914988</v>
      </c>
      <c r="AQ208" s="40"/>
      <c r="AR208" s="40"/>
      <c r="AS208" s="40"/>
      <c r="AT208" s="41"/>
      <c r="AU208" s="41"/>
      <c r="AV208" s="41"/>
      <c r="AW208" s="41"/>
      <c r="AX208" s="41"/>
    </row>
    <row r="209" spans="1:50" x14ac:dyDescent="0.2">
      <c r="A209" s="4" t="s">
        <v>499</v>
      </c>
      <c r="B209" s="4" t="s">
        <v>530</v>
      </c>
      <c r="C209" s="13">
        <v>895788878.46000004</v>
      </c>
      <c r="D209" s="19" t="s">
        <v>199</v>
      </c>
      <c r="E209" s="4" t="s">
        <v>199</v>
      </c>
      <c r="F209" s="4" t="s">
        <v>147</v>
      </c>
      <c r="G209" s="5" t="s">
        <v>500</v>
      </c>
      <c r="H209" s="3" t="s">
        <v>45</v>
      </c>
      <c r="I209" s="3" t="s">
        <v>746</v>
      </c>
      <c r="J209" s="1" t="s">
        <v>542</v>
      </c>
      <c r="K209" s="2" t="s">
        <v>48</v>
      </c>
      <c r="L209" s="2">
        <v>41219</v>
      </c>
      <c r="M209" s="6">
        <v>2012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109.8</v>
      </c>
      <c r="U209" s="38">
        <v>288.96712533333329</v>
      </c>
      <c r="V209" s="38">
        <v>470.68640788888888</v>
      </c>
      <c r="W209" s="38">
        <v>805.01462766666668</v>
      </c>
      <c r="X209" s="38">
        <v>1133</v>
      </c>
      <c r="Y209" s="38">
        <v>1393.3708328461539</v>
      </c>
      <c r="Z209" s="38">
        <v>1635.6</v>
      </c>
      <c r="AA209" s="38">
        <v>1705.909090909091</v>
      </c>
      <c r="AB209" s="38">
        <v>1647.7750000000001</v>
      </c>
      <c r="AC209" s="38">
        <v>1174.9854123343428</v>
      </c>
      <c r="AD209" s="38">
        <v>1093.8381735435514</v>
      </c>
      <c r="AE209" s="38">
        <v>1050.3138119439409</v>
      </c>
      <c r="AF209" s="38">
        <v>996.69477985671222</v>
      </c>
      <c r="AG209" s="38">
        <v>437.04887161211616</v>
      </c>
      <c r="AH209" s="38">
        <v>262.39505413247468</v>
      </c>
      <c r="AI209" s="40">
        <v>204.72891403798445</v>
      </c>
      <c r="AJ209" s="40">
        <v>161.70499545804182</v>
      </c>
      <c r="AK209" s="40">
        <v>136.0631108826154</v>
      </c>
      <c r="AL209" s="40">
        <v>66.073279446900102</v>
      </c>
      <c r="AM209" s="40">
        <v>35.483311109244539</v>
      </c>
      <c r="AN209" s="40">
        <v>25.510414112748723</v>
      </c>
      <c r="AO209" s="40">
        <v>10.72627785037705</v>
      </c>
      <c r="AP209" s="40">
        <v>7.7706275666223901</v>
      </c>
      <c r="AQ209" s="40"/>
      <c r="AR209" s="40"/>
      <c r="AS209" s="40"/>
      <c r="AT209" s="41"/>
      <c r="AU209" s="41"/>
      <c r="AV209" s="41"/>
      <c r="AW209" s="41"/>
      <c r="AX209" s="41"/>
    </row>
    <row r="210" spans="1:50" x14ac:dyDescent="0.2">
      <c r="A210" t="s">
        <v>503</v>
      </c>
      <c r="B210" t="s">
        <v>501</v>
      </c>
      <c r="C210" s="11">
        <v>177838282.74000001</v>
      </c>
      <c r="D210" s="10" t="s">
        <v>502</v>
      </c>
      <c r="E210" s="10" t="s">
        <v>63</v>
      </c>
      <c r="F210" s="4" t="s">
        <v>120</v>
      </c>
      <c r="G210" s="5" t="s">
        <v>504</v>
      </c>
      <c r="H210" s="3" t="s">
        <v>44</v>
      </c>
      <c r="I210" s="3" t="s">
        <v>747</v>
      </c>
      <c r="J210" s="1" t="s">
        <v>542</v>
      </c>
      <c r="K210" s="2" t="s">
        <v>48</v>
      </c>
      <c r="L210" s="2">
        <v>42562</v>
      </c>
      <c r="M210" s="6">
        <v>2016</v>
      </c>
      <c r="N210" s="38">
        <v>0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8">
        <v>0</v>
      </c>
      <c r="U210" s="38">
        <v>0</v>
      </c>
      <c r="V210" s="38">
        <v>0</v>
      </c>
      <c r="W210" s="44">
        <v>54</v>
      </c>
      <c r="X210" s="44">
        <v>259</v>
      </c>
      <c r="Y210" s="40">
        <v>220.09090909090909</v>
      </c>
      <c r="Z210" s="40">
        <v>192</v>
      </c>
      <c r="AA210" s="40">
        <v>375.4375</v>
      </c>
      <c r="AB210" s="40">
        <v>468</v>
      </c>
      <c r="AC210" s="40">
        <v>477.33051488356045</v>
      </c>
      <c r="AD210" s="40">
        <v>508.5353389234873</v>
      </c>
      <c r="AE210" s="40">
        <v>542.85605516368889</v>
      </c>
      <c r="AF210" s="40">
        <v>564.04872160561808</v>
      </c>
      <c r="AG210" s="40">
        <v>582.74859405164204</v>
      </c>
      <c r="AH210" s="40">
        <v>593.77543383039301</v>
      </c>
      <c r="AI210" s="40">
        <v>582.57615856002224</v>
      </c>
      <c r="AJ210" s="40">
        <v>512.82815625924889</v>
      </c>
      <c r="AK210" s="40">
        <v>473.62363418442135</v>
      </c>
      <c r="AL210" s="40">
        <v>560.92506806538972</v>
      </c>
      <c r="AM210" s="40">
        <v>488.85081839074701</v>
      </c>
      <c r="AN210" s="40">
        <v>516.18792116651753</v>
      </c>
      <c r="AO210" s="40">
        <v>547.17830471398224</v>
      </c>
      <c r="AP210" s="40">
        <v>581.56458786151654</v>
      </c>
      <c r="AQ210" s="40"/>
      <c r="AR210" s="40"/>
      <c r="AS210" s="40"/>
      <c r="AT210" s="41"/>
      <c r="AU210" s="41"/>
      <c r="AV210" s="41"/>
      <c r="AW210" s="41"/>
      <c r="AX210" s="41"/>
    </row>
    <row r="211" spans="1:50" x14ac:dyDescent="0.2">
      <c r="A211" t="s">
        <v>503</v>
      </c>
      <c r="B211" t="s">
        <v>501</v>
      </c>
      <c r="C211" s="11">
        <v>177838282.74000001</v>
      </c>
      <c r="D211" s="10" t="s">
        <v>502</v>
      </c>
      <c r="E211" s="10" t="s">
        <v>63</v>
      </c>
      <c r="F211" s="4" t="s">
        <v>120</v>
      </c>
      <c r="G211" s="5" t="s">
        <v>505</v>
      </c>
      <c r="H211" s="3" t="s">
        <v>45</v>
      </c>
      <c r="I211" s="3" t="s">
        <v>748</v>
      </c>
      <c r="J211" s="1" t="s">
        <v>542</v>
      </c>
      <c r="K211" s="2" t="s">
        <v>48</v>
      </c>
      <c r="L211" s="2">
        <v>42562</v>
      </c>
      <c r="M211" s="6">
        <v>2016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40">
        <v>54</v>
      </c>
      <c r="X211" s="40">
        <v>259</v>
      </c>
      <c r="Y211" s="44">
        <v>220.09090909090909</v>
      </c>
      <c r="Z211" s="40">
        <v>181.18181818181819</v>
      </c>
      <c r="AA211" s="40">
        <v>352.72727272727275</v>
      </c>
      <c r="AB211" s="40">
        <v>437.81818181818181</v>
      </c>
      <c r="AC211" s="40">
        <v>442.62363636363636</v>
      </c>
      <c r="AD211" s="40">
        <v>468.63582536997893</v>
      </c>
      <c r="AE211" s="40">
        <v>498.46342612586653</v>
      </c>
      <c r="AF211" s="40">
        <v>511.70562450433391</v>
      </c>
      <c r="AG211" s="40">
        <v>524.24689626331474</v>
      </c>
      <c r="AH211" s="40">
        <v>538.3544758979375</v>
      </c>
      <c r="AI211" s="40">
        <v>529.89439238709281</v>
      </c>
      <c r="AJ211" s="40">
        <v>473.09331385777176</v>
      </c>
      <c r="AK211" s="40">
        <v>439.92936352346538</v>
      </c>
      <c r="AL211" s="40">
        <v>503.42354930933874</v>
      </c>
      <c r="AM211" s="40">
        <v>365.0804747975555</v>
      </c>
      <c r="AN211" s="40">
        <v>382.38632375643948</v>
      </c>
      <c r="AO211" s="40">
        <v>402.11021751154772</v>
      </c>
      <c r="AP211" s="40">
        <v>423.98333059304605</v>
      </c>
      <c r="AQ211" s="40"/>
      <c r="AR211" s="40"/>
      <c r="AS211" s="40"/>
      <c r="AT211" s="41"/>
      <c r="AU211" s="41"/>
      <c r="AV211" s="41"/>
      <c r="AW211" s="41"/>
      <c r="AX211" s="41"/>
    </row>
    <row r="212" spans="1:50" x14ac:dyDescent="0.2">
      <c r="A212" s="25" t="s">
        <v>509</v>
      </c>
      <c r="B212" s="4" t="s">
        <v>506</v>
      </c>
      <c r="C212" s="11">
        <v>1968567948</v>
      </c>
      <c r="D212" s="19" t="s">
        <v>507</v>
      </c>
      <c r="E212" s="10" t="s">
        <v>508</v>
      </c>
      <c r="F212" s="4" t="s">
        <v>147</v>
      </c>
      <c r="G212" s="5" t="s">
        <v>510</v>
      </c>
      <c r="H212" s="3" t="s">
        <v>145</v>
      </c>
      <c r="I212" s="3" t="s">
        <v>749</v>
      </c>
      <c r="J212" s="1" t="s">
        <v>542</v>
      </c>
      <c r="K212" s="2" t="s">
        <v>48</v>
      </c>
      <c r="L212" s="2">
        <v>41152</v>
      </c>
      <c r="M212" s="28">
        <v>2012</v>
      </c>
      <c r="N212" s="38">
        <v>0</v>
      </c>
      <c r="O212" s="38">
        <v>0</v>
      </c>
      <c r="P212" s="38">
        <v>0</v>
      </c>
      <c r="Q212" s="38">
        <v>0</v>
      </c>
      <c r="R212" s="38">
        <v>0</v>
      </c>
      <c r="S212" s="48">
        <v>0</v>
      </c>
      <c r="T212" s="48">
        <v>0</v>
      </c>
      <c r="U212" s="48">
        <v>0</v>
      </c>
      <c r="V212" s="48">
        <v>0</v>
      </c>
      <c r="W212" s="38">
        <v>139.6587288888889</v>
      </c>
      <c r="X212" s="38">
        <v>589.92636363636359</v>
      </c>
      <c r="Y212" s="38">
        <v>699.05786638461541</v>
      </c>
      <c r="Z212" s="38">
        <v>837.92</v>
      </c>
      <c r="AA212" s="38">
        <v>1023.96</v>
      </c>
      <c r="AB212" s="38">
        <v>1185.0384615384614</v>
      </c>
      <c r="AC212" s="38">
        <v>1221.293176688109</v>
      </c>
      <c r="AD212" s="38">
        <v>1305.8330704504854</v>
      </c>
      <c r="AE212" s="38">
        <v>1395.0043921836673</v>
      </c>
      <c r="AF212" s="38">
        <v>1473.2641613490046</v>
      </c>
      <c r="AG212" s="38">
        <v>1524.2339778340358</v>
      </c>
      <c r="AH212" s="38">
        <v>1032.6087887325461</v>
      </c>
      <c r="AI212" s="40">
        <v>422.51707569666058</v>
      </c>
      <c r="AJ212" s="40">
        <v>284.03148719988849</v>
      </c>
      <c r="AK212" s="40">
        <v>241.59652138298253</v>
      </c>
      <c r="AL212" s="40">
        <v>222.59207938610407</v>
      </c>
      <c r="AM212" s="40">
        <v>226.7224386790424</v>
      </c>
      <c r="AN212" s="40">
        <v>256.16969535259699</v>
      </c>
      <c r="AO212" s="40">
        <v>321.63236186251351</v>
      </c>
      <c r="AP212" s="40">
        <v>306.09930089529649</v>
      </c>
      <c r="AQ212" s="40"/>
      <c r="AR212" s="40"/>
      <c r="AS212" s="40"/>
      <c r="AT212" s="41"/>
      <c r="AU212" s="41"/>
      <c r="AV212" s="41"/>
      <c r="AW212" s="41"/>
      <c r="AX212" s="41"/>
    </row>
    <row r="213" spans="1:50" x14ac:dyDescent="0.2">
      <c r="A213" s="25" t="s">
        <v>509</v>
      </c>
      <c r="B213" s="4" t="s">
        <v>506</v>
      </c>
      <c r="C213" s="11">
        <v>1968567948</v>
      </c>
      <c r="D213" s="19" t="s">
        <v>507</v>
      </c>
      <c r="E213" s="10" t="s">
        <v>508</v>
      </c>
      <c r="F213" s="4" t="s">
        <v>295</v>
      </c>
      <c r="G213" t="s">
        <v>511</v>
      </c>
      <c r="H213" s="3" t="s">
        <v>148</v>
      </c>
      <c r="I213" s="3" t="s">
        <v>750</v>
      </c>
      <c r="J213" s="1" t="s">
        <v>160</v>
      </c>
      <c r="K213" s="2" t="s">
        <v>48</v>
      </c>
      <c r="L213" s="2">
        <v>41152</v>
      </c>
      <c r="M213" s="28">
        <v>2012</v>
      </c>
      <c r="N213" s="38">
        <v>0</v>
      </c>
      <c r="O213" s="38">
        <v>0</v>
      </c>
      <c r="P213" s="38">
        <v>0</v>
      </c>
      <c r="Q213" s="38">
        <v>0</v>
      </c>
      <c r="R213" s="38">
        <v>0</v>
      </c>
      <c r="S213" s="48">
        <v>0</v>
      </c>
      <c r="T213" s="39">
        <v>12.2</v>
      </c>
      <c r="U213" s="39">
        <v>54.6</v>
      </c>
      <c r="V213" s="39">
        <v>137.19999999999999</v>
      </c>
      <c r="W213" s="38">
        <v>206.92</v>
      </c>
      <c r="X213" s="38">
        <v>232.60400000000001</v>
      </c>
      <c r="Y213" s="38">
        <v>294.3</v>
      </c>
      <c r="Z213" s="38">
        <v>333.1</v>
      </c>
      <c r="AA213" s="38">
        <v>400</v>
      </c>
      <c r="AB213" s="38">
        <v>458.41666666666669</v>
      </c>
      <c r="AC213" s="38">
        <v>534.29999999999995</v>
      </c>
      <c r="AD213" s="38">
        <v>665.87143301897481</v>
      </c>
      <c r="AE213" s="38">
        <v>733.05985586992358</v>
      </c>
      <c r="AF213" s="38">
        <v>792.31360048102135</v>
      </c>
      <c r="AG213" s="38">
        <v>830.97064896080406</v>
      </c>
      <c r="AH213" s="38">
        <v>863.86003839114017</v>
      </c>
      <c r="AI213" s="40">
        <v>615.92433355464016</v>
      </c>
      <c r="AJ213" s="40">
        <v>322.20277835474775</v>
      </c>
      <c r="AK213" s="40">
        <v>225.86893506619367</v>
      </c>
      <c r="AL213" s="40">
        <v>165.55032134891766</v>
      </c>
      <c r="AM213" s="40">
        <v>128.47773326495934</v>
      </c>
      <c r="AN213" s="40">
        <v>58.7</v>
      </c>
      <c r="AO213" s="40">
        <v>46.95</v>
      </c>
      <c r="AP213" s="40"/>
      <c r="AQ213" s="40"/>
      <c r="AR213" s="40"/>
      <c r="AS213" s="40"/>
      <c r="AT213" s="41"/>
      <c r="AU213" s="41"/>
      <c r="AV213" s="41"/>
      <c r="AW213" s="41"/>
      <c r="AX213" s="41"/>
    </row>
    <row r="214" spans="1:50" x14ac:dyDescent="0.2">
      <c r="A214" s="25" t="s">
        <v>509</v>
      </c>
      <c r="B214" s="4" t="s">
        <v>506</v>
      </c>
      <c r="C214" s="11">
        <v>1968567948</v>
      </c>
      <c r="D214" s="19" t="s">
        <v>507</v>
      </c>
      <c r="E214" s="10" t="s">
        <v>508</v>
      </c>
      <c r="F214" s="4" t="s">
        <v>295</v>
      </c>
      <c r="G214" s="5" t="s">
        <v>510</v>
      </c>
      <c r="H214" s="3" t="s">
        <v>59</v>
      </c>
      <c r="I214" s="3" t="s">
        <v>751</v>
      </c>
      <c r="J214" s="1" t="s">
        <v>160</v>
      </c>
      <c r="K214" s="2" t="s">
        <v>48</v>
      </c>
      <c r="L214" s="2">
        <v>41152</v>
      </c>
      <c r="M214" s="28">
        <v>2012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48">
        <v>0</v>
      </c>
      <c r="T214" s="39">
        <v>12.2</v>
      </c>
      <c r="U214" s="39">
        <v>44.3</v>
      </c>
      <c r="V214" s="39">
        <v>88.3</v>
      </c>
      <c r="W214" s="38">
        <v>149.9</v>
      </c>
      <c r="X214" s="38">
        <v>133.505</v>
      </c>
      <c r="Y214" s="38">
        <v>144.4</v>
      </c>
      <c r="Z214" s="38">
        <v>164.7</v>
      </c>
      <c r="AA214" s="38">
        <v>203.5</v>
      </c>
      <c r="AB214" s="38">
        <v>238.6</v>
      </c>
      <c r="AC214" s="38">
        <v>276.89999999999998</v>
      </c>
      <c r="AD214" s="38">
        <v>355.22895525714279</v>
      </c>
      <c r="AE214" s="38">
        <v>386.80540301999997</v>
      </c>
      <c r="AF214" s="38">
        <v>415.67223526160001</v>
      </c>
      <c r="AG214" s="38">
        <v>436.11223526160001</v>
      </c>
      <c r="AH214" s="38">
        <v>455.51223526159998</v>
      </c>
      <c r="AI214" s="40">
        <v>298.55378820928001</v>
      </c>
      <c r="AJ214" s="40">
        <v>115.84611763079999</v>
      </c>
      <c r="AK214" s="40">
        <v>50.671262736426669</v>
      </c>
      <c r="AL214" s="40">
        <v>26.228505094570668</v>
      </c>
      <c r="AM214" s="40">
        <v>14.678068704494933</v>
      </c>
      <c r="AN214" s="40">
        <v>11.5</v>
      </c>
      <c r="AO214" s="40">
        <v>8.15</v>
      </c>
      <c r="AP214" s="40"/>
      <c r="AQ214" s="40"/>
      <c r="AR214" s="40"/>
      <c r="AS214" s="40"/>
      <c r="AT214" s="41"/>
      <c r="AU214" s="41"/>
      <c r="AV214" s="41"/>
      <c r="AW214" s="41"/>
      <c r="AX214" s="41"/>
    </row>
    <row r="215" spans="1:50" x14ac:dyDescent="0.2">
      <c r="A215" s="25" t="s">
        <v>509</v>
      </c>
      <c r="B215" s="4" t="s">
        <v>506</v>
      </c>
      <c r="C215" s="11">
        <v>1968567948</v>
      </c>
      <c r="D215" s="19" t="s">
        <v>507</v>
      </c>
      <c r="E215" s="10" t="s">
        <v>508</v>
      </c>
      <c r="F215" s="18" t="s">
        <v>512</v>
      </c>
      <c r="G215" s="5" t="s">
        <v>513</v>
      </c>
      <c r="H215" s="3" t="s">
        <v>148</v>
      </c>
      <c r="I215" s="3" t="s">
        <v>752</v>
      </c>
      <c r="J215" s="1" t="s">
        <v>160</v>
      </c>
      <c r="K215" s="2" t="s">
        <v>48</v>
      </c>
      <c r="L215" s="2">
        <v>41152</v>
      </c>
      <c r="M215" s="6">
        <v>2012</v>
      </c>
      <c r="N215" s="38">
        <v>0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  <c r="AD215" s="38">
        <v>0</v>
      </c>
      <c r="AE215" s="38">
        <v>0</v>
      </c>
      <c r="AF215" s="38">
        <v>0</v>
      </c>
      <c r="AG215" s="38">
        <v>0</v>
      </c>
      <c r="AH215" s="38">
        <v>0</v>
      </c>
      <c r="AI215" s="38">
        <v>0</v>
      </c>
      <c r="AJ215" s="38">
        <v>0</v>
      </c>
      <c r="AK215" s="38">
        <v>0</v>
      </c>
      <c r="AL215" s="38">
        <v>0</v>
      </c>
      <c r="AM215" s="38">
        <v>0</v>
      </c>
      <c r="AN215" s="38">
        <v>0</v>
      </c>
      <c r="AO215" s="38">
        <v>0</v>
      </c>
      <c r="AP215" s="38">
        <v>0</v>
      </c>
      <c r="AQ215" s="38">
        <v>0</v>
      </c>
      <c r="AR215" s="38">
        <v>0</v>
      </c>
      <c r="AS215" s="38">
        <v>0</v>
      </c>
      <c r="AT215" s="41"/>
      <c r="AU215" s="41"/>
      <c r="AV215" s="41"/>
      <c r="AW215" s="41"/>
      <c r="AX215" s="41"/>
    </row>
    <row r="216" spans="1:50" x14ac:dyDescent="0.2">
      <c r="A216" s="25" t="s">
        <v>509</v>
      </c>
      <c r="B216" s="4" t="s">
        <v>506</v>
      </c>
      <c r="C216" s="11">
        <v>1968567948</v>
      </c>
      <c r="D216" s="19" t="s">
        <v>507</v>
      </c>
      <c r="E216" s="10" t="s">
        <v>508</v>
      </c>
      <c r="F216" s="18" t="s">
        <v>512</v>
      </c>
      <c r="G216" s="5" t="s">
        <v>514</v>
      </c>
      <c r="H216" s="3" t="s">
        <v>59</v>
      </c>
      <c r="I216" s="3" t="s">
        <v>753</v>
      </c>
      <c r="J216" s="1" t="s">
        <v>160</v>
      </c>
      <c r="K216" s="2" t="s">
        <v>48</v>
      </c>
      <c r="L216" s="2">
        <v>41152</v>
      </c>
      <c r="M216" s="6">
        <v>2012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41"/>
      <c r="AU216" s="41"/>
      <c r="AV216" s="41"/>
      <c r="AW216" s="41"/>
      <c r="AX216" s="41"/>
    </row>
    <row r="217" spans="1:50" x14ac:dyDescent="0.2">
      <c r="A217" s="25" t="s">
        <v>509</v>
      </c>
      <c r="B217" s="4" t="s">
        <v>506</v>
      </c>
      <c r="C217" s="11">
        <v>1968567948</v>
      </c>
      <c r="D217" s="19" t="s">
        <v>507</v>
      </c>
      <c r="E217" s="10" t="s">
        <v>508</v>
      </c>
      <c r="F217" s="18" t="s">
        <v>512</v>
      </c>
      <c r="G217" s="5" t="s">
        <v>514</v>
      </c>
      <c r="H217" s="3" t="s">
        <v>59</v>
      </c>
      <c r="I217" s="3" t="s">
        <v>754</v>
      </c>
      <c r="J217" s="1" t="s">
        <v>542</v>
      </c>
      <c r="K217" s="2" t="s">
        <v>48</v>
      </c>
      <c r="L217" s="2">
        <v>41152</v>
      </c>
      <c r="M217" s="6">
        <v>2012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779</v>
      </c>
      <c r="V217" s="38">
        <v>1235</v>
      </c>
      <c r="W217" s="38">
        <v>1215</v>
      </c>
      <c r="X217" s="38">
        <v>1303</v>
      </c>
      <c r="Y217" s="38">
        <v>1485</v>
      </c>
      <c r="Z217" s="38">
        <v>1871</v>
      </c>
      <c r="AA217" s="38">
        <v>2250</v>
      </c>
      <c r="AB217" s="38">
        <v>2464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41"/>
      <c r="AU217" s="41"/>
      <c r="AV217" s="41"/>
      <c r="AW217" s="41"/>
      <c r="AX217" s="41"/>
    </row>
    <row r="218" spans="1:50" x14ac:dyDescent="0.2">
      <c r="A218" t="s">
        <v>516</v>
      </c>
      <c r="B218" t="s">
        <v>515</v>
      </c>
      <c r="C218" s="11">
        <v>365961395.01999998</v>
      </c>
      <c r="D218" s="10" t="s">
        <v>140</v>
      </c>
      <c r="E218" t="s">
        <v>141</v>
      </c>
      <c r="F218" s="4" t="s">
        <v>142</v>
      </c>
      <c r="G218" s="5" t="s">
        <v>517</v>
      </c>
      <c r="H218" s="3" t="s">
        <v>44</v>
      </c>
      <c r="I218" s="3" t="s">
        <v>755</v>
      </c>
      <c r="J218" s="1" t="s">
        <v>542</v>
      </c>
      <c r="K218" s="2" t="s">
        <v>39</v>
      </c>
      <c r="L218" s="2">
        <v>40627</v>
      </c>
      <c r="M218" s="6">
        <v>2011</v>
      </c>
      <c r="N218" s="38">
        <v>0</v>
      </c>
      <c r="O218" s="38">
        <v>0</v>
      </c>
      <c r="P218" s="38">
        <v>0</v>
      </c>
      <c r="Q218" s="38">
        <v>0</v>
      </c>
      <c r="R218" s="39">
        <v>360</v>
      </c>
      <c r="S218" s="39">
        <v>706</v>
      </c>
      <c r="T218" s="38">
        <v>960</v>
      </c>
      <c r="U218" s="38">
        <v>1308</v>
      </c>
      <c r="V218" s="38">
        <v>1126</v>
      </c>
      <c r="W218" s="38">
        <v>1053</v>
      </c>
      <c r="X218" s="38">
        <v>1243.7857142857142</v>
      </c>
      <c r="Y218" s="38">
        <v>1330</v>
      </c>
      <c r="Z218" s="38">
        <v>1489</v>
      </c>
      <c r="AA218" s="38">
        <v>1682</v>
      </c>
      <c r="AB218" s="38">
        <v>2026</v>
      </c>
      <c r="AC218" s="38">
        <v>2125.1938196736073</v>
      </c>
      <c r="AD218" s="38">
        <v>2277.5743707744373</v>
      </c>
      <c r="AE218" s="38">
        <v>2412.9012801054337</v>
      </c>
      <c r="AF218" s="38">
        <v>2416.0703653169262</v>
      </c>
      <c r="AG218" s="38">
        <v>2104.7398562241415</v>
      </c>
      <c r="AH218" s="38">
        <v>1717.4090388967361</v>
      </c>
      <c r="AI218" s="40">
        <v>1438.8529327408876</v>
      </c>
      <c r="AJ218" s="40">
        <v>1250.7457223550186</v>
      </c>
      <c r="AK218" s="40">
        <v>1046.8660293878154</v>
      </c>
      <c r="AL218" s="40">
        <v>661.07481651006583</v>
      </c>
      <c r="AM218" s="40">
        <v>563.40705741256818</v>
      </c>
      <c r="AN218" s="40">
        <v>452.92342081001198</v>
      </c>
      <c r="AO218" s="40">
        <v>768.70503925058404</v>
      </c>
      <c r="AP218" s="40">
        <v>750.19407127327304</v>
      </c>
      <c r="AQ218" s="40"/>
      <c r="AR218" s="40"/>
      <c r="AS218" s="40"/>
      <c r="AT218" s="41"/>
      <c r="AU218" s="41"/>
      <c r="AV218" s="41"/>
      <c r="AW218" s="41"/>
      <c r="AX218" s="41"/>
    </row>
    <row r="219" spans="1:50" x14ac:dyDescent="0.2">
      <c r="A219" t="s">
        <v>516</v>
      </c>
      <c r="B219" t="s">
        <v>515</v>
      </c>
      <c r="C219" s="11">
        <v>365961395.01999998</v>
      </c>
      <c r="D219" s="10" t="s">
        <v>140</v>
      </c>
      <c r="E219" t="s">
        <v>141</v>
      </c>
      <c r="F219" s="4" t="s">
        <v>142</v>
      </c>
      <c r="G219" s="5" t="s">
        <v>518</v>
      </c>
      <c r="H219" s="3" t="s">
        <v>45</v>
      </c>
      <c r="I219" s="3" t="s">
        <v>756</v>
      </c>
      <c r="J219" s="1" t="s">
        <v>542</v>
      </c>
      <c r="K219" s="2" t="s">
        <v>39</v>
      </c>
      <c r="L219" s="2">
        <v>40627</v>
      </c>
      <c r="M219" s="6">
        <v>2011</v>
      </c>
      <c r="N219" s="38">
        <v>0</v>
      </c>
      <c r="O219" s="38">
        <v>0</v>
      </c>
      <c r="P219" s="38">
        <v>0</v>
      </c>
      <c r="Q219" s="38">
        <v>0</v>
      </c>
      <c r="R219" s="39">
        <v>323</v>
      </c>
      <c r="S219" s="39">
        <v>503</v>
      </c>
      <c r="T219" s="38">
        <v>572.11111111111109</v>
      </c>
      <c r="U219" s="38">
        <v>709</v>
      </c>
      <c r="V219" s="38">
        <v>602</v>
      </c>
      <c r="W219" s="38">
        <v>802</v>
      </c>
      <c r="X219" s="38">
        <v>908</v>
      </c>
      <c r="Y219" s="38">
        <v>941</v>
      </c>
      <c r="Z219" s="38">
        <v>1004</v>
      </c>
      <c r="AA219" s="38">
        <v>1124</v>
      </c>
      <c r="AB219" s="38">
        <v>1265</v>
      </c>
      <c r="AC219" s="38">
        <v>1295.9141746432135</v>
      </c>
      <c r="AD219" s="38">
        <v>1369.3877835032199</v>
      </c>
      <c r="AE219" s="38">
        <v>1424.7647391539385</v>
      </c>
      <c r="AF219" s="38">
        <v>1401.2375975831558</v>
      </c>
      <c r="AG219" s="38">
        <v>1192.9668871416457</v>
      </c>
      <c r="AH219" s="38">
        <v>984.74036520593233</v>
      </c>
      <c r="AI219" s="40">
        <v>830.87334948838486</v>
      </c>
      <c r="AJ219" s="40">
        <v>723.08114963042419</v>
      </c>
      <c r="AK219" s="40">
        <v>578.91220426509119</v>
      </c>
      <c r="AL219" s="40">
        <v>358.82280113839977</v>
      </c>
      <c r="AM219" s="40">
        <v>302.40536120893074</v>
      </c>
      <c r="AN219" s="40">
        <v>198.67638543456795</v>
      </c>
      <c r="AO219" s="40">
        <v>227.78487975936</v>
      </c>
      <c r="AP219" s="40">
        <v>182.22790380748799</v>
      </c>
      <c r="AQ219" s="40"/>
      <c r="AR219" s="40"/>
      <c r="AS219" s="40"/>
      <c r="AT219" s="41"/>
      <c r="AU219" s="41"/>
      <c r="AV219" s="41"/>
      <c r="AW219" s="41"/>
      <c r="AX219" s="41"/>
    </row>
    <row r="220" spans="1:50" x14ac:dyDescent="0.2"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</row>
    <row r="221" spans="1:50" x14ac:dyDescent="0.2"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</row>
    <row r="222" spans="1:50" x14ac:dyDescent="0.2"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</row>
    <row r="223" spans="1:50" x14ac:dyDescent="0.2"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</row>
    <row r="224" spans="1:50" x14ac:dyDescent="0.2"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</row>
    <row r="225" spans="14:50" x14ac:dyDescent="0.2"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</row>
    <row r="226" spans="14:50" x14ac:dyDescent="0.2"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</row>
    <row r="227" spans="14:50" x14ac:dyDescent="0.2"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</row>
    <row r="228" spans="14:50" x14ac:dyDescent="0.2"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</row>
    <row r="229" spans="14:50" x14ac:dyDescent="0.2"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</row>
    <row r="230" spans="14:50" x14ac:dyDescent="0.2"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</row>
    <row r="231" spans="14:50" x14ac:dyDescent="0.2"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</row>
    <row r="232" spans="14:50" x14ac:dyDescent="0.2"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</row>
    <row r="233" spans="14:50" x14ac:dyDescent="0.2"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</row>
    <row r="234" spans="14:50" x14ac:dyDescent="0.2"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</row>
    <row r="235" spans="14:50" x14ac:dyDescent="0.2"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</row>
    <row r="236" spans="14:50" x14ac:dyDescent="0.2"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</row>
    <row r="237" spans="14:50" x14ac:dyDescent="0.2"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</row>
    <row r="238" spans="14:50" x14ac:dyDescent="0.2"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</row>
    <row r="239" spans="14:50" x14ac:dyDescent="0.2"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</row>
    <row r="240" spans="14:50" x14ac:dyDescent="0.2"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</row>
    <row r="241" spans="14:50" x14ac:dyDescent="0.2"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</row>
    <row r="242" spans="14:50" x14ac:dyDescent="0.2"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</row>
    <row r="243" spans="14:50" x14ac:dyDescent="0.2"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</row>
    <row r="244" spans="14:50" x14ac:dyDescent="0.2"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</row>
    <row r="245" spans="14:50" x14ac:dyDescent="0.2"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</row>
    <row r="246" spans="14:50" x14ac:dyDescent="0.2"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</row>
    <row r="247" spans="14:50" x14ac:dyDescent="0.2"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</row>
    <row r="248" spans="14:50" x14ac:dyDescent="0.2"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</row>
    <row r="249" spans="14:50" x14ac:dyDescent="0.2"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</row>
    <row r="250" spans="14:50" x14ac:dyDescent="0.2"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</row>
    <row r="251" spans="14:50" x14ac:dyDescent="0.2"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</row>
    <row r="252" spans="14:50" x14ac:dyDescent="0.2"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</row>
    <row r="253" spans="14:50" x14ac:dyDescent="0.2"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</row>
    <row r="254" spans="14:50" x14ac:dyDescent="0.2"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</row>
    <row r="255" spans="14:50" x14ac:dyDescent="0.2"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</row>
    <row r="256" spans="14:50" x14ac:dyDescent="0.2"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</row>
    <row r="257" spans="14:50" x14ac:dyDescent="0.2"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</row>
    <row r="258" spans="14:50" x14ac:dyDescent="0.2"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</row>
    <row r="259" spans="14:50" x14ac:dyDescent="0.2"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</row>
    <row r="260" spans="14:50" x14ac:dyDescent="0.2"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</row>
    <row r="261" spans="14:50" x14ac:dyDescent="0.2"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</row>
    <row r="262" spans="14:50" x14ac:dyDescent="0.2"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</row>
    <row r="263" spans="14:50" x14ac:dyDescent="0.2"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</row>
    <row r="264" spans="14:50" x14ac:dyDescent="0.2"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</row>
    <row r="265" spans="14:50" x14ac:dyDescent="0.2"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</row>
    <row r="266" spans="14:50" x14ac:dyDescent="0.2"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</row>
    <row r="267" spans="14:50" x14ac:dyDescent="0.2"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</row>
    <row r="268" spans="14:50" x14ac:dyDescent="0.2"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</row>
    <row r="269" spans="14:50" x14ac:dyDescent="0.2"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</row>
    <row r="270" spans="14:50" x14ac:dyDescent="0.2"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</row>
    <row r="271" spans="14:50" x14ac:dyDescent="0.2"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</row>
    <row r="272" spans="14:50" x14ac:dyDescent="0.2"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</row>
    <row r="273" spans="14:50" x14ac:dyDescent="0.2"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</row>
    <row r="274" spans="14:50" x14ac:dyDescent="0.2"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</row>
    <row r="275" spans="14:50" x14ac:dyDescent="0.2"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</row>
    <row r="276" spans="14:50" x14ac:dyDescent="0.2"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</row>
    <row r="277" spans="14:50" x14ac:dyDescent="0.2"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</row>
    <row r="278" spans="14:50" x14ac:dyDescent="0.2"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</row>
    <row r="279" spans="14:50" x14ac:dyDescent="0.2"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</row>
    <row r="280" spans="14:50" x14ac:dyDescent="0.2"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</row>
    <row r="281" spans="14:50" x14ac:dyDescent="0.2"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</row>
    <row r="282" spans="14:50" x14ac:dyDescent="0.2"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</row>
    <row r="283" spans="14:50" x14ac:dyDescent="0.2"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</row>
    <row r="284" spans="14:50" x14ac:dyDescent="0.2"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</row>
    <row r="285" spans="14:50" x14ac:dyDescent="0.2"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</row>
    <row r="286" spans="14:50" x14ac:dyDescent="0.2"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</row>
    <row r="287" spans="14:50" x14ac:dyDescent="0.2"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</row>
    <row r="288" spans="14:50" x14ac:dyDescent="0.2"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</row>
    <row r="289" spans="14:50" x14ac:dyDescent="0.2"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</row>
    <row r="290" spans="14:50" x14ac:dyDescent="0.2"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</row>
    <row r="291" spans="14:50" x14ac:dyDescent="0.2"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</row>
    <row r="292" spans="14:50" x14ac:dyDescent="0.2"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</row>
    <row r="293" spans="14:50" x14ac:dyDescent="0.2"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</row>
    <row r="294" spans="14:50" x14ac:dyDescent="0.2"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</row>
    <row r="295" spans="14:50" x14ac:dyDescent="0.2"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</row>
    <row r="296" spans="14:50" x14ac:dyDescent="0.2"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</row>
    <row r="297" spans="14:50" x14ac:dyDescent="0.2"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</row>
    <row r="298" spans="14:50" x14ac:dyDescent="0.2"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</row>
    <row r="299" spans="14:50" x14ac:dyDescent="0.2"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</row>
    <row r="300" spans="14:50" x14ac:dyDescent="0.2"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</row>
    <row r="301" spans="14:50" x14ac:dyDescent="0.2"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</row>
    <row r="302" spans="14:50" x14ac:dyDescent="0.2"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</row>
    <row r="303" spans="14:50" x14ac:dyDescent="0.2"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</row>
    <row r="304" spans="14:50" x14ac:dyDescent="0.2"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</row>
    <row r="305" spans="14:50" x14ac:dyDescent="0.2"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</row>
    <row r="306" spans="14:50" x14ac:dyDescent="0.2"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</row>
    <row r="307" spans="14:50" x14ac:dyDescent="0.2"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</row>
    <row r="308" spans="14:50" x14ac:dyDescent="0.2"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</row>
    <row r="309" spans="14:50" x14ac:dyDescent="0.2"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</row>
    <row r="310" spans="14:50" x14ac:dyDescent="0.2"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</row>
    <row r="311" spans="14:50" x14ac:dyDescent="0.2"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</row>
    <row r="312" spans="14:50" x14ac:dyDescent="0.2"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</row>
    <row r="313" spans="14:50" x14ac:dyDescent="0.2"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</row>
    <row r="314" spans="14:50" x14ac:dyDescent="0.2"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</row>
    <row r="315" spans="14:50" x14ac:dyDescent="0.2"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</row>
    <row r="316" spans="14:50" x14ac:dyDescent="0.2"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</row>
    <row r="317" spans="14:50" x14ac:dyDescent="0.2"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</row>
    <row r="318" spans="14:50" x14ac:dyDescent="0.2"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</row>
    <row r="319" spans="14:50" x14ac:dyDescent="0.2"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</row>
    <row r="320" spans="14:50" x14ac:dyDescent="0.2"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</row>
    <row r="321" spans="14:50" x14ac:dyDescent="0.2"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</row>
    <row r="322" spans="14:50" x14ac:dyDescent="0.2"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</row>
    <row r="323" spans="14:50" x14ac:dyDescent="0.2"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</row>
    <row r="324" spans="14:50" x14ac:dyDescent="0.2"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</row>
    <row r="325" spans="14:50" x14ac:dyDescent="0.2"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</row>
    <row r="326" spans="14:50" x14ac:dyDescent="0.2"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</row>
    <row r="327" spans="14:50" x14ac:dyDescent="0.2"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</row>
    <row r="328" spans="14:50" x14ac:dyDescent="0.2"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</row>
    <row r="329" spans="14:50" x14ac:dyDescent="0.2"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</row>
    <row r="330" spans="14:50" x14ac:dyDescent="0.2"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</row>
    <row r="331" spans="14:50" x14ac:dyDescent="0.2"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</row>
    <row r="332" spans="14:50" x14ac:dyDescent="0.2"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</row>
    <row r="333" spans="14:50" x14ac:dyDescent="0.2"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</row>
    <row r="334" spans="14:50" x14ac:dyDescent="0.2"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</row>
    <row r="335" spans="14:50" x14ac:dyDescent="0.2"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</row>
    <row r="336" spans="14:50" x14ac:dyDescent="0.2"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</row>
    <row r="337" spans="14:50" x14ac:dyDescent="0.2"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</row>
    <row r="338" spans="14:50" x14ac:dyDescent="0.2"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</row>
    <row r="339" spans="14:50" x14ac:dyDescent="0.2"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</row>
    <row r="340" spans="14:50" x14ac:dyDescent="0.2"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</row>
    <row r="341" spans="14:50" x14ac:dyDescent="0.2"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</row>
    <row r="342" spans="14:50" x14ac:dyDescent="0.2"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</row>
    <row r="343" spans="14:50" x14ac:dyDescent="0.2"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</row>
    <row r="344" spans="14:50" x14ac:dyDescent="0.2"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</row>
    <row r="345" spans="14:50" x14ac:dyDescent="0.2"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</row>
    <row r="346" spans="14:50" x14ac:dyDescent="0.2"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</row>
    <row r="347" spans="14:50" x14ac:dyDescent="0.2"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</row>
    <row r="348" spans="14:50" x14ac:dyDescent="0.2"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</row>
    <row r="349" spans="14:50" x14ac:dyDescent="0.2"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</row>
    <row r="350" spans="14:50" x14ac:dyDescent="0.2"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</row>
    <row r="351" spans="14:50" x14ac:dyDescent="0.2"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</row>
    <row r="352" spans="14:50" x14ac:dyDescent="0.2"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</row>
    <row r="353" spans="14:50" x14ac:dyDescent="0.2"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</row>
    <row r="354" spans="14:50" x14ac:dyDescent="0.2"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</row>
    <row r="355" spans="14:50" x14ac:dyDescent="0.2"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</row>
    <row r="356" spans="14:50" x14ac:dyDescent="0.2"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</row>
    <row r="357" spans="14:50" x14ac:dyDescent="0.2"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</row>
    <row r="358" spans="14:50" x14ac:dyDescent="0.2"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</row>
    <row r="359" spans="14:50" x14ac:dyDescent="0.2"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</row>
    <row r="360" spans="14:50" x14ac:dyDescent="0.2"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</row>
    <row r="361" spans="14:50" x14ac:dyDescent="0.2"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</row>
    <row r="362" spans="14:50" x14ac:dyDescent="0.2"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</row>
    <row r="363" spans="14:50" x14ac:dyDescent="0.2"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</row>
    <row r="364" spans="14:50" x14ac:dyDescent="0.2"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</row>
    <row r="365" spans="14:50" x14ac:dyDescent="0.2"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</row>
    <row r="366" spans="14:50" x14ac:dyDescent="0.2"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</row>
    <row r="367" spans="14:50" x14ac:dyDescent="0.2"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</row>
    <row r="368" spans="14:50" x14ac:dyDescent="0.2"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</row>
    <row r="369" spans="14:50" x14ac:dyDescent="0.2"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</row>
    <row r="370" spans="14:50" x14ac:dyDescent="0.2"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</row>
    <row r="371" spans="14:50" x14ac:dyDescent="0.2"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</row>
    <row r="372" spans="14:50" x14ac:dyDescent="0.2"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</row>
    <row r="373" spans="14:50" x14ac:dyDescent="0.2"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</row>
    <row r="374" spans="14:50" x14ac:dyDescent="0.2"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</row>
    <row r="375" spans="14:50" x14ac:dyDescent="0.2"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</row>
    <row r="376" spans="14:50" x14ac:dyDescent="0.2"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</row>
    <row r="377" spans="14:50" x14ac:dyDescent="0.2"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</row>
    <row r="378" spans="14:50" x14ac:dyDescent="0.2"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</row>
    <row r="379" spans="14:50" x14ac:dyDescent="0.2"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</row>
    <row r="380" spans="14:50" x14ac:dyDescent="0.2"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</row>
    <row r="381" spans="14:50" x14ac:dyDescent="0.2"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</row>
    <row r="382" spans="14:50" x14ac:dyDescent="0.2"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</row>
    <row r="383" spans="14:50" x14ac:dyDescent="0.2"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</row>
    <row r="384" spans="14:50" x14ac:dyDescent="0.2"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6F04-2833-F24C-BB8D-3E5CBA700472}">
  <dimension ref="A1:AG7"/>
  <sheetViews>
    <sheetView workbookViewId="0">
      <selection activeCell="C27" sqref="C27"/>
    </sheetView>
  </sheetViews>
  <sheetFormatPr baseColWidth="10" defaultColWidth="19.5" defaultRowHeight="15" x14ac:dyDescent="0.2"/>
  <cols>
    <col min="1" max="16384" width="19.5" style="4"/>
  </cols>
  <sheetData>
    <row r="1" spans="1:33" x14ac:dyDescent="0.2">
      <c r="A1" s="33" t="s">
        <v>757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9">
        <v>2017</v>
      </c>
      <c r="M1" s="9">
        <f>L1+1</f>
        <v>2018</v>
      </c>
      <c r="N1" s="9">
        <f t="shared" ref="N1:AG1" si="0">M1+1</f>
        <v>2019</v>
      </c>
      <c r="O1" s="9">
        <f t="shared" si="0"/>
        <v>2020</v>
      </c>
      <c r="P1" s="9">
        <f t="shared" si="0"/>
        <v>2021</v>
      </c>
      <c r="Q1" s="9">
        <f t="shared" si="0"/>
        <v>2022</v>
      </c>
      <c r="R1" s="9">
        <f t="shared" si="0"/>
        <v>2023</v>
      </c>
      <c r="S1" s="9">
        <f t="shared" si="0"/>
        <v>2024</v>
      </c>
      <c r="T1" s="9">
        <f t="shared" si="0"/>
        <v>2025</v>
      </c>
      <c r="U1" s="9">
        <f t="shared" si="0"/>
        <v>2026</v>
      </c>
      <c r="V1" s="9">
        <f t="shared" si="0"/>
        <v>2027</v>
      </c>
      <c r="W1" s="9">
        <f t="shared" si="0"/>
        <v>2028</v>
      </c>
      <c r="X1" s="9">
        <f t="shared" si="0"/>
        <v>2029</v>
      </c>
      <c r="Y1" s="9">
        <f t="shared" si="0"/>
        <v>2030</v>
      </c>
      <c r="Z1" s="9">
        <f t="shared" si="0"/>
        <v>2031</v>
      </c>
      <c r="AA1" s="9">
        <f t="shared" si="0"/>
        <v>2032</v>
      </c>
      <c r="AB1" s="9">
        <f t="shared" si="0"/>
        <v>2033</v>
      </c>
      <c r="AC1" s="9">
        <f t="shared" si="0"/>
        <v>2034</v>
      </c>
      <c r="AD1" s="9">
        <f t="shared" si="0"/>
        <v>2035</v>
      </c>
      <c r="AE1" s="9">
        <f t="shared" si="0"/>
        <v>2036</v>
      </c>
      <c r="AF1" s="9">
        <f t="shared" si="0"/>
        <v>2037</v>
      </c>
      <c r="AG1" s="9">
        <f t="shared" si="0"/>
        <v>2038</v>
      </c>
    </row>
    <row r="2" spans="1:33" x14ac:dyDescent="0.2">
      <c r="A2" s="5" t="s">
        <v>519</v>
      </c>
      <c r="B2" s="35">
        <v>1.4165000000000001</v>
      </c>
      <c r="C2" s="35">
        <v>1.4015</v>
      </c>
      <c r="D2" s="35">
        <v>1.3762000000000001</v>
      </c>
      <c r="E2" s="35">
        <v>1.3606</v>
      </c>
      <c r="F2" s="35">
        <v>1.3160000000000001</v>
      </c>
      <c r="G2" s="35">
        <v>1.2931999999999999</v>
      </c>
      <c r="H2" s="35">
        <v>1.2774000000000001</v>
      </c>
      <c r="I2" s="35">
        <v>1.2606999999999999</v>
      </c>
      <c r="J2" s="35">
        <v>1.2544</v>
      </c>
      <c r="K2" s="35">
        <v>1.2335</v>
      </c>
      <c r="L2" s="35">
        <v>1.2069000000000001</v>
      </c>
      <c r="M2" s="35">
        <v>1.1812</v>
      </c>
      <c r="N2" s="35">
        <v>1.1575</v>
      </c>
      <c r="O2" s="35">
        <v>1.1439999999999999</v>
      </c>
      <c r="P2" s="35">
        <v>1.0710999999999999</v>
      </c>
      <c r="Q2" s="35">
        <v>1</v>
      </c>
      <c r="R2" s="36">
        <v>0.97560000000000002</v>
      </c>
      <c r="S2" s="36">
        <v>0.95179999999999998</v>
      </c>
      <c r="T2" s="36">
        <f>1/1.025^3</f>
        <v>0.92859941091974885</v>
      </c>
      <c r="U2" s="36">
        <f>1/1.025^4</f>
        <v>0.90595064479975507</v>
      </c>
      <c r="V2" s="36">
        <f>1/1.025^5</f>
        <v>0.88385428760951712</v>
      </c>
      <c r="W2" s="36">
        <f>1/1.025^6</f>
        <v>0.86229686596050459</v>
      </c>
      <c r="X2" s="36">
        <f>1/1.025^7</f>
        <v>0.84126523508341911</v>
      </c>
      <c r="Y2" s="36">
        <f>1/1.025^8</f>
        <v>0.82074657081309188</v>
      </c>
      <c r="Z2" s="36">
        <f>1/1.025^9</f>
        <v>0.8007283617688703</v>
      </c>
      <c r="AA2" s="36">
        <f t="shared" ref="AA2:AG2" si="1">1/1.025^9</f>
        <v>0.8007283617688703</v>
      </c>
      <c r="AB2" s="36">
        <f t="shared" si="1"/>
        <v>0.8007283617688703</v>
      </c>
      <c r="AC2" s="36">
        <f t="shared" si="1"/>
        <v>0.8007283617688703</v>
      </c>
      <c r="AD2" s="36">
        <f t="shared" si="1"/>
        <v>0.8007283617688703</v>
      </c>
      <c r="AE2" s="36">
        <f t="shared" si="1"/>
        <v>0.8007283617688703</v>
      </c>
      <c r="AF2" s="36">
        <f t="shared" si="1"/>
        <v>0.8007283617688703</v>
      </c>
      <c r="AG2" s="36">
        <f t="shared" si="1"/>
        <v>0.8007283617688703</v>
      </c>
    </row>
    <row r="3" spans="1:33" x14ac:dyDescent="0.2">
      <c r="A3" s="5" t="s">
        <v>54</v>
      </c>
      <c r="B3" s="37">
        <v>1.37</v>
      </c>
      <c r="C3" s="37">
        <v>1.47</v>
      </c>
      <c r="D3" s="37">
        <v>1.39</v>
      </c>
      <c r="E3" s="37">
        <v>1.33</v>
      </c>
      <c r="F3" s="37">
        <v>1.39</v>
      </c>
      <c r="G3" s="37">
        <v>1.29</v>
      </c>
      <c r="H3" s="37">
        <v>1.33</v>
      </c>
      <c r="I3" s="37">
        <v>1.33</v>
      </c>
      <c r="J3" s="37">
        <v>1.1100000000000001</v>
      </c>
      <c r="K3" s="37">
        <v>1.1100000000000001</v>
      </c>
      <c r="L3" s="37">
        <v>1.1299999999999999</v>
      </c>
      <c r="M3" s="37">
        <v>1.18</v>
      </c>
      <c r="N3" s="37">
        <v>1.1200000000000001</v>
      </c>
      <c r="O3" s="37">
        <v>1.1399999999999999</v>
      </c>
      <c r="P3" s="37">
        <v>1.18</v>
      </c>
      <c r="Q3" s="37">
        <v>1.05</v>
      </c>
      <c r="R3" s="37">
        <v>1.0900000000000001</v>
      </c>
      <c r="S3" s="37">
        <v>1.1000000000000001</v>
      </c>
      <c r="T3" s="37">
        <v>1.1100000000000001</v>
      </c>
      <c r="U3" s="37">
        <v>1.1200000000000001</v>
      </c>
      <c r="V3" s="37">
        <v>1.1299999999999999</v>
      </c>
      <c r="W3" s="37">
        <v>1.1399999999999999</v>
      </c>
      <c r="X3" s="37">
        <v>1.1499999999999999</v>
      </c>
      <c r="Y3" s="37">
        <v>1.1599999999999999</v>
      </c>
      <c r="Z3" s="37">
        <v>1.17</v>
      </c>
      <c r="AA3" s="37">
        <v>1.17</v>
      </c>
      <c r="AB3" s="37">
        <v>1.17</v>
      </c>
      <c r="AC3" s="37">
        <v>1.17</v>
      </c>
      <c r="AD3" s="37">
        <v>1.17</v>
      </c>
      <c r="AE3" s="37">
        <v>1.17</v>
      </c>
      <c r="AF3" s="37">
        <v>1.17</v>
      </c>
      <c r="AG3" s="37">
        <v>1.17</v>
      </c>
    </row>
    <row r="4" spans="1:33" x14ac:dyDescent="0.2">
      <c r="A4" s="5" t="s">
        <v>357</v>
      </c>
      <c r="B4" s="37">
        <v>1.2</v>
      </c>
      <c r="C4" s="37">
        <v>1.08</v>
      </c>
      <c r="D4" s="37">
        <v>1.08</v>
      </c>
      <c r="E4" s="37">
        <v>1.04</v>
      </c>
      <c r="F4" s="37">
        <v>0.89</v>
      </c>
      <c r="G4" s="37">
        <v>0.94</v>
      </c>
      <c r="H4" s="37">
        <v>0.93</v>
      </c>
      <c r="I4" s="37">
        <v>0.92</v>
      </c>
      <c r="J4" s="37">
        <v>0.96</v>
      </c>
      <c r="K4" s="37">
        <v>0.99</v>
      </c>
      <c r="L4" s="37">
        <v>0.98</v>
      </c>
      <c r="M4" s="37">
        <v>0.98</v>
      </c>
      <c r="N4" s="37">
        <v>0.99</v>
      </c>
      <c r="O4" s="37">
        <v>0.94</v>
      </c>
      <c r="P4" s="37">
        <v>0.91</v>
      </c>
      <c r="Q4" s="37">
        <v>0.96</v>
      </c>
      <c r="R4" s="37">
        <v>0.89</v>
      </c>
      <c r="S4" s="37">
        <v>0.87</v>
      </c>
      <c r="T4" s="37">
        <v>0.85</v>
      </c>
      <c r="U4" s="37">
        <v>0.83</v>
      </c>
      <c r="V4" s="37">
        <v>0.82</v>
      </c>
      <c r="W4" s="37">
        <v>0.81</v>
      </c>
      <c r="X4" s="37">
        <v>0.8</v>
      </c>
      <c r="Y4" s="37">
        <v>0.8</v>
      </c>
      <c r="Z4" s="37">
        <v>0.8</v>
      </c>
      <c r="AA4" s="37">
        <v>0.8</v>
      </c>
      <c r="AB4" s="37">
        <v>0.8</v>
      </c>
      <c r="AC4" s="37">
        <v>0.8</v>
      </c>
      <c r="AD4" s="37">
        <v>0.8</v>
      </c>
      <c r="AE4" s="37">
        <v>0.8</v>
      </c>
      <c r="AF4" s="37">
        <v>0.8</v>
      </c>
      <c r="AG4" s="37">
        <v>0.8</v>
      </c>
    </row>
    <row r="5" spans="1:33" x14ac:dyDescent="0.2">
      <c r="A5" s="5" t="s">
        <v>308</v>
      </c>
      <c r="B5" s="37">
        <v>5.444928</v>
      </c>
      <c r="C5" s="37">
        <v>5.0925710000000004</v>
      </c>
      <c r="D5" s="37">
        <v>5.3537100000000004</v>
      </c>
      <c r="E5" s="37">
        <v>5.6218459999999997</v>
      </c>
      <c r="F5" s="37">
        <v>5.3560800000000004</v>
      </c>
      <c r="G5" s="37">
        <v>5.7939379999999998</v>
      </c>
      <c r="H5" s="37">
        <v>5.6175730000000001</v>
      </c>
      <c r="I5" s="37">
        <v>5.6177419999999998</v>
      </c>
      <c r="J5" s="37">
        <v>6.7260039999999996</v>
      </c>
      <c r="K5" s="37">
        <v>6.7320950000000002</v>
      </c>
      <c r="L5" s="37">
        <v>6.5963190000000003</v>
      </c>
      <c r="M5" s="37">
        <v>6.3186</v>
      </c>
      <c r="N5" s="37">
        <v>6.6704169999999996</v>
      </c>
      <c r="O5" s="37">
        <v>6.5378340000000001</v>
      </c>
      <c r="P5" s="37">
        <v>6.2900850000000004</v>
      </c>
      <c r="Q5" s="37">
        <v>7.0816999999999997</v>
      </c>
      <c r="R5" s="37">
        <v>6.8</v>
      </c>
      <c r="S5" s="37">
        <v>6.7</v>
      </c>
      <c r="T5" s="37">
        <v>6.7</v>
      </c>
      <c r="U5" s="37">
        <v>6.7</v>
      </c>
      <c r="V5" s="37">
        <v>6.7</v>
      </c>
      <c r="W5" s="37">
        <v>6.7</v>
      </c>
      <c r="X5" s="37">
        <v>6.7</v>
      </c>
      <c r="Y5" s="37">
        <v>6.7</v>
      </c>
      <c r="Z5" s="37">
        <v>6.7</v>
      </c>
      <c r="AA5" s="37">
        <v>6.7</v>
      </c>
      <c r="AB5" s="37">
        <v>6.7</v>
      </c>
      <c r="AC5" s="37">
        <v>6.7</v>
      </c>
      <c r="AD5" s="37">
        <v>6.7</v>
      </c>
      <c r="AE5" s="37">
        <v>6.7</v>
      </c>
      <c r="AF5" s="37">
        <v>6.7</v>
      </c>
      <c r="AG5" s="37">
        <v>6.7</v>
      </c>
    </row>
    <row r="6" spans="1:33" x14ac:dyDescent="0.2">
      <c r="A6" s="5" t="s">
        <v>91</v>
      </c>
      <c r="B6" s="37">
        <v>2</v>
      </c>
      <c r="C6" s="37">
        <v>1.85</v>
      </c>
      <c r="D6" s="37">
        <v>1.57</v>
      </c>
      <c r="E6" s="37">
        <v>1.55</v>
      </c>
      <c r="F6" s="37">
        <v>1.6</v>
      </c>
      <c r="G6" s="37">
        <v>1.59</v>
      </c>
      <c r="H6" s="37">
        <v>1.56</v>
      </c>
      <c r="I6" s="37">
        <v>1.65</v>
      </c>
      <c r="J6" s="37">
        <v>1.53</v>
      </c>
      <c r="K6" s="37">
        <v>1.35</v>
      </c>
      <c r="L6" s="37">
        <v>1.29</v>
      </c>
      <c r="M6" s="37">
        <v>1.33</v>
      </c>
      <c r="N6" s="37">
        <v>1.28</v>
      </c>
      <c r="O6" s="37">
        <v>1.28</v>
      </c>
      <c r="P6" s="37">
        <v>1.38</v>
      </c>
      <c r="Q6" s="37">
        <v>1.24</v>
      </c>
      <c r="R6" s="37">
        <v>1.22</v>
      </c>
      <c r="S6" s="37">
        <v>1.22</v>
      </c>
      <c r="T6" s="37">
        <v>1.22</v>
      </c>
      <c r="U6" s="37">
        <v>1.21</v>
      </c>
      <c r="V6" s="37">
        <v>1.21</v>
      </c>
      <c r="W6" s="37">
        <v>1.21</v>
      </c>
      <c r="X6" s="37">
        <v>1.21</v>
      </c>
      <c r="Y6" s="37">
        <v>1.21</v>
      </c>
      <c r="Z6" s="37">
        <v>1.21</v>
      </c>
      <c r="AA6" s="37">
        <v>1.21</v>
      </c>
      <c r="AB6" s="37">
        <v>1.21</v>
      </c>
      <c r="AC6" s="37">
        <v>1.21</v>
      </c>
      <c r="AD6" s="37">
        <v>1.21</v>
      </c>
      <c r="AE6" s="37">
        <v>1.21</v>
      </c>
      <c r="AF6" s="37">
        <v>1.21</v>
      </c>
      <c r="AG6" s="37">
        <v>1.21</v>
      </c>
    </row>
    <row r="7" spans="1:33" x14ac:dyDescent="0.2">
      <c r="A7" s="5" t="s">
        <v>160</v>
      </c>
      <c r="B7" s="37">
        <v>117.76</v>
      </c>
      <c r="C7" s="37">
        <v>103.39</v>
      </c>
      <c r="D7" s="37">
        <v>93.68</v>
      </c>
      <c r="E7" s="37">
        <v>87.78</v>
      </c>
      <c r="F7" s="37">
        <v>79.7</v>
      </c>
      <c r="G7" s="37">
        <v>79.822000000000003</v>
      </c>
      <c r="H7" s="37">
        <v>97.6</v>
      </c>
      <c r="I7" s="37">
        <v>105.74</v>
      </c>
      <c r="J7" s="37">
        <v>121.05</v>
      </c>
      <c r="K7" s="37">
        <v>108.69</v>
      </c>
      <c r="L7" s="37">
        <v>112.15</v>
      </c>
      <c r="M7" s="37">
        <v>110.34</v>
      </c>
      <c r="N7" s="37">
        <v>109.01</v>
      </c>
      <c r="O7" s="37">
        <v>106.76</v>
      </c>
      <c r="P7" s="37">
        <v>109.84</v>
      </c>
      <c r="Q7" s="37">
        <v>131.37</v>
      </c>
      <c r="R7" s="37">
        <v>135.5</v>
      </c>
      <c r="S7" s="37">
        <v>135.4</v>
      </c>
      <c r="T7" s="37">
        <v>135.4</v>
      </c>
      <c r="U7" s="37">
        <v>135.30000000000001</v>
      </c>
      <c r="V7" s="37">
        <v>135.30000000000001</v>
      </c>
      <c r="W7" s="37">
        <v>135.30000000000001</v>
      </c>
      <c r="X7" s="37">
        <v>135.19999999999999</v>
      </c>
      <c r="Y7" s="37">
        <v>135.19999999999999</v>
      </c>
      <c r="Z7" s="37">
        <v>135.19999999999999</v>
      </c>
      <c r="AA7" s="37">
        <v>135.19999999999999</v>
      </c>
      <c r="AB7" s="37">
        <v>135.19999999999999</v>
      </c>
      <c r="AC7" s="37">
        <v>135.19999999999999</v>
      </c>
      <c r="AD7" s="37">
        <v>135.19999999999999</v>
      </c>
      <c r="AE7" s="37">
        <v>135.19999999999999</v>
      </c>
      <c r="AF7" s="37">
        <v>135.19999999999999</v>
      </c>
      <c r="AG7" s="3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Vogel</dc:creator>
  <cp:lastModifiedBy>jacob jameson</cp:lastModifiedBy>
  <dcterms:created xsi:type="dcterms:W3CDTF">2023-01-10T22:59:52Z</dcterms:created>
  <dcterms:modified xsi:type="dcterms:W3CDTF">2023-01-11T21:46:41Z</dcterms:modified>
</cp:coreProperties>
</file>