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0B527214-7549-8B46-9E8A-D2C4F50BBB37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raw data" sheetId="2" r:id="rId1"/>
    <sheet name="dictionary" sheetId="3" r:id="rId2"/>
    <sheet name="conversions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1" l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C1" i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</calcChain>
</file>

<file path=xl/sharedStrings.xml><?xml version="1.0" encoding="utf-8"?>
<sst xmlns="http://schemas.openxmlformats.org/spreadsheetml/2006/main" count="1244" uniqueCount="518">
  <si>
    <t>Proper Name</t>
  </si>
  <si>
    <t>Generic Name</t>
  </si>
  <si>
    <t>Medicare Spend</t>
  </si>
  <si>
    <t>Manufacturer</t>
  </si>
  <si>
    <t>Look Company</t>
  </si>
  <si>
    <t>Type</t>
  </si>
  <si>
    <t>Source</t>
  </si>
  <si>
    <t>Currency</t>
  </si>
  <si>
    <t>Application</t>
  </si>
  <si>
    <t>Approval Date</t>
  </si>
  <si>
    <t>Year</t>
  </si>
  <si>
    <t>FY1991</t>
  </si>
  <si>
    <t>FY1992</t>
  </si>
  <si>
    <t>FY1993</t>
  </si>
  <si>
    <t>FY1994</t>
  </si>
  <si>
    <t>FY1995</t>
  </si>
  <si>
    <t>FY1996</t>
  </si>
  <si>
    <t>FY1997</t>
  </si>
  <si>
    <t>FY1998</t>
  </si>
  <si>
    <t>FY1999</t>
  </si>
  <si>
    <t>FY2000</t>
  </si>
  <si>
    <t>FY2001</t>
  </si>
  <si>
    <t>FY2002</t>
  </si>
  <si>
    <t>FY2003</t>
  </si>
  <si>
    <t>FY2004</t>
  </si>
  <si>
    <t>FY2005</t>
  </si>
  <si>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</si>
  <si>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</si>
  <si>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</si>
  <si>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</si>
  <si>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</si>
  <si>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</si>
  <si>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</si>
  <si>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</si>
  <si>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</si>
  <si>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</si>
  <si>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</si>
  <si>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</si>
  <si>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</si>
  <si>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</si>
  <si>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</si>
  <si>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</si>
  <si>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</si>
  <si>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</si>
  <si>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</si>
  <si>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</si>
  <si>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</si>
  <si>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</si>
  <si>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</si>
  <si>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</si>
  <si>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</si>
  <si>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</si>
  <si>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</si>
  <si>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</si>
  <si>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</si>
  <si>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</si>
  <si>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FY2036</t>
  </si>
  <si>
    <t>FY2037</t>
  </si>
  <si>
    <t>FY2038</t>
  </si>
  <si>
    <t>Abraxane</t>
  </si>
  <si>
    <t>BMY</t>
  </si>
  <si>
    <t>Revenue - Abraxane - U.S.</t>
  </si>
  <si>
    <t>Total</t>
  </si>
  <si>
    <t>Abraxane 1</t>
  </si>
  <si>
    <t>USD</t>
  </si>
  <si>
    <t>NDA</t>
  </si>
  <si>
    <t>Revenue - Abraxane</t>
  </si>
  <si>
    <t>US</t>
  </si>
  <si>
    <t>Abraxane 2</t>
  </si>
  <si>
    <t>Alimta</t>
  </si>
  <si>
    <t>Pemetrexed Disodium</t>
  </si>
  <si>
    <t>Lilly</t>
  </si>
  <si>
    <t>LLY</t>
  </si>
  <si>
    <t xml:space="preserve">Revenue - Alimta    </t>
  </si>
  <si>
    <t>Alimta 1</t>
  </si>
  <si>
    <t>Revenue - Alimta - US</t>
  </si>
  <si>
    <t>Alimta 2</t>
  </si>
  <si>
    <t>Amitiza</t>
  </si>
  <si>
    <t>Lubiprostone</t>
  </si>
  <si>
    <t>Takeda</t>
  </si>
  <si>
    <t>4502_JP</t>
  </si>
  <si>
    <t>Amitiza 1</t>
  </si>
  <si>
    <t>Yen</t>
  </si>
  <si>
    <t>Amitiza - US</t>
  </si>
  <si>
    <t>Amitiza 2</t>
  </si>
  <si>
    <t>Aranesp</t>
  </si>
  <si>
    <t>Darbepoetin Alfa In Polysorbat</t>
  </si>
  <si>
    <t>Amgen</t>
  </si>
  <si>
    <t>AMGN</t>
  </si>
  <si>
    <t>Aranesp (darbepoetin alfa)</t>
  </si>
  <si>
    <t>Aranesp 1</t>
  </si>
  <si>
    <t>BLA</t>
  </si>
  <si>
    <t>Aranesp (darbepoetin alfa)-US</t>
  </si>
  <si>
    <t>Aranesp 2</t>
  </si>
  <si>
    <t>Auryxia</t>
  </si>
  <si>
    <t>Akebia</t>
  </si>
  <si>
    <t>AKBA_US</t>
  </si>
  <si>
    <t>Auryxia (KERX) sales</t>
  </si>
  <si>
    <t>Auryxia 1</t>
  </si>
  <si>
    <t>Auryxia (KERX) sales - US</t>
  </si>
  <si>
    <t>Auryxia 2</t>
  </si>
  <si>
    <t>Avonex</t>
  </si>
  <si>
    <t>Interferon Beta-1a</t>
  </si>
  <si>
    <t>Biogen</t>
  </si>
  <si>
    <t>BIIB</t>
  </si>
  <si>
    <t>Avonex revenues</t>
  </si>
  <si>
    <t>Avonex 1</t>
  </si>
  <si>
    <t>Avonex US revenues</t>
  </si>
  <si>
    <t>Avonex 2</t>
  </si>
  <si>
    <t>Botox</t>
  </si>
  <si>
    <t>Onabotulinumtoxina</t>
  </si>
  <si>
    <t>AbbVie</t>
  </si>
  <si>
    <t>ABBV</t>
  </si>
  <si>
    <t>Botox therapeutics</t>
  </si>
  <si>
    <t>Botox 1</t>
  </si>
  <si>
    <t>Botox therapeutics - US</t>
  </si>
  <si>
    <t>Botox 2</t>
  </si>
  <si>
    <t>Brovana</t>
  </si>
  <si>
    <t>4506_JP</t>
  </si>
  <si>
    <t>Total revenue - Brovana</t>
  </si>
  <si>
    <t>Brovana 1</t>
  </si>
  <si>
    <t>Brovana - North America</t>
  </si>
  <si>
    <t>Brovana 2</t>
  </si>
  <si>
    <t xml:space="preserve">Byetta   </t>
  </si>
  <si>
    <t>Exenatide</t>
  </si>
  <si>
    <t>AstraZeneca</t>
  </si>
  <si>
    <t>AZN</t>
  </si>
  <si>
    <t>Byetta</t>
  </si>
  <si>
    <t>Byetta  1</t>
  </si>
  <si>
    <t>Byetta - US</t>
  </si>
  <si>
    <t>Byetta 2</t>
  </si>
  <si>
    <t>Bydureon</t>
  </si>
  <si>
    <t>Bydureon 1</t>
  </si>
  <si>
    <t>Bydureon - US</t>
  </si>
  <si>
    <t>Bydureon 2</t>
  </si>
  <si>
    <t>Byetta_Bydureon</t>
  </si>
  <si>
    <t>Byetta_Bydureon 1</t>
  </si>
  <si>
    <t>Byetta_Bydureon 2</t>
  </si>
  <si>
    <t>Chantix</t>
  </si>
  <si>
    <t>Varenicline Tartrate</t>
  </si>
  <si>
    <t>Pfizer</t>
  </si>
  <si>
    <t>PFE</t>
  </si>
  <si>
    <t xml:space="preserve">Chantix/Champix </t>
  </si>
  <si>
    <t>Chantix 1</t>
  </si>
  <si>
    <t>Chantix/Champix - US</t>
  </si>
  <si>
    <t>Chantix 2</t>
  </si>
  <si>
    <t>Descovy</t>
  </si>
  <si>
    <t>Gilead</t>
  </si>
  <si>
    <t>GILD</t>
  </si>
  <si>
    <t>F/TAF (Descovy Global)</t>
  </si>
  <si>
    <t>Descovy 1</t>
  </si>
  <si>
    <t>F/TAF(Descovy Global) - US</t>
  </si>
  <si>
    <t>Descovy 2</t>
  </si>
  <si>
    <t>Dexilant</t>
  </si>
  <si>
    <t>Dexilant 1</t>
  </si>
  <si>
    <t>Dexilant - US</t>
  </si>
  <si>
    <t>Dexilant 2</t>
  </si>
  <si>
    <t>Flovent</t>
  </si>
  <si>
    <t>GSK</t>
  </si>
  <si>
    <t xml:space="preserve">Flixotide Flovent </t>
  </si>
  <si>
    <t>Flovent 1</t>
  </si>
  <si>
    <t>Pound</t>
  </si>
  <si>
    <t>Flixotide Flovent - US</t>
  </si>
  <si>
    <t>Flovent 2</t>
  </si>
  <si>
    <t>Forteo</t>
  </si>
  <si>
    <t>Teriparatide</t>
  </si>
  <si>
    <t xml:space="preserve">Revenue - Forteo </t>
  </si>
  <si>
    <t>Forteo 1</t>
  </si>
  <si>
    <t>Revenue - Forteo - US</t>
  </si>
  <si>
    <t>Forteo 2</t>
  </si>
  <si>
    <t>Humira</t>
  </si>
  <si>
    <t>Adalimumab</t>
  </si>
  <si>
    <t>Humira 1</t>
  </si>
  <si>
    <t>Humira - US</t>
  </si>
  <si>
    <t>Humira 2</t>
  </si>
  <si>
    <t>Isentress</t>
  </si>
  <si>
    <t>Raltegravir Potassium</t>
  </si>
  <si>
    <t>Merck</t>
  </si>
  <si>
    <t>MRK</t>
  </si>
  <si>
    <t>Global - Isentress</t>
  </si>
  <si>
    <t>Isentress 1</t>
  </si>
  <si>
    <t>US - Isentress</t>
  </si>
  <si>
    <t>Isentress 2</t>
  </si>
  <si>
    <t xml:space="preserve">Januvia </t>
  </si>
  <si>
    <t>Sitagliptin Phosphate</t>
  </si>
  <si>
    <t>Global - Janumet</t>
  </si>
  <si>
    <t>Total1</t>
  </si>
  <si>
    <t>Janumet 1</t>
  </si>
  <si>
    <t>Janumet</t>
  </si>
  <si>
    <t>Global - Januvia</t>
  </si>
  <si>
    <t>Total2</t>
  </si>
  <si>
    <t>Januvia 1</t>
  </si>
  <si>
    <t>Januvia_Janumet</t>
  </si>
  <si>
    <t>Global - Januvia/ Janumet</t>
  </si>
  <si>
    <t>Total3</t>
  </si>
  <si>
    <t>Januvia_Janumet 1</t>
  </si>
  <si>
    <t>US - Janumet</t>
  </si>
  <si>
    <t>US1</t>
  </si>
  <si>
    <t>Janumet 2</t>
  </si>
  <si>
    <t>US - Januvia</t>
  </si>
  <si>
    <t>US2</t>
  </si>
  <si>
    <t>Januvia 2</t>
  </si>
  <si>
    <t>US - Januvia/ Janumet</t>
  </si>
  <si>
    <t>US3</t>
  </si>
  <si>
    <t>Januvia_Janumet 2</t>
  </si>
  <si>
    <t>Juluca</t>
  </si>
  <si>
    <t>Juluca 1</t>
  </si>
  <si>
    <t>Juluca - US</t>
  </si>
  <si>
    <t>Juluca 2</t>
  </si>
  <si>
    <t xml:space="preserve">Levemir </t>
  </si>
  <si>
    <t>Insulin Detemir</t>
  </si>
  <si>
    <t>Novo Nordisk</t>
  </si>
  <si>
    <t>NOVOB_DK</t>
  </si>
  <si>
    <t>Levemir</t>
  </si>
  <si>
    <t>Levemir 1</t>
  </si>
  <si>
    <t>Krone</t>
  </si>
  <si>
    <t>Levemir - US</t>
  </si>
  <si>
    <t>Levemir 2</t>
  </si>
  <si>
    <t>Lucentis</t>
  </si>
  <si>
    <t>Ranibizumab</t>
  </si>
  <si>
    <t>Roche</t>
  </si>
  <si>
    <t>ROG_CH</t>
  </si>
  <si>
    <t xml:space="preserve">Lucentis </t>
  </si>
  <si>
    <t>Lucentis 1</t>
  </si>
  <si>
    <t>Lucentis - US</t>
  </si>
  <si>
    <t>Lucentis 2</t>
  </si>
  <si>
    <t>Nuedexta</t>
  </si>
  <si>
    <t>4578_JP</t>
  </si>
  <si>
    <t>Nuedexta 1</t>
  </si>
  <si>
    <t>Odefsey</t>
  </si>
  <si>
    <t>R/F/TAF(Odefsey Global) revenue</t>
  </si>
  <si>
    <t>Odefsey 1</t>
  </si>
  <si>
    <t>R/F/TAF (Odefsey Global) - US</t>
  </si>
  <si>
    <t>Odefsey 2</t>
  </si>
  <si>
    <t>Orencia</t>
  </si>
  <si>
    <t>Abatacept</t>
  </si>
  <si>
    <t>BMS</t>
  </si>
  <si>
    <t>Revenue - Orencia</t>
  </si>
  <si>
    <t>Orencia 1</t>
  </si>
  <si>
    <t>Revenue - Orencia - U.S.</t>
  </si>
  <si>
    <t>Orencia 2</t>
  </si>
  <si>
    <t>Premarin</t>
  </si>
  <si>
    <t>Premarin family</t>
  </si>
  <si>
    <t>Premarin 1</t>
  </si>
  <si>
    <t>Premarin family - US</t>
  </si>
  <si>
    <t>Premarin 2</t>
  </si>
  <si>
    <t xml:space="preserve">Prezista   </t>
  </si>
  <si>
    <t>JNJ</t>
  </si>
  <si>
    <t>WW - Prezista (Prezcobix/Rezolsta/Symtuza)</t>
  </si>
  <si>
    <t>Prezista 1</t>
  </si>
  <si>
    <t>US - Prezista</t>
  </si>
  <si>
    <t>Prezista 2</t>
  </si>
  <si>
    <t>Rebif</t>
  </si>
  <si>
    <t>Merck KGaA</t>
  </si>
  <si>
    <t>MRCG_DE</t>
  </si>
  <si>
    <t>Rebif revenue</t>
  </si>
  <si>
    <t>Rebif 1</t>
  </si>
  <si>
    <t>Euro</t>
  </si>
  <si>
    <t>Rebif - North America revenue</t>
  </si>
  <si>
    <t>Rebif 2</t>
  </si>
  <si>
    <t>Revlimid</t>
  </si>
  <si>
    <t>Lenalidomide</t>
  </si>
  <si>
    <t>Celgene</t>
  </si>
  <si>
    <t>Revenue - Revlimid - Celgene</t>
  </si>
  <si>
    <t>Revlimid 1</t>
  </si>
  <si>
    <t>Revenue - Revlimid - U.S. - Celgene</t>
  </si>
  <si>
    <t>Revlimid 2</t>
  </si>
  <si>
    <t>Risperdal</t>
  </si>
  <si>
    <t>WW - Risperdal Consta</t>
  </si>
  <si>
    <t>Risperdal 1</t>
  </si>
  <si>
    <t>US - Risperdal Consta</t>
  </si>
  <si>
    <t>Risperdal 2</t>
  </si>
  <si>
    <t>Soliris</t>
  </si>
  <si>
    <t>Eculizumab</t>
  </si>
  <si>
    <t xml:space="preserve">Soliris </t>
  </si>
  <si>
    <t>Soliris 1</t>
  </si>
  <si>
    <t>Soliris - US</t>
  </si>
  <si>
    <t>Soliris 2</t>
  </si>
  <si>
    <t>Somatuline Depot</t>
  </si>
  <si>
    <t>Lanreotide Acetate</t>
  </si>
  <si>
    <t>Ipsen</t>
  </si>
  <si>
    <t>IPN_FR</t>
  </si>
  <si>
    <t>Somatuline</t>
  </si>
  <si>
    <t>Somatuline Depot 1</t>
  </si>
  <si>
    <t>Sprycel</t>
  </si>
  <si>
    <t>Dasatinib</t>
  </si>
  <si>
    <t>Revenue - Sprycel</t>
  </si>
  <si>
    <t>Sprycel 1</t>
  </si>
  <si>
    <t>Revenue - Sprycel - U.S.</t>
  </si>
  <si>
    <t>Sprycel 2</t>
  </si>
  <si>
    <t>Symbicort</t>
  </si>
  <si>
    <t>Symbicort - US</t>
  </si>
  <si>
    <t>Symbicort 1</t>
  </si>
  <si>
    <t>Symbicort 2</t>
  </si>
  <si>
    <t>Tasigna</t>
  </si>
  <si>
    <t>Nilotinib HCl</t>
  </si>
  <si>
    <t>Novartis</t>
  </si>
  <si>
    <t>NOVN_CH</t>
  </si>
  <si>
    <t>Sales - Tasigna</t>
  </si>
  <si>
    <t>Tasigna 1</t>
  </si>
  <si>
    <t>Sales Tasigna - US</t>
  </si>
  <si>
    <t>Tasigna 2</t>
  </si>
  <si>
    <t>Trelegy Ellipta</t>
  </si>
  <si>
    <t>Trelegy Ellipta 1</t>
  </si>
  <si>
    <t>Trelegy Ellipta - US</t>
  </si>
  <si>
    <t>Trelegy Ellipta 2</t>
  </si>
  <si>
    <t>Triumeq</t>
  </si>
  <si>
    <t>Triumeq 1</t>
  </si>
  <si>
    <t>Triumeq - US</t>
  </si>
  <si>
    <t>Triumeq 2</t>
  </si>
  <si>
    <t>Tysabri</t>
  </si>
  <si>
    <t>Natalizumab</t>
  </si>
  <si>
    <t>Tysabri revenues</t>
  </si>
  <si>
    <t>Tysabri 1</t>
  </si>
  <si>
    <t>Tysabri US revenues</t>
  </si>
  <si>
    <t>Tysabri 2</t>
  </si>
  <si>
    <t>Tyvaso</t>
  </si>
  <si>
    <t>UTHR_US</t>
  </si>
  <si>
    <t>Total revenue - Tyvaso-WW</t>
  </si>
  <si>
    <t>Tyvaso 1</t>
  </si>
  <si>
    <t>Total revenue - Tyvaso-US</t>
  </si>
  <si>
    <t>Tyvaso 2</t>
  </si>
  <si>
    <t>Xifaxan</t>
  </si>
  <si>
    <t>Rifaximin</t>
  </si>
  <si>
    <t>Bausch</t>
  </si>
  <si>
    <t>BHC_US</t>
  </si>
  <si>
    <t>Xifaxan 1</t>
  </si>
  <si>
    <t>Xolair</t>
  </si>
  <si>
    <t>Omalizumab</t>
  </si>
  <si>
    <t>Sales - Xolair</t>
  </si>
  <si>
    <t>Xolair 1</t>
  </si>
  <si>
    <t>Xolair - US</t>
  </si>
  <si>
    <t>Xolair 2</t>
  </si>
  <si>
    <t>Xyrem</t>
  </si>
  <si>
    <t>Sodium Oxybate</t>
  </si>
  <si>
    <t>Jazz</t>
  </si>
  <si>
    <t>JAZZ</t>
  </si>
  <si>
    <t>Xyrem 1</t>
  </si>
  <si>
    <t>ID</t>
  </si>
  <si>
    <t>formula</t>
  </si>
  <si>
    <t>Abraxane WW</t>
  </si>
  <si>
    <t>Abraxane US</t>
  </si>
  <si>
    <t>Abraxane Ex-US</t>
  </si>
  <si>
    <t>Abraxane 1-Abraxane 2</t>
  </si>
  <si>
    <t>Alimta WW</t>
  </si>
  <si>
    <t>Alimta US</t>
  </si>
  <si>
    <t>Alimta Ex-US</t>
  </si>
  <si>
    <t>Alimta 1-Alimta 2</t>
  </si>
  <si>
    <t>Amitiza WW</t>
  </si>
  <si>
    <t>Amitiza US</t>
  </si>
  <si>
    <t>Amitiza Ex-US</t>
  </si>
  <si>
    <t>Amitiza 1-Amitiza 2</t>
  </si>
  <si>
    <t>Aranesp WW</t>
  </si>
  <si>
    <t>Aranesp US</t>
  </si>
  <si>
    <t>Aranesp Ex-US</t>
  </si>
  <si>
    <t>Aranesp 1-Aranesp 2</t>
  </si>
  <si>
    <t>Auryxia WW</t>
  </si>
  <si>
    <t>Auryxia US</t>
  </si>
  <si>
    <t>Auryxia Ex-US</t>
  </si>
  <si>
    <t>Auryxia 1-Auryxia 2</t>
  </si>
  <si>
    <t>Avonex WW</t>
  </si>
  <si>
    <t>Avonex US</t>
  </si>
  <si>
    <t>Avonex Ex-US</t>
  </si>
  <si>
    <t>Avonex 1-Avonex 2</t>
  </si>
  <si>
    <t>Botox WW</t>
  </si>
  <si>
    <t>Botox US</t>
  </si>
  <si>
    <t>Botox Ex-US</t>
  </si>
  <si>
    <t>Botox 1-Botox 2</t>
  </si>
  <si>
    <t>Brovana WW</t>
  </si>
  <si>
    <t>Brovana US</t>
  </si>
  <si>
    <t>Brovana Ex-US</t>
  </si>
  <si>
    <t>Brovana 1-Brovana 2</t>
  </si>
  <si>
    <t>Byetta WW</t>
  </si>
  <si>
    <t>Byetta US</t>
  </si>
  <si>
    <t>Byetta Ex-US</t>
  </si>
  <si>
    <t>Byetta  1-Byetta 2</t>
  </si>
  <si>
    <t>Bydureon WW</t>
  </si>
  <si>
    <t>Bydureon US</t>
  </si>
  <si>
    <t>Bydureon Ex-US</t>
  </si>
  <si>
    <t>Bydureon 1-Bydureon 2</t>
  </si>
  <si>
    <t>Byetta_Bydureon WW</t>
  </si>
  <si>
    <t>Byetta_Bydureon US</t>
  </si>
  <si>
    <t>Byetta_Bydureon Ex-US</t>
  </si>
  <si>
    <t>Byetta_Bydureon 1-Byetta_Bydureon 2</t>
  </si>
  <si>
    <t>Chantix WW</t>
  </si>
  <si>
    <t>Chantix US</t>
  </si>
  <si>
    <t>Chantix Ex-US</t>
  </si>
  <si>
    <t>Chantix 1-Chantix 2</t>
  </si>
  <si>
    <t>Descovy WW</t>
  </si>
  <si>
    <t>Descovy US</t>
  </si>
  <si>
    <t>Descovy Ex-US</t>
  </si>
  <si>
    <t>Descovy 1-Descovy 2</t>
  </si>
  <si>
    <t>Dexilant WW</t>
  </si>
  <si>
    <t>Dexilant US</t>
  </si>
  <si>
    <t>Dexilant Ex-US</t>
  </si>
  <si>
    <t>Dexilant 1-Dexilant 2</t>
  </si>
  <si>
    <t>Flovent WW</t>
  </si>
  <si>
    <t>Flovent US</t>
  </si>
  <si>
    <t>Flovent Ex-US</t>
  </si>
  <si>
    <t>Flovent 1-Flovent 2</t>
  </si>
  <si>
    <t>Forteo WW</t>
  </si>
  <si>
    <t>Forteo US</t>
  </si>
  <si>
    <t>Forteo Ex-US</t>
  </si>
  <si>
    <t>Forteo 1-Forteo 2</t>
  </si>
  <si>
    <t>Humira WW</t>
  </si>
  <si>
    <t>Humira US</t>
  </si>
  <si>
    <t>Humira Ex-US</t>
  </si>
  <si>
    <t>Humira 1-Humira 2</t>
  </si>
  <si>
    <t>Isentress WW</t>
  </si>
  <si>
    <t>Isentress US</t>
  </si>
  <si>
    <t>Isentress Ex-US</t>
  </si>
  <si>
    <t>Isentress 1-Isentress 2</t>
  </si>
  <si>
    <t>Janumet WW</t>
  </si>
  <si>
    <t>Janumet US</t>
  </si>
  <si>
    <t>Janumet Ex-US</t>
  </si>
  <si>
    <t>Janumet 1-Janumet 2</t>
  </si>
  <si>
    <t>Januvia  WW</t>
  </si>
  <si>
    <t>Januvia  US</t>
  </si>
  <si>
    <t>Januvia  Ex-US</t>
  </si>
  <si>
    <t>Januvia 1-Januvia 2</t>
  </si>
  <si>
    <t>Januvia_Janumet WW</t>
  </si>
  <si>
    <t>Januvia_Janumet US</t>
  </si>
  <si>
    <t>Januvia_Janumet Ex-US</t>
  </si>
  <si>
    <t>Januvia_Janumet 1-Januvia_Janumet 2</t>
  </si>
  <si>
    <t>Juluca WW</t>
  </si>
  <si>
    <t>Juluca US</t>
  </si>
  <si>
    <t>Juluca Ex-US</t>
  </si>
  <si>
    <t>Juluca 1-Juluca 2</t>
  </si>
  <si>
    <t>Levemir  WW</t>
  </si>
  <si>
    <t>Levemir  US</t>
  </si>
  <si>
    <t>Levemir  Ex-US</t>
  </si>
  <si>
    <t>Levemir 1-Levemir 2</t>
  </si>
  <si>
    <t>Lucentis WW</t>
  </si>
  <si>
    <t>Lucentis US</t>
  </si>
  <si>
    <t>Lucentis Ex-US</t>
  </si>
  <si>
    <t>Lucentis 1-Lucentis 2</t>
  </si>
  <si>
    <t>Nuedexta WW</t>
  </si>
  <si>
    <t>Nuedexta US</t>
  </si>
  <si>
    <t>Nuedexta Ex-US</t>
  </si>
  <si>
    <t>Nan</t>
  </si>
  <si>
    <t>Odefsey WW</t>
  </si>
  <si>
    <t>Odefsey US</t>
  </si>
  <si>
    <t>Odefsey Ex-US</t>
  </si>
  <si>
    <t>Odefsey 1-Odefsey 2</t>
  </si>
  <si>
    <t>Orencia WW</t>
  </si>
  <si>
    <t>Orencia US</t>
  </si>
  <si>
    <t>Orencia Ex-US</t>
  </si>
  <si>
    <t>Orencia 1-Orencia 2</t>
  </si>
  <si>
    <t>Premarin WW</t>
  </si>
  <si>
    <t>Premarin US</t>
  </si>
  <si>
    <t>Premarin Ex-US</t>
  </si>
  <si>
    <t>Premarin 1-Premarin 2</t>
  </si>
  <si>
    <t>Prezista    WW</t>
  </si>
  <si>
    <t>Prezista    US</t>
  </si>
  <si>
    <t>Prezista    Ex-US</t>
  </si>
  <si>
    <t>Prezista 1-Prezista 2</t>
  </si>
  <si>
    <t>Rebif WW</t>
  </si>
  <si>
    <t>Rebif US</t>
  </si>
  <si>
    <t>Rebif Ex-US</t>
  </si>
  <si>
    <t>Rebif 1-Rebif 2</t>
  </si>
  <si>
    <t>Revlimid WW</t>
  </si>
  <si>
    <t>Revlimid US</t>
  </si>
  <si>
    <t>Revlimid Ex-US</t>
  </si>
  <si>
    <t>Revlimid 1-Revlimid 2</t>
  </si>
  <si>
    <t>Risperdal WW</t>
  </si>
  <si>
    <t>Risperdal US</t>
  </si>
  <si>
    <t>Risperdal Ex-US</t>
  </si>
  <si>
    <t>Risperdal 1-Risperdal 2</t>
  </si>
  <si>
    <t>Soliris WW</t>
  </si>
  <si>
    <t>Soliris US</t>
  </si>
  <si>
    <t>Soliris Ex-US</t>
  </si>
  <si>
    <t>Soliris 1-Soliris 2</t>
  </si>
  <si>
    <t>Somatuline Depot WW</t>
  </si>
  <si>
    <t>Somatuline Depot US</t>
  </si>
  <si>
    <t>Somatuline Depot Ex-US</t>
  </si>
  <si>
    <t>Sprycel WW</t>
  </si>
  <si>
    <t>Sprycel US</t>
  </si>
  <si>
    <t>Sprycel Ex-US</t>
  </si>
  <si>
    <t>Sprycel 1-Sprycel 2</t>
  </si>
  <si>
    <t>Symbicort WW</t>
  </si>
  <si>
    <t>Symbicort US</t>
  </si>
  <si>
    <t>Symbicort Ex-US</t>
  </si>
  <si>
    <t>Symbicort 1-Symbicort 2</t>
  </si>
  <si>
    <t>Tasigna WW</t>
  </si>
  <si>
    <t>Tasigna US</t>
  </si>
  <si>
    <t>Tasigna Ex-US</t>
  </si>
  <si>
    <t>Tasigna 1-Tasigna 2</t>
  </si>
  <si>
    <t>Trelegy Ellipta WW</t>
  </si>
  <si>
    <t>Trelegy Ellipta US</t>
  </si>
  <si>
    <t>Trelegy Ellipta Ex-US</t>
  </si>
  <si>
    <t>Trelegy Ellipta 1-Trelegy Ellipta 2</t>
  </si>
  <si>
    <t>Triumeq WW</t>
  </si>
  <si>
    <t>Triumeq US</t>
  </si>
  <si>
    <t>Triumeq Ex-US</t>
  </si>
  <si>
    <t>Triumeq 1-Triumeq 2</t>
  </si>
  <si>
    <t>Tysabri WW</t>
  </si>
  <si>
    <t>Tysabri US</t>
  </si>
  <si>
    <t>Tysabri Ex-US</t>
  </si>
  <si>
    <t>Tysabri 1-Tysabri 2</t>
  </si>
  <si>
    <t>Tyvaso WW</t>
  </si>
  <si>
    <t>Tyvaso US</t>
  </si>
  <si>
    <t>Tyvaso Ex-US</t>
  </si>
  <si>
    <t>Tyvaso 1-Tyvaso 2</t>
  </si>
  <si>
    <t>Xifaxan WW</t>
  </si>
  <si>
    <t>Xifaxan US</t>
  </si>
  <si>
    <t>Xifaxan Ex-US</t>
  </si>
  <si>
    <t>Xolair WW</t>
  </si>
  <si>
    <t>Xolair US</t>
  </si>
  <si>
    <t>Xolair Ex-US</t>
  </si>
  <si>
    <t>Xolair 1-Xolair 2</t>
  </si>
  <si>
    <t>Xyrem WW</t>
  </si>
  <si>
    <t>Xyrem US</t>
  </si>
  <si>
    <t>Xyrem Ex-US</t>
  </si>
  <si>
    <t>categories</t>
  </si>
  <si>
    <t>Inflation Adjustment</t>
  </si>
  <si>
    <t>Franc</t>
  </si>
  <si>
    <t>Forint</t>
  </si>
  <si>
    <t>Original 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</si>
</sst>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49" fontId="0" fillId="0" borderId="0" xfId="0" applyNumberFormat="1"/>
    <xf numFmtId="0" fontId="9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/>
    <xf numFmtId="1" fontId="0" fillId="2" borderId="0" xfId="0" applyNumberFormat="1" applyFill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9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</cellXfs>
  <cellStyles count="4">
    <cellStyle name="Comma" xfId="2" builtinId="3"/>
    <cellStyle name="Normal" xfId="0" builtinId="0"/>
    <cellStyle name="Percent" xfId="1" builtinId="5"/>
    <cellStyle name="Percent 2" xfId="3" xr:uid="{D07BA67B-74F4-46B0-8ADE-5E044B597E5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BL225"/>
  <sheetViews>
    <sheetView tabSelected="1" zoomScale="115" zoomScaleNormal="115" workbookViewId="0">
      <selection activeCell="E7" sqref="E7"/>
    </sheetView>
  </sheetViews>
  <sheetFormatPr baseColWidth="10" defaultColWidth="11.5" defaultRowHeight="15" x14ac:dyDescent="0.2"/>
  <cols>
    <col min="1" max="2" width="10.83203125" customWidth="1"/>
    <col min="3" max="3" width="15.5" customWidth="1"/>
    <col min="6" max="6" width="10.83203125" customWidth="1"/>
    <col min="13" max="13" width="9.5" style="19" customWidth="1"/>
    <col min="30" max="61" width="10.83203125" style="12"/>
  </cols>
  <sheetData>
    <row r="1" spans="1:64" ht="16" x14ac:dyDescent="0.2">
      <c r="A1" s="2" t="s">
        <v>0</v>
      </c>
      <c r="B1" s="2" t="s">
        <v>1</v>
      </c>
      <c r="C1" s="15" t="s">
        <v>2</v>
      </c>
      <c r="D1" s="2" t="s">
        <v>517</v>
      </c>
      <c r="E1" s="2" t="s">
        <v>3</v>
      </c>
      <c r="F1" s="2" t="s">
        <v>4</v>
      </c>
      <c r="G1" s="1"/>
      <c r="H1" s="15" t="s">
        <v>5</v>
      </c>
      <c r="I1" s="15" t="s">
        <v>6</v>
      </c>
      <c r="J1" s="16" t="s">
        <v>7</v>
      </c>
      <c r="K1" s="15" t="s">
        <v>8</v>
      </c>
      <c r="L1" s="17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/>
      <c r="BK1" s="9"/>
      <c r="BL1" s="9"/>
    </row>
    <row r="2" spans="1:64" ht="16" x14ac:dyDescent="0.2">
      <c r="A2" t="s">
        <v>59</v>
      </c>
      <c r="C2" s="5"/>
      <c r="D2" s="18"/>
      <c r="E2" s="18"/>
      <c r="F2" s="3" t="s">
        <v>60</v>
      </c>
      <c r="G2" s="4" t="s">
        <v>61</v>
      </c>
      <c r="H2" s="19" t="s">
        <v>62</v>
      </c>
      <c r="I2" s="19" t="s">
        <v>63</v>
      </c>
      <c r="J2" s="20" t="s">
        <v>64</v>
      </c>
      <c r="K2" s="21" t="s">
        <v>65</v>
      </c>
      <c r="L2" s="21">
        <v>38359</v>
      </c>
      <c r="M2" s="19">
        <v>2005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36">
        <v>0</v>
      </c>
      <c r="AE2" s="36">
        <v>0</v>
      </c>
      <c r="AF2" s="36">
        <v>0</v>
      </c>
      <c r="AG2" s="36">
        <v>0</v>
      </c>
      <c r="AH2" s="36">
        <v>0</v>
      </c>
      <c r="AI2" s="36">
        <v>0</v>
      </c>
      <c r="AJ2" s="36">
        <v>504.875</v>
      </c>
      <c r="AK2" s="36">
        <v>624.375</v>
      </c>
      <c r="AL2" s="36">
        <v>653.48</v>
      </c>
      <c r="AM2" s="36">
        <v>633.9</v>
      </c>
      <c r="AN2" s="36">
        <v>607</v>
      </c>
      <c r="AO2" s="36">
        <v>663</v>
      </c>
      <c r="AP2" s="36">
        <v>465.11082009965583</v>
      </c>
      <c r="AQ2" s="36">
        <v>873</v>
      </c>
      <c r="AR2" s="36">
        <v>898</v>
      </c>
      <c r="AS2" s="36">
        <v>580</v>
      </c>
      <c r="AT2" s="36">
        <v>302.30762505050512</v>
      </c>
      <c r="AU2" s="36">
        <v>176.25756166105501</v>
      </c>
      <c r="AV2" s="36">
        <v>127.1855092475371</v>
      </c>
      <c r="AW2" s="36">
        <v>100.91005028443</v>
      </c>
      <c r="AX2" s="36">
        <v>89.200413041924548</v>
      </c>
      <c r="AY2" s="36">
        <v>99.602438661943125</v>
      </c>
      <c r="AZ2" s="36">
        <v>93.022902468095864</v>
      </c>
      <c r="BA2" s="36">
        <v>88.050344675121536</v>
      </c>
      <c r="BB2" s="36">
        <v>71.267754756378636</v>
      </c>
      <c r="BC2" s="36">
        <v>60.837469041956233</v>
      </c>
      <c r="BD2" s="36">
        <v>71.405900794800004</v>
      </c>
      <c r="BE2" s="36"/>
      <c r="BF2" s="36"/>
      <c r="BG2" s="36"/>
      <c r="BH2" s="36"/>
      <c r="BI2" s="36"/>
      <c r="BJ2" s="12"/>
    </row>
    <row r="3" spans="1:64" ht="16" x14ac:dyDescent="0.2">
      <c r="A3" t="s">
        <v>59</v>
      </c>
      <c r="C3" s="5"/>
      <c r="D3" s="18"/>
      <c r="E3" s="18"/>
      <c r="F3" s="3" t="s">
        <v>60</v>
      </c>
      <c r="G3" s="4" t="s">
        <v>66</v>
      </c>
      <c r="H3" s="19" t="s">
        <v>67</v>
      </c>
      <c r="I3" s="19" t="s">
        <v>68</v>
      </c>
      <c r="J3" s="20" t="s">
        <v>64</v>
      </c>
      <c r="K3" s="21" t="s">
        <v>65</v>
      </c>
      <c r="L3" s="21">
        <v>38359</v>
      </c>
      <c r="M3" s="19">
        <v>2005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36">
        <v>0</v>
      </c>
      <c r="AE3" s="36">
        <v>0</v>
      </c>
      <c r="AF3" s="36">
        <v>0</v>
      </c>
      <c r="AG3" s="36">
        <v>0</v>
      </c>
      <c r="AH3" s="36">
        <v>0</v>
      </c>
      <c r="AI3" s="36">
        <v>0</v>
      </c>
      <c r="AJ3" s="36">
        <v>647.95000000000005</v>
      </c>
      <c r="AK3" s="36">
        <v>848.15</v>
      </c>
      <c r="AL3" s="36">
        <v>967.4</v>
      </c>
      <c r="AM3" s="36">
        <v>973.2</v>
      </c>
      <c r="AN3" s="36">
        <v>992</v>
      </c>
      <c r="AO3" s="36">
        <v>1062.1428571428571</v>
      </c>
      <c r="AP3" s="36">
        <v>460.20179999999999</v>
      </c>
      <c r="AQ3" s="36">
        <v>1239.7347474305707</v>
      </c>
      <c r="AR3" s="36">
        <v>1181</v>
      </c>
      <c r="AS3" s="36">
        <v>811</v>
      </c>
      <c r="AT3" s="36">
        <v>477.90616058121208</v>
      </c>
      <c r="AU3" s="36">
        <v>309.65496997679867</v>
      </c>
      <c r="AV3" s="36">
        <v>231.5016612786039</v>
      </c>
      <c r="AW3" s="36">
        <v>187.57742058975518</v>
      </c>
      <c r="AX3" s="36">
        <v>169.7195660066009</v>
      </c>
      <c r="AY3" s="36">
        <v>160.2680155261404</v>
      </c>
      <c r="AZ3" s="36">
        <v>148.48651450647648</v>
      </c>
      <c r="BA3" s="36">
        <v>139.20652466083831</v>
      </c>
      <c r="BB3" s="36">
        <v>110.57003259207426</v>
      </c>
      <c r="BC3" s="36">
        <v>125.03672741728975</v>
      </c>
      <c r="BD3" s="36">
        <v>123.56348680121499</v>
      </c>
      <c r="BE3" s="36">
        <v>129.861153357359</v>
      </c>
      <c r="BF3" s="36">
        <v>128.56254182378501</v>
      </c>
      <c r="BG3" s="36"/>
      <c r="BH3" s="36"/>
      <c r="BI3" s="36"/>
      <c r="BJ3" s="12"/>
    </row>
    <row r="4" spans="1:64" ht="16" x14ac:dyDescent="0.2">
      <c r="A4" t="s">
        <v>69</v>
      </c>
      <c r="B4" t="s">
        <v>70</v>
      </c>
      <c r="C4" s="5">
        <v>498501786.25999999</v>
      </c>
      <c r="D4" s="18" t="s">
        <v>71</v>
      </c>
      <c r="E4" s="18" t="s">
        <v>71</v>
      </c>
      <c r="F4" s="3" t="s">
        <v>72</v>
      </c>
      <c r="G4" t="s">
        <v>73</v>
      </c>
      <c r="H4" s="19" t="s">
        <v>62</v>
      </c>
      <c r="I4" s="19" t="s">
        <v>74</v>
      </c>
      <c r="J4" s="20" t="s">
        <v>64</v>
      </c>
      <c r="K4" s="21" t="s">
        <v>65</v>
      </c>
      <c r="L4" s="21">
        <v>38021</v>
      </c>
      <c r="M4" s="28">
        <v>2004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2594</v>
      </c>
      <c r="AJ4" s="36">
        <v>2702.9</v>
      </c>
      <c r="AK4" s="36">
        <v>2791.95</v>
      </c>
      <c r="AL4" s="36">
        <v>2493.0588461538464</v>
      </c>
      <c r="AM4" s="36">
        <v>2283.3313750000002</v>
      </c>
      <c r="AN4" s="36">
        <v>2062.4641176470586</v>
      </c>
      <c r="AO4" s="36">
        <v>2132.9666666666667</v>
      </c>
      <c r="AP4" s="36">
        <v>2115.9164705882354</v>
      </c>
      <c r="AQ4" s="36">
        <v>2329.778823529412</v>
      </c>
      <c r="AR4" s="36">
        <v>2061.333333333333</v>
      </c>
      <c r="AS4" s="36">
        <v>927.7538461538461</v>
      </c>
      <c r="AT4" s="36">
        <v>330.27822473379439</v>
      </c>
      <c r="AU4" s="36">
        <v>222.41690909751114</v>
      </c>
      <c r="AV4" s="36">
        <v>178.19734145567108</v>
      </c>
      <c r="AW4" s="36">
        <v>156.15370468799114</v>
      </c>
      <c r="AX4" s="36">
        <v>141.51009787871376</v>
      </c>
      <c r="AY4" s="36">
        <v>130.23572589862275</v>
      </c>
      <c r="AZ4" s="36">
        <v>120.51331656974286</v>
      </c>
      <c r="BA4" s="36">
        <v>119.3215563222592</v>
      </c>
      <c r="BB4" s="36">
        <v>114.11347576881469</v>
      </c>
      <c r="BC4" s="36">
        <v>102.50417846946935</v>
      </c>
      <c r="BD4" s="36">
        <v>97.527975325994277</v>
      </c>
      <c r="BE4" s="36">
        <v>117.59192878957103</v>
      </c>
      <c r="BF4" s="36">
        <v>95.815801540629536</v>
      </c>
      <c r="BG4" s="36"/>
      <c r="BH4" s="36"/>
      <c r="BI4" s="36"/>
      <c r="BJ4" s="12"/>
    </row>
    <row r="5" spans="1:64" ht="16" x14ac:dyDescent="0.2">
      <c r="A5" t="s">
        <v>69</v>
      </c>
      <c r="B5" t="s">
        <v>70</v>
      </c>
      <c r="C5" s="5">
        <v>498501786.25999999</v>
      </c>
      <c r="D5" s="18" t="s">
        <v>71</v>
      </c>
      <c r="E5" s="18" t="s">
        <v>71</v>
      </c>
      <c r="F5" s="3" t="s">
        <v>72</v>
      </c>
      <c r="G5" t="s">
        <v>75</v>
      </c>
      <c r="H5" s="19" t="s">
        <v>67</v>
      </c>
      <c r="I5" s="19" t="s">
        <v>76</v>
      </c>
      <c r="J5" s="20" t="s">
        <v>64</v>
      </c>
      <c r="K5" s="21" t="s">
        <v>65</v>
      </c>
      <c r="L5" s="21">
        <v>38021</v>
      </c>
      <c r="M5" s="28">
        <v>2004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1122.3</v>
      </c>
      <c r="AJ5" s="36">
        <v>1209</v>
      </c>
      <c r="AK5" s="36">
        <v>1229.5</v>
      </c>
      <c r="AL5" s="36">
        <v>1162.4023076923077</v>
      </c>
      <c r="AM5" s="36">
        <v>1100.9228125</v>
      </c>
      <c r="AN5" s="36">
        <v>1034.2979411764707</v>
      </c>
      <c r="AO5" s="36">
        <v>1131</v>
      </c>
      <c r="AP5" s="36">
        <v>1219.5779411764706</v>
      </c>
      <c r="AQ5" s="36">
        <v>1265.1441176470587</v>
      </c>
      <c r="AR5" s="36">
        <v>1233.8293333333334</v>
      </c>
      <c r="AS5" s="36">
        <v>543.76538461538462</v>
      </c>
      <c r="AT5" s="36">
        <v>142.5978097658863</v>
      </c>
      <c r="AU5" s="36">
        <v>82.194232575250837</v>
      </c>
      <c r="AV5" s="36">
        <v>72.963628048616599</v>
      </c>
      <c r="AW5" s="36">
        <v>64.535838423798424</v>
      </c>
      <c r="AX5" s="36">
        <v>58.30818090362478</v>
      </c>
      <c r="AY5" s="36">
        <v>53.410045626172987</v>
      </c>
      <c r="AZ5" s="36">
        <v>49.210414204265319</v>
      </c>
      <c r="BA5" s="36">
        <v>49.720078662785944</v>
      </c>
      <c r="BB5" s="36">
        <v>45.967816128309451</v>
      </c>
      <c r="BC5" s="36">
        <v>39.312632441365217</v>
      </c>
      <c r="BD5" s="36">
        <v>41.980893675259679</v>
      </c>
      <c r="BE5" s="36">
        <v>55.773306813332404</v>
      </c>
      <c r="BF5" s="36">
        <v>49.998086875890671</v>
      </c>
      <c r="BG5" s="36"/>
      <c r="BH5" s="36"/>
      <c r="BI5" s="36"/>
      <c r="BJ5" s="12"/>
    </row>
    <row r="6" spans="1:64" x14ac:dyDescent="0.2">
      <c r="A6" t="s">
        <v>77</v>
      </c>
      <c r="B6" t="s">
        <v>78</v>
      </c>
      <c r="C6" s="5">
        <v>279322814.45999998</v>
      </c>
      <c r="D6" s="18" t="s">
        <v>79</v>
      </c>
      <c r="E6" s="18" t="s">
        <v>79</v>
      </c>
      <c r="F6" s="3" t="s">
        <v>80</v>
      </c>
      <c r="G6" t="s">
        <v>77</v>
      </c>
      <c r="H6" s="19" t="s">
        <v>62</v>
      </c>
      <c r="I6" s="19" t="s">
        <v>81</v>
      </c>
      <c r="J6" s="23" t="s">
        <v>82</v>
      </c>
      <c r="K6" s="21" t="s">
        <v>65</v>
      </c>
      <c r="L6" s="21">
        <v>38748</v>
      </c>
      <c r="M6" s="28">
        <v>2006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36">
        <v>32</v>
      </c>
      <c r="AM6" s="36">
        <v>37.466666666666661</v>
      </c>
      <c r="AN6" s="36">
        <v>33.75</v>
      </c>
      <c r="AO6" s="36">
        <v>33.74</v>
      </c>
      <c r="AP6" s="36">
        <v>32.983333333333334</v>
      </c>
      <c r="AQ6" s="36">
        <v>28.1</v>
      </c>
      <c r="AR6" s="36">
        <v>21.2</v>
      </c>
      <c r="AS6" s="36">
        <v>6.3833333333333329</v>
      </c>
      <c r="AT6" s="36">
        <v>4.8563025210084039</v>
      </c>
      <c r="AU6" s="36">
        <v>4.7229691876750701</v>
      </c>
      <c r="AV6" s="36">
        <v>4.6563025210084037</v>
      </c>
      <c r="AW6" s="36">
        <v>4.5896358543417364</v>
      </c>
      <c r="AX6" s="36">
        <v>4.556302521008404</v>
      </c>
      <c r="AY6" s="36">
        <v>4.5229691876750699</v>
      </c>
      <c r="AZ6" s="36">
        <v>4.4229691876750694</v>
      </c>
      <c r="BA6" s="36">
        <v>4.3229691876750698</v>
      </c>
      <c r="BB6" s="36">
        <v>4.2229691876750701</v>
      </c>
      <c r="BC6" s="36">
        <v>4.1563025210084037</v>
      </c>
      <c r="BD6" s="36">
        <v>2.2000000000000002</v>
      </c>
      <c r="BE6" s="36">
        <v>2.1</v>
      </c>
      <c r="BF6" s="36"/>
      <c r="BG6" s="36"/>
      <c r="BH6" s="36"/>
      <c r="BI6" s="36"/>
      <c r="BJ6" s="12"/>
    </row>
    <row r="7" spans="1:64" x14ac:dyDescent="0.2">
      <c r="A7" s="3" t="s">
        <v>77</v>
      </c>
      <c r="B7" s="3" t="s">
        <v>78</v>
      </c>
      <c r="C7" s="8">
        <v>279322814.45999998</v>
      </c>
      <c r="D7" t="s">
        <v>79</v>
      </c>
      <c r="E7" t="s">
        <v>79</v>
      </c>
      <c r="F7" s="3" t="s">
        <v>80</v>
      </c>
      <c r="G7" t="s">
        <v>83</v>
      </c>
      <c r="H7" s="19" t="s">
        <v>67</v>
      </c>
      <c r="I7" s="19" t="s">
        <v>84</v>
      </c>
      <c r="J7" s="23" t="s">
        <v>82</v>
      </c>
      <c r="K7" s="19" t="s">
        <v>65</v>
      </c>
      <c r="L7" s="21">
        <v>38748</v>
      </c>
      <c r="M7" s="28">
        <v>2006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37.299999999999997</v>
      </c>
      <c r="AN7" s="36">
        <v>33.700000000000003</v>
      </c>
      <c r="AO7" s="36">
        <v>33.65</v>
      </c>
      <c r="AP7" s="36">
        <v>32.9</v>
      </c>
      <c r="AQ7" s="36">
        <v>27.9</v>
      </c>
      <c r="AR7" s="36">
        <v>20.933333333333334</v>
      </c>
      <c r="AS7" s="36">
        <v>5.8</v>
      </c>
      <c r="AT7" s="36">
        <v>4.2844537815126049</v>
      </c>
      <c r="AU7" s="36">
        <v>4.0344537815126049</v>
      </c>
      <c r="AV7" s="36">
        <v>3.884453781512605</v>
      </c>
      <c r="AW7" s="36">
        <v>3.7344537815126051</v>
      </c>
      <c r="AX7" s="36">
        <v>3.634453781512605</v>
      </c>
      <c r="AY7" s="36">
        <v>3.5344537815126054</v>
      </c>
      <c r="AZ7" s="36">
        <v>3.4344537815126053</v>
      </c>
      <c r="BA7" s="36">
        <v>3.3344537815126052</v>
      </c>
      <c r="BB7" s="36">
        <v>3.2344537815126051</v>
      </c>
      <c r="BC7" s="36">
        <v>3.1844537815126053</v>
      </c>
      <c r="BD7" s="36">
        <v>1.2</v>
      </c>
      <c r="BE7" s="36">
        <v>1.1000000000000001</v>
      </c>
      <c r="BF7" s="36"/>
      <c r="BG7" s="36"/>
      <c r="BH7" s="36"/>
      <c r="BI7" s="36"/>
      <c r="BJ7" s="12"/>
    </row>
    <row r="8" spans="1:64" ht="16" x14ac:dyDescent="0.2">
      <c r="A8" s="3" t="s">
        <v>85</v>
      </c>
      <c r="B8" s="3" t="s">
        <v>86</v>
      </c>
      <c r="C8" s="8">
        <v>211642969.09</v>
      </c>
      <c r="D8" t="s">
        <v>87</v>
      </c>
      <c r="E8" t="s">
        <v>87</v>
      </c>
      <c r="F8" s="3" t="s">
        <v>88</v>
      </c>
      <c r="G8" t="s">
        <v>89</v>
      </c>
      <c r="H8" s="19" t="s">
        <v>62</v>
      </c>
      <c r="I8" s="19" t="s">
        <v>90</v>
      </c>
      <c r="J8" s="20" t="s">
        <v>64</v>
      </c>
      <c r="K8" s="19" t="s">
        <v>91</v>
      </c>
      <c r="L8" s="21">
        <v>37151</v>
      </c>
      <c r="M8" s="28">
        <v>2001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36">
        <v>0</v>
      </c>
      <c r="AE8" s="36">
        <v>0</v>
      </c>
      <c r="AF8" s="36">
        <v>0</v>
      </c>
      <c r="AG8" s="36">
        <v>2486</v>
      </c>
      <c r="AH8" s="36">
        <v>2303</v>
      </c>
      <c r="AI8" s="36">
        <v>2040</v>
      </c>
      <c r="AJ8" s="36">
        <v>1911</v>
      </c>
      <c r="AK8" s="36">
        <v>1930</v>
      </c>
      <c r="AL8" s="36">
        <v>1951.0001079967114</v>
      </c>
      <c r="AM8" s="36">
        <v>2093.0008151808051</v>
      </c>
      <c r="AN8" s="36">
        <v>2052.9700128868953</v>
      </c>
      <c r="AO8" s="36">
        <v>1876.9917282357828</v>
      </c>
      <c r="AP8" s="36">
        <v>1729.03544535591</v>
      </c>
      <c r="AQ8" s="36">
        <v>1567.9848802380088</v>
      </c>
      <c r="AR8" s="36">
        <v>1479.9847841820131</v>
      </c>
      <c r="AS8" s="36">
        <v>1420.9340073208582</v>
      </c>
      <c r="AT8" s="36">
        <v>1345.6171999315027</v>
      </c>
      <c r="AU8" s="36">
        <v>1232.60129394569</v>
      </c>
      <c r="AV8" s="36">
        <v>1125.7411875833609</v>
      </c>
      <c r="AW8" s="36">
        <v>1051.097835945933</v>
      </c>
      <c r="AX8" s="36">
        <v>946.99191648455223</v>
      </c>
      <c r="AY8" s="36">
        <v>872.04881215889964</v>
      </c>
      <c r="AZ8" s="36">
        <v>807.55780632342453</v>
      </c>
      <c r="BA8" s="36">
        <v>751.23908015995721</v>
      </c>
      <c r="BB8" s="36">
        <v>609.85366104774971</v>
      </c>
      <c r="BC8" s="36">
        <v>565.96473489465347</v>
      </c>
      <c r="BD8" s="36">
        <v>440.80863605258128</v>
      </c>
      <c r="BE8" s="36">
        <v>468.98015410256431</v>
      </c>
      <c r="BF8" s="36">
        <v>351.84020638568802</v>
      </c>
      <c r="BG8" s="36">
        <v>322.7443162127139</v>
      </c>
      <c r="BH8" s="36">
        <v>297.07291849498694</v>
      </c>
      <c r="BI8" s="36">
        <v>274.29395682283854</v>
      </c>
      <c r="BJ8" s="12"/>
    </row>
    <row r="9" spans="1:64" ht="16" x14ac:dyDescent="0.2">
      <c r="A9" s="3" t="s">
        <v>85</v>
      </c>
      <c r="B9" s="3" t="s">
        <v>86</v>
      </c>
      <c r="C9" s="8">
        <v>211642969.09</v>
      </c>
      <c r="D9" t="s">
        <v>87</v>
      </c>
      <c r="E9" t="s">
        <v>87</v>
      </c>
      <c r="F9" s="3" t="s">
        <v>88</v>
      </c>
      <c r="G9" t="s">
        <v>92</v>
      </c>
      <c r="H9" s="19" t="s">
        <v>67</v>
      </c>
      <c r="I9" s="19" t="s">
        <v>93</v>
      </c>
      <c r="J9" s="20" t="s">
        <v>64</v>
      </c>
      <c r="K9" s="19" t="s">
        <v>91</v>
      </c>
      <c r="L9" s="21">
        <v>37151</v>
      </c>
      <c r="M9" s="28">
        <v>2001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36">
        <v>0</v>
      </c>
      <c r="AE9" s="36">
        <v>0</v>
      </c>
      <c r="AF9" s="36">
        <v>0</v>
      </c>
      <c r="AG9" s="36">
        <v>1103</v>
      </c>
      <c r="AH9" s="36">
        <v>986</v>
      </c>
      <c r="AI9" s="36">
        <v>782.00090928571433</v>
      </c>
      <c r="AJ9" s="36">
        <v>747.00130807050004</v>
      </c>
      <c r="AK9" s="36">
        <v>794.00048482474494</v>
      </c>
      <c r="AL9" s="36">
        <v>899.99995032977097</v>
      </c>
      <c r="AM9" s="36">
        <v>1082.0006234080058</v>
      </c>
      <c r="AN9" s="36">
        <v>1114.0002638073879</v>
      </c>
      <c r="AO9" s="36">
        <v>941.99172823578283</v>
      </c>
      <c r="AP9" s="36">
        <v>758.03320023595779</v>
      </c>
      <c r="AQ9" s="36">
        <v>629</v>
      </c>
      <c r="AR9" s="36">
        <v>536.98478418201319</v>
      </c>
      <c r="AS9" s="36">
        <v>520.96525732085797</v>
      </c>
      <c r="AT9" s="36">
        <v>480.96767300520588</v>
      </c>
      <c r="AU9" s="36">
        <v>419.20385319709669</v>
      </c>
      <c r="AV9" s="36">
        <v>366.81983825469882</v>
      </c>
      <c r="AW9" s="36">
        <v>337.82852607585284</v>
      </c>
      <c r="AX9" s="36">
        <v>282.66606132697018</v>
      </c>
      <c r="AY9" s="36">
        <v>252.4753512269254</v>
      </c>
      <c r="AZ9" s="36">
        <v>226.62694200931529</v>
      </c>
      <c r="BA9" s="36">
        <v>204.15935142734071</v>
      </c>
      <c r="BB9" s="36">
        <v>169.72232313880787</v>
      </c>
      <c r="BC9" s="36">
        <v>145.57844513500385</v>
      </c>
      <c r="BD9" s="36">
        <v>136.78101716950337</v>
      </c>
      <c r="BE9" s="36">
        <v>163.21870055664107</v>
      </c>
      <c r="BF9" s="36">
        <v>85.212092169968599</v>
      </c>
      <c r="BG9" s="36">
        <v>74.791234218771947</v>
      </c>
      <c r="BH9" s="36">
        <v>65.792391809534806</v>
      </c>
      <c r="BI9" s="36">
        <v>57.997377438693448</v>
      </c>
      <c r="BJ9" s="12"/>
    </row>
    <row r="10" spans="1:64" ht="16" x14ac:dyDescent="0.2">
      <c r="A10" s="3" t="s">
        <v>94</v>
      </c>
      <c r="B10" s="3"/>
      <c r="C10" s="8"/>
      <c r="D10" t="s">
        <v>95</v>
      </c>
      <c r="E10" t="s">
        <v>95</v>
      </c>
      <c r="F10" s="3" t="s">
        <v>96</v>
      </c>
      <c r="G10" t="s">
        <v>97</v>
      </c>
      <c r="H10" s="19" t="s">
        <v>62</v>
      </c>
      <c r="I10" s="19" t="s">
        <v>98</v>
      </c>
      <c r="J10" s="20" t="s">
        <v>64</v>
      </c>
      <c r="K10" s="19" t="s">
        <v>65</v>
      </c>
      <c r="L10" s="21">
        <v>41887</v>
      </c>
      <c r="M10" s="19">
        <v>2014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60.626995469999997</v>
      </c>
      <c r="AO10" s="36">
        <v>8.7280584999999995</v>
      </c>
      <c r="AP10" s="36">
        <v>114.227</v>
      </c>
      <c r="AQ10" s="36">
        <v>131.462953561559</v>
      </c>
      <c r="AR10" s="36">
        <v>145.29079999999999</v>
      </c>
      <c r="AS10" s="36">
        <v>176.24165100389098</v>
      </c>
      <c r="AT10" s="36">
        <v>183.89586956097298</v>
      </c>
      <c r="AU10" s="36">
        <v>191.611924743017</v>
      </c>
      <c r="AV10" s="36">
        <v>53.168292169879898</v>
      </c>
      <c r="AW10" s="36">
        <v>29.979157439899101</v>
      </c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12"/>
    </row>
    <row r="11" spans="1:64" ht="16" x14ac:dyDescent="0.2">
      <c r="A11" s="3" t="s">
        <v>94</v>
      </c>
      <c r="B11" s="3"/>
      <c r="C11" s="8"/>
      <c r="D11" t="s">
        <v>95</v>
      </c>
      <c r="E11" t="s">
        <v>95</v>
      </c>
      <c r="F11" s="3" t="s">
        <v>96</v>
      </c>
      <c r="G11" t="s">
        <v>99</v>
      </c>
      <c r="H11" s="19" t="s">
        <v>67</v>
      </c>
      <c r="I11" s="19" t="s">
        <v>100</v>
      </c>
      <c r="J11" s="20" t="s">
        <v>64</v>
      </c>
      <c r="K11" s="19" t="s">
        <v>65</v>
      </c>
      <c r="L11" s="21">
        <v>41887</v>
      </c>
      <c r="M11" s="19">
        <v>2014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>
        <v>55.5</v>
      </c>
      <c r="AO11" s="36">
        <v>6.8239999999999998</v>
      </c>
      <c r="AP11" s="36">
        <v>111.119</v>
      </c>
      <c r="AQ11" s="36">
        <v>128.800953561559</v>
      </c>
      <c r="AR11" s="36">
        <v>142.21600000000001</v>
      </c>
      <c r="AS11" s="36">
        <v>171.46965100389099</v>
      </c>
      <c r="AT11" s="36">
        <v>178.69626956097298</v>
      </c>
      <c r="AU11" s="36">
        <v>185.372404743017</v>
      </c>
      <c r="AV11" s="36">
        <v>45.680868169879901</v>
      </c>
      <c r="AW11" s="36">
        <v>20.994248639899102</v>
      </c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12"/>
    </row>
    <row r="12" spans="1:64" ht="16" x14ac:dyDescent="0.2">
      <c r="A12" s="3" t="s">
        <v>101</v>
      </c>
      <c r="B12" s="3" t="s">
        <v>102</v>
      </c>
      <c r="C12" s="8"/>
      <c r="D12" t="s">
        <v>103</v>
      </c>
      <c r="E12" t="s">
        <v>103</v>
      </c>
      <c r="F12" s="3" t="s">
        <v>104</v>
      </c>
      <c r="G12" t="s">
        <v>105</v>
      </c>
      <c r="H12" s="19" t="s">
        <v>62</v>
      </c>
      <c r="I12" s="19" t="s">
        <v>106</v>
      </c>
      <c r="J12" s="20" t="s">
        <v>64</v>
      </c>
      <c r="K12" s="19" t="s">
        <v>91</v>
      </c>
      <c r="L12" s="21">
        <v>35202</v>
      </c>
      <c r="M12" s="28">
        <v>1996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2832.6210084407312</v>
      </c>
      <c r="AK12" s="36">
        <v>2861.2760638789505</v>
      </c>
      <c r="AL12" s="36">
        <v>2630.3124338996772</v>
      </c>
      <c r="AM12" s="36">
        <v>2312.9570476190474</v>
      </c>
      <c r="AN12" s="36">
        <v>2151.4045454545453</v>
      </c>
      <c r="AO12" s="36">
        <v>1915.7386363636363</v>
      </c>
      <c r="AP12" s="36">
        <v>1669.701594752047</v>
      </c>
      <c r="AQ12" s="36">
        <v>1473.554658396851</v>
      </c>
      <c r="AR12" s="36">
        <v>1193.9691717055805</v>
      </c>
      <c r="AS12" s="36">
        <v>972.70546543800992</v>
      </c>
      <c r="AT12" s="36">
        <v>862.46410788506591</v>
      </c>
      <c r="AU12" s="36">
        <v>802.45844798369319</v>
      </c>
      <c r="AV12" s="36">
        <v>742.28756601139253</v>
      </c>
      <c r="AW12" s="36">
        <v>669.62269273022969</v>
      </c>
      <c r="AX12" s="36">
        <v>591.48116749828318</v>
      </c>
      <c r="AY12" s="36">
        <v>509.77992801812195</v>
      </c>
      <c r="AZ12" s="36">
        <v>437.85289750133956</v>
      </c>
      <c r="BA12" s="36">
        <v>387.40064264909347</v>
      </c>
      <c r="BB12" s="36">
        <v>328.99558211071394</v>
      </c>
      <c r="BC12" s="36">
        <v>303.14454601060646</v>
      </c>
      <c r="BD12" s="36">
        <v>229.87648571445709</v>
      </c>
      <c r="BE12" s="36">
        <v>141.41910814573117</v>
      </c>
      <c r="BF12" s="36">
        <v>110.55096991061475</v>
      </c>
      <c r="BG12" s="36">
        <v>77.560768377257304</v>
      </c>
      <c r="BH12" s="36">
        <v>77.152796044442397</v>
      </c>
      <c r="BI12" s="36">
        <v>76.756441597158513</v>
      </c>
      <c r="BJ12" s="12"/>
    </row>
    <row r="13" spans="1:64" ht="16" x14ac:dyDescent="0.2">
      <c r="A13" s="3" t="s">
        <v>101</v>
      </c>
      <c r="B13" s="3" t="s">
        <v>102</v>
      </c>
      <c r="C13" s="7"/>
      <c r="D13" s="18" t="s">
        <v>103</v>
      </c>
      <c r="E13" s="18" t="s">
        <v>103</v>
      </c>
      <c r="F13" s="3" t="s">
        <v>104</v>
      </c>
      <c r="G13" s="4" t="s">
        <v>107</v>
      </c>
      <c r="H13" s="19" t="s">
        <v>67</v>
      </c>
      <c r="I13" s="19" t="s">
        <v>108</v>
      </c>
      <c r="J13" s="20" t="s">
        <v>64</v>
      </c>
      <c r="K13" s="21" t="s">
        <v>91</v>
      </c>
      <c r="L13" s="21">
        <v>35202</v>
      </c>
      <c r="M13" s="28">
        <v>1996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1902.0001631925329</v>
      </c>
      <c r="AK13" s="36">
        <v>1954.1568276386092</v>
      </c>
      <c r="AL13" s="36">
        <v>1790.2528711878936</v>
      </c>
      <c r="AM13" s="36">
        <v>1675.13717017</v>
      </c>
      <c r="AN13" s="36">
        <v>1590.628956735384</v>
      </c>
      <c r="AO13" s="36">
        <v>1414.7858515558655</v>
      </c>
      <c r="AP13" s="36">
        <v>1212.3195529890436</v>
      </c>
      <c r="AQ13" s="36">
        <v>1083.4637818975095</v>
      </c>
      <c r="AR13" s="36">
        <v>838.5780015073824</v>
      </c>
      <c r="AS13" s="36">
        <v>670.81015911138888</v>
      </c>
      <c r="AT13" s="36">
        <v>593.42188298903591</v>
      </c>
      <c r="AU13" s="36">
        <v>557.87194955183952</v>
      </c>
      <c r="AV13" s="36">
        <v>517.61250082185927</v>
      </c>
      <c r="AW13" s="36">
        <v>466.73804470213412</v>
      </c>
      <c r="AX13" s="36">
        <v>410.40099561569428</v>
      </c>
      <c r="AY13" s="36">
        <v>346.90564815368418</v>
      </c>
      <c r="AZ13" s="36">
        <v>290.21277072932639</v>
      </c>
      <c r="BA13" s="36">
        <v>269.41656725792791</v>
      </c>
      <c r="BB13" s="36">
        <v>210.01389589558178</v>
      </c>
      <c r="BC13" s="36">
        <v>193.87431727437652</v>
      </c>
      <c r="BD13" s="36">
        <v>145.70865310521316</v>
      </c>
      <c r="BE13" s="36">
        <v>86.83857467183654</v>
      </c>
      <c r="BF13" s="36">
        <v>67.265663507913587</v>
      </c>
      <c r="BG13" s="36">
        <v>64.990806210258697</v>
      </c>
      <c r="BH13" s="36">
        <v>64.964809887774607</v>
      </c>
      <c r="BI13" s="36">
        <v>64.938823963819502</v>
      </c>
      <c r="BJ13" s="13"/>
      <c r="BK13" s="10"/>
      <c r="BL13" s="10"/>
    </row>
    <row r="14" spans="1:64" ht="16" x14ac:dyDescent="0.2">
      <c r="A14" s="3" t="s">
        <v>109</v>
      </c>
      <c r="B14" s="3" t="s">
        <v>110</v>
      </c>
      <c r="C14" s="7">
        <v>330554707.5</v>
      </c>
      <c r="D14" s="18" t="s">
        <v>111</v>
      </c>
      <c r="E14" s="18" t="s">
        <v>111</v>
      </c>
      <c r="F14" s="3" t="s">
        <v>112</v>
      </c>
      <c r="G14" s="4" t="s">
        <v>113</v>
      </c>
      <c r="H14" s="19" t="s">
        <v>62</v>
      </c>
      <c r="I14" s="19" t="s">
        <v>114</v>
      </c>
      <c r="J14" s="20" t="s">
        <v>64</v>
      </c>
      <c r="K14" s="21" t="s">
        <v>91</v>
      </c>
      <c r="L14" s="21">
        <v>33581</v>
      </c>
      <c r="M14" s="28">
        <v>1991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1302.1600000000001</v>
      </c>
      <c r="AM14" s="36">
        <v>1566.1666666666667</v>
      </c>
      <c r="AN14" s="36">
        <v>1753.95</v>
      </c>
      <c r="AO14" s="36">
        <v>2017.0181818181818</v>
      </c>
      <c r="AP14" s="36">
        <v>2144.7818181818184</v>
      </c>
      <c r="AQ14" s="36">
        <v>1387.0160125899374</v>
      </c>
      <c r="AR14" s="36">
        <v>2450.9624893224968</v>
      </c>
      <c r="AS14" s="36">
        <v>2718.9895398220265</v>
      </c>
      <c r="AT14" s="36">
        <v>2839.2579863907458</v>
      </c>
      <c r="AU14" s="36">
        <v>3002.4160575781389</v>
      </c>
      <c r="AV14" s="36">
        <v>3149.7499606341007</v>
      </c>
      <c r="AW14" s="36">
        <v>3296.1990349544453</v>
      </c>
      <c r="AX14" s="36">
        <v>3473.9431937861054</v>
      </c>
      <c r="AY14" s="36">
        <v>3584.1635273145025</v>
      </c>
      <c r="AZ14" s="36">
        <v>3692.4246320025891</v>
      </c>
      <c r="BA14" s="36">
        <v>3855.8197014870407</v>
      </c>
      <c r="BB14" s="36">
        <v>4036.1295494975075</v>
      </c>
      <c r="BC14" s="36">
        <v>4124.2761223595999</v>
      </c>
      <c r="BD14" s="36">
        <v>4189.4071605348972</v>
      </c>
      <c r="BE14" s="36">
        <v>4189.9349266713798</v>
      </c>
      <c r="BF14" s="36">
        <v>4318.18701121307</v>
      </c>
      <c r="BG14" s="36">
        <v>4910.1074493162096</v>
      </c>
      <c r="BH14" s="36">
        <v>5051.1676561755903</v>
      </c>
      <c r="BI14" s="36">
        <v>5196.3348089083402</v>
      </c>
      <c r="BJ14" s="13"/>
      <c r="BK14" s="10"/>
      <c r="BL14" s="10"/>
    </row>
    <row r="15" spans="1:64" ht="16" x14ac:dyDescent="0.2">
      <c r="A15" s="3" t="s">
        <v>109</v>
      </c>
      <c r="B15" s="3" t="s">
        <v>110</v>
      </c>
      <c r="C15" s="7">
        <v>330554707.5</v>
      </c>
      <c r="D15" s="18" t="s">
        <v>111</v>
      </c>
      <c r="E15" s="18" t="s">
        <v>111</v>
      </c>
      <c r="F15" s="3" t="s">
        <v>112</v>
      </c>
      <c r="G15" s="4" t="s">
        <v>115</v>
      </c>
      <c r="H15" s="19" t="s">
        <v>67</v>
      </c>
      <c r="I15" s="19" t="s">
        <v>116</v>
      </c>
      <c r="J15" s="20" t="s">
        <v>64</v>
      </c>
      <c r="K15" s="21" t="s">
        <v>91</v>
      </c>
      <c r="L15" s="21">
        <v>33581</v>
      </c>
      <c r="M15" s="28">
        <v>1991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977.6</v>
      </c>
      <c r="AM15" s="36">
        <v>1243.1666666666667</v>
      </c>
      <c r="AN15" s="36">
        <v>1467.72</v>
      </c>
      <c r="AO15" s="36">
        <v>1662.2090909090909</v>
      </c>
      <c r="AP15" s="36">
        <v>1755.2942399999999</v>
      </c>
      <c r="AQ15" s="36">
        <v>1155.0404434659847</v>
      </c>
      <c r="AR15" s="36">
        <v>2011.9892963738</v>
      </c>
      <c r="AS15" s="36">
        <v>2254.9887757787901</v>
      </c>
      <c r="AT15" s="36">
        <v>2354.7984887081352</v>
      </c>
      <c r="AU15" s="36">
        <v>2491.5019641779836</v>
      </c>
      <c r="AV15" s="36">
        <v>2620.0836640153857</v>
      </c>
      <c r="AW15" s="36">
        <v>2747.9557835850987</v>
      </c>
      <c r="AX15" s="36">
        <v>2906.0254845191043</v>
      </c>
      <c r="AY15" s="36">
        <v>3003.030811929299</v>
      </c>
      <c r="AZ15" s="36">
        <v>3093.9132710743129</v>
      </c>
      <c r="BA15" s="36">
        <v>3239.677422523011</v>
      </c>
      <c r="BB15" s="36">
        <v>3410.0441763981844</v>
      </c>
      <c r="BC15" s="36">
        <v>3506.4074666933016</v>
      </c>
      <c r="BD15" s="36">
        <v>3555.4179188610874</v>
      </c>
      <c r="BE15" s="36">
        <v>3546.6423052231335</v>
      </c>
      <c r="BF15" s="36">
        <v>3685.927976578595</v>
      </c>
      <c r="BG15" s="36">
        <v>4285.8057873051603</v>
      </c>
      <c r="BH15" s="36">
        <v>4414.3799609243197</v>
      </c>
      <c r="BI15" s="36">
        <v>4546.8113597520496</v>
      </c>
      <c r="BJ15" s="13"/>
      <c r="BK15" s="10"/>
      <c r="BL15" s="10"/>
    </row>
    <row r="16" spans="1:64" x14ac:dyDescent="0.2">
      <c r="A16" s="3" t="s">
        <v>117</v>
      </c>
      <c r="B16" s="3"/>
      <c r="C16" s="7"/>
      <c r="D16" s="18"/>
      <c r="E16" s="18"/>
      <c r="F16" s="3" t="s">
        <v>118</v>
      </c>
      <c r="G16" s="4" t="s">
        <v>119</v>
      </c>
      <c r="H16" s="19" t="s">
        <v>62</v>
      </c>
      <c r="I16" s="19" t="s">
        <v>120</v>
      </c>
      <c r="J16" s="23" t="s">
        <v>82</v>
      </c>
      <c r="K16" s="21" t="s">
        <v>65</v>
      </c>
      <c r="L16" s="21">
        <v>39016</v>
      </c>
      <c r="M16" s="19">
        <v>2006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33.1</v>
      </c>
      <c r="AO16" s="36">
        <v>33.1</v>
      </c>
      <c r="AP16" s="36">
        <v>33.700000000000003</v>
      </c>
      <c r="AQ16" s="36">
        <v>34.5</v>
      </c>
      <c r="AR16" s="36">
        <v>29.4</v>
      </c>
      <c r="AS16" s="36">
        <v>14.5</v>
      </c>
      <c r="AT16" s="36">
        <v>3.5</v>
      </c>
      <c r="AU16" s="36">
        <v>3</v>
      </c>
      <c r="AV16" s="36">
        <v>2</v>
      </c>
      <c r="AW16" s="36">
        <v>1.5</v>
      </c>
      <c r="AX16" s="36">
        <v>1</v>
      </c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13"/>
      <c r="BK16" s="10"/>
      <c r="BL16" s="10"/>
    </row>
    <row r="17" spans="1:64" ht="16" x14ac:dyDescent="0.2">
      <c r="A17" s="3" t="s">
        <v>117</v>
      </c>
      <c r="B17" s="3"/>
      <c r="C17" s="8"/>
      <c r="F17" s="3" t="s">
        <v>118</v>
      </c>
      <c r="G17" t="s">
        <v>121</v>
      </c>
      <c r="H17" s="19" t="s">
        <v>67</v>
      </c>
      <c r="I17" s="19" t="s">
        <v>122</v>
      </c>
      <c r="J17" s="20" t="s">
        <v>82</v>
      </c>
      <c r="K17" s="19" t="s">
        <v>65</v>
      </c>
      <c r="L17" s="21">
        <v>39016</v>
      </c>
      <c r="M17" s="19">
        <v>2006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36">
        <v>33.1</v>
      </c>
      <c r="AO17" s="36">
        <v>33.1</v>
      </c>
      <c r="AP17" s="36">
        <v>33.700000000000003</v>
      </c>
      <c r="AQ17" s="36">
        <v>34.5</v>
      </c>
      <c r="AR17" s="36">
        <v>29.4</v>
      </c>
      <c r="AS17" s="36">
        <v>14.5</v>
      </c>
      <c r="AT17" s="36">
        <v>3.5</v>
      </c>
      <c r="AU17" s="36">
        <v>3</v>
      </c>
      <c r="AV17" s="36">
        <v>2</v>
      </c>
      <c r="AW17" s="36">
        <v>1.5</v>
      </c>
      <c r="AX17" s="36">
        <v>1</v>
      </c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12"/>
    </row>
    <row r="18" spans="1:64" ht="16" x14ac:dyDescent="0.2">
      <c r="A18" s="3" t="s">
        <v>123</v>
      </c>
      <c r="B18" s="3" t="s">
        <v>124</v>
      </c>
      <c r="C18" s="8">
        <v>555638236.37</v>
      </c>
      <c r="D18" t="s">
        <v>125</v>
      </c>
      <c r="E18" t="s">
        <v>125</v>
      </c>
      <c r="F18" s="3" t="s">
        <v>126</v>
      </c>
      <c r="G18" t="s">
        <v>127</v>
      </c>
      <c r="H18" s="19" t="s">
        <v>62</v>
      </c>
      <c r="I18" s="19" t="s">
        <v>128</v>
      </c>
      <c r="J18" s="20" t="s">
        <v>64</v>
      </c>
      <c r="K18" s="19" t="s">
        <v>65</v>
      </c>
      <c r="L18" s="21">
        <v>38470</v>
      </c>
      <c r="M18" s="28">
        <v>2005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74.25</v>
      </c>
      <c r="AJ18" s="36">
        <v>206</v>
      </c>
      <c r="AK18" s="36">
        <v>327</v>
      </c>
      <c r="AL18" s="36">
        <v>316</v>
      </c>
      <c r="AM18" s="36">
        <v>254</v>
      </c>
      <c r="AN18" s="36">
        <v>176</v>
      </c>
      <c r="AO18" s="36">
        <v>126</v>
      </c>
      <c r="AP18" s="36">
        <v>110</v>
      </c>
      <c r="AQ18" s="36">
        <v>68.333333333333329</v>
      </c>
      <c r="AR18" s="36">
        <v>55</v>
      </c>
      <c r="AS18" s="36">
        <v>43.321920436920962</v>
      </c>
      <c r="AT18" s="36">
        <v>39.236281039862405</v>
      </c>
      <c r="AU18" s="36">
        <v>35.379621470990394</v>
      </c>
      <c r="AV18" s="36">
        <v>31.690220411620377</v>
      </c>
      <c r="AW18" s="36">
        <v>28.976739717192739</v>
      </c>
      <c r="AX18" s="36">
        <v>27.301141674938162</v>
      </c>
      <c r="AY18" s="36">
        <v>26.202453279547075</v>
      </c>
      <c r="AZ18" s="36">
        <v>28.627070682927432</v>
      </c>
      <c r="BA18" s="36">
        <v>34.001418574078798</v>
      </c>
      <c r="BB18" s="36">
        <v>33.345221546960552</v>
      </c>
      <c r="BC18" s="36">
        <v>30.904292527087801</v>
      </c>
      <c r="BD18" s="36">
        <v>31.3045574076218</v>
      </c>
      <c r="BE18" s="36">
        <v>31.851500620285499</v>
      </c>
      <c r="BF18" s="36">
        <v>32.522076524094402</v>
      </c>
      <c r="BG18" s="36">
        <v>33.300989908122098</v>
      </c>
      <c r="BH18" s="36"/>
      <c r="BI18" s="36"/>
      <c r="BJ18" s="12"/>
    </row>
    <row r="19" spans="1:64" ht="16" x14ac:dyDescent="0.2">
      <c r="A19" s="3" t="s">
        <v>127</v>
      </c>
      <c r="B19" s="3" t="s">
        <v>124</v>
      </c>
      <c r="C19" s="8">
        <v>555638236.37</v>
      </c>
      <c r="D19" t="s">
        <v>125</v>
      </c>
      <c r="E19" t="s">
        <v>125</v>
      </c>
      <c r="F19" s="3" t="s">
        <v>126</v>
      </c>
      <c r="G19" t="s">
        <v>129</v>
      </c>
      <c r="H19" s="19" t="s">
        <v>67</v>
      </c>
      <c r="I19" s="19" t="s">
        <v>130</v>
      </c>
      <c r="J19" s="20" t="s">
        <v>64</v>
      </c>
      <c r="K19" s="19" t="s">
        <v>65</v>
      </c>
      <c r="L19" s="21">
        <v>38470</v>
      </c>
      <c r="M19" s="28">
        <v>2005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74.375</v>
      </c>
      <c r="AJ19" s="36">
        <v>152</v>
      </c>
      <c r="AK19" s="36">
        <v>199</v>
      </c>
      <c r="AL19" s="36">
        <v>209</v>
      </c>
      <c r="AM19" s="36">
        <v>164</v>
      </c>
      <c r="AN19" s="36">
        <v>114</v>
      </c>
      <c r="AO19" s="36">
        <v>74</v>
      </c>
      <c r="AP19" s="36">
        <v>68</v>
      </c>
      <c r="AQ19" s="36">
        <v>37</v>
      </c>
      <c r="AR19" s="36">
        <v>26</v>
      </c>
      <c r="AS19" s="36">
        <v>22.26</v>
      </c>
      <c r="AT19" s="36">
        <v>19.223752000000001</v>
      </c>
      <c r="AU19" s="36">
        <v>16.202442096000002</v>
      </c>
      <c r="AV19" s="36">
        <v>13.19119132688</v>
      </c>
      <c r="AW19" s="36">
        <v>10.620690057726399</v>
      </c>
      <c r="AX19" s="36">
        <v>9.3766443085493911</v>
      </c>
      <c r="AY19" s="36">
        <v>9.2207153969242626</v>
      </c>
      <c r="AZ19" s="36">
        <v>8.032740636788807</v>
      </c>
      <c r="BA19" s="36">
        <v>9.1180626924896053</v>
      </c>
      <c r="BB19" s="36">
        <v>8.4278717317941236</v>
      </c>
      <c r="BC19" s="36">
        <v>0.89771285356201602</v>
      </c>
      <c r="BD19" s="36">
        <v>0.62540662131487101</v>
      </c>
      <c r="BE19" s="36">
        <v>0.43569994618269298</v>
      </c>
      <c r="BF19" s="36">
        <v>0.303537629173943</v>
      </c>
      <c r="BG19" s="36">
        <v>0.211464548324514</v>
      </c>
      <c r="BH19" s="36"/>
      <c r="BI19" s="36"/>
      <c r="BJ19" s="12"/>
    </row>
    <row r="20" spans="1:64" ht="16" x14ac:dyDescent="0.2">
      <c r="A20" s="3" t="s">
        <v>131</v>
      </c>
      <c r="B20" s="3" t="s">
        <v>124</v>
      </c>
      <c r="C20" s="8">
        <v>555638236.37</v>
      </c>
      <c r="D20" t="s">
        <v>125</v>
      </c>
      <c r="E20" t="s">
        <v>125</v>
      </c>
      <c r="F20" s="3" t="s">
        <v>126</v>
      </c>
      <c r="G20" t="s">
        <v>131</v>
      </c>
      <c r="H20" s="19" t="s">
        <v>62</v>
      </c>
      <c r="I20" s="19" t="s">
        <v>132</v>
      </c>
      <c r="J20" s="20" t="s">
        <v>64</v>
      </c>
      <c r="K20" s="19" t="s">
        <v>65</v>
      </c>
      <c r="L20" s="21">
        <v>38470</v>
      </c>
      <c r="M20" s="28">
        <v>2005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37</v>
      </c>
      <c r="AJ20" s="36">
        <v>151.38461538461539</v>
      </c>
      <c r="AK20" s="36">
        <v>440</v>
      </c>
      <c r="AL20" s="36">
        <v>565.76470588235293</v>
      </c>
      <c r="AM20" s="36">
        <v>578</v>
      </c>
      <c r="AN20" s="36">
        <v>574.02176470588233</v>
      </c>
      <c r="AO20" s="36">
        <v>584</v>
      </c>
      <c r="AP20" s="36">
        <v>549</v>
      </c>
      <c r="AQ20" s="36">
        <v>442.03125</v>
      </c>
      <c r="AR20" s="36">
        <v>384.70428571428573</v>
      </c>
      <c r="AS20" s="36">
        <v>279.39999999999998</v>
      </c>
      <c r="AT20" s="36">
        <v>250.52215872512539</v>
      </c>
      <c r="AU20" s="36">
        <v>228.99781445260126</v>
      </c>
      <c r="AV20" s="36">
        <v>211.96764764345573</v>
      </c>
      <c r="AW20" s="36">
        <v>196.94859779784895</v>
      </c>
      <c r="AX20" s="36">
        <v>184.87043164537982</v>
      </c>
      <c r="AY20" s="36">
        <v>174.70895481053648</v>
      </c>
      <c r="AZ20" s="36">
        <v>170.67364460406193</v>
      </c>
      <c r="BA20" s="36">
        <v>182.56351264863491</v>
      </c>
      <c r="BB20" s="36">
        <v>144.2789234943443</v>
      </c>
      <c r="BC20" s="36">
        <v>138.84261886595002</v>
      </c>
      <c r="BD20" s="36">
        <v>161.33253036582232</v>
      </c>
      <c r="BE20" s="36">
        <v>155.98987832987666</v>
      </c>
      <c r="BF20" s="36">
        <v>151.14081394697178</v>
      </c>
      <c r="BG20" s="36">
        <v>82.239849449048506</v>
      </c>
      <c r="BH20" s="36"/>
      <c r="BI20" s="36"/>
      <c r="BJ20" s="12"/>
    </row>
    <row r="21" spans="1:64" ht="16" x14ac:dyDescent="0.2">
      <c r="A21" s="3" t="s">
        <v>131</v>
      </c>
      <c r="B21" s="3" t="s">
        <v>124</v>
      </c>
      <c r="C21" s="8">
        <v>555638236.37</v>
      </c>
      <c r="D21" t="s">
        <v>125</v>
      </c>
      <c r="E21" t="s">
        <v>125</v>
      </c>
      <c r="F21" s="3" t="s">
        <v>126</v>
      </c>
      <c r="G21" t="s">
        <v>133</v>
      </c>
      <c r="H21" s="19" t="s">
        <v>67</v>
      </c>
      <c r="I21" s="19" t="s">
        <v>134</v>
      </c>
      <c r="J21" s="20" t="s">
        <v>64</v>
      </c>
      <c r="K21" s="19" t="s">
        <v>65</v>
      </c>
      <c r="L21" s="21">
        <v>38470</v>
      </c>
      <c r="M21" s="28">
        <v>2005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37</v>
      </c>
      <c r="AJ21" s="36">
        <v>131.18181818181819</v>
      </c>
      <c r="AK21" s="36">
        <v>374</v>
      </c>
      <c r="AL21" s="36">
        <v>466.875</v>
      </c>
      <c r="AM21" s="36">
        <v>463</v>
      </c>
      <c r="AN21" s="36">
        <v>458.02312499999999</v>
      </c>
      <c r="AO21" s="36">
        <v>475</v>
      </c>
      <c r="AP21" s="36">
        <v>459</v>
      </c>
      <c r="AQ21" s="36">
        <v>373.13333333333333</v>
      </c>
      <c r="AR21" s="36">
        <v>321.02105263157893</v>
      </c>
      <c r="AS21" s="36">
        <v>242.30769230769232</v>
      </c>
      <c r="AT21" s="36">
        <v>214.88083333333336</v>
      </c>
      <c r="AU21" s="36">
        <v>193.61155833333333</v>
      </c>
      <c r="AV21" s="36">
        <v>176.78517775</v>
      </c>
      <c r="AW21" s="36">
        <v>161.62641995249999</v>
      </c>
      <c r="AX21" s="36">
        <v>148.49213723604166</v>
      </c>
      <c r="AY21" s="36">
        <v>144.59036371944629</v>
      </c>
      <c r="AZ21" s="36">
        <v>139.79400189854346</v>
      </c>
      <c r="BA21" s="36">
        <v>156.32152737292816</v>
      </c>
      <c r="BB21" s="36">
        <v>139.01194453396201</v>
      </c>
      <c r="BC21" s="36">
        <v>120.90891375957962</v>
      </c>
      <c r="BD21" s="36">
        <v>139.44388123487792</v>
      </c>
      <c r="BE21" s="36">
        <v>133.97716407905523</v>
      </c>
      <c r="BF21" s="36">
        <v>128.89431572537353</v>
      </c>
      <c r="BG21" s="36">
        <v>61.035628716734003</v>
      </c>
      <c r="BH21" s="36"/>
      <c r="BI21" s="36"/>
      <c r="BJ21" s="12"/>
    </row>
    <row r="22" spans="1:64" ht="16" x14ac:dyDescent="0.2">
      <c r="A22" s="3" t="s">
        <v>135</v>
      </c>
      <c r="B22" s="3" t="s">
        <v>124</v>
      </c>
      <c r="C22" s="8">
        <v>555638236.37</v>
      </c>
      <c r="D22" t="s">
        <v>125</v>
      </c>
      <c r="E22" t="s">
        <v>125</v>
      </c>
      <c r="F22" s="3" t="s">
        <v>126</v>
      </c>
      <c r="G22" t="s">
        <v>127</v>
      </c>
      <c r="H22" s="19" t="s">
        <v>62</v>
      </c>
      <c r="I22" s="19" t="s">
        <v>136</v>
      </c>
      <c r="J22" s="20" t="s">
        <v>64</v>
      </c>
      <c r="K22" s="19" t="s">
        <v>65</v>
      </c>
      <c r="L22" s="21">
        <v>38470</v>
      </c>
      <c r="M22" s="28">
        <v>2005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74.25</v>
      </c>
      <c r="AJ22" s="36">
        <v>206</v>
      </c>
      <c r="AK22" s="36">
        <v>327</v>
      </c>
      <c r="AL22" s="36">
        <v>316</v>
      </c>
      <c r="AM22" s="36">
        <v>254</v>
      </c>
      <c r="AN22" s="36">
        <v>176</v>
      </c>
      <c r="AO22" s="36">
        <v>126</v>
      </c>
      <c r="AP22" s="36">
        <v>110</v>
      </c>
      <c r="AQ22" s="36">
        <v>68.333333333333329</v>
      </c>
      <c r="AR22" s="36">
        <v>55</v>
      </c>
      <c r="AS22" s="36">
        <v>43.321920436920962</v>
      </c>
      <c r="AT22" s="36">
        <v>39.236281039862405</v>
      </c>
      <c r="AU22" s="36">
        <v>35.379621470990394</v>
      </c>
      <c r="AV22" s="36">
        <v>31.690220411620377</v>
      </c>
      <c r="AW22" s="36">
        <v>28.976739717192739</v>
      </c>
      <c r="AX22" s="36">
        <v>27.301141674938162</v>
      </c>
      <c r="AY22" s="36">
        <v>26.202453279547075</v>
      </c>
      <c r="AZ22" s="36">
        <v>28.627070682927432</v>
      </c>
      <c r="BA22" s="36">
        <v>34.001418574078798</v>
      </c>
      <c r="BB22" s="36">
        <v>33.345221546960552</v>
      </c>
      <c r="BC22" s="36">
        <v>30.904292527087801</v>
      </c>
      <c r="BD22" s="36">
        <v>31.3045574076218</v>
      </c>
      <c r="BE22" s="36">
        <v>31.851500620285499</v>
      </c>
      <c r="BF22" s="36">
        <v>32.522076524094402</v>
      </c>
      <c r="BG22" s="36">
        <v>33.300989908122098</v>
      </c>
      <c r="BH22" s="36"/>
      <c r="BI22" s="36"/>
      <c r="BJ22" s="12"/>
    </row>
    <row r="23" spans="1:64" ht="16" x14ac:dyDescent="0.2">
      <c r="A23" s="3" t="s">
        <v>135</v>
      </c>
      <c r="B23" s="3" t="s">
        <v>124</v>
      </c>
      <c r="C23" s="7">
        <v>555638236.37</v>
      </c>
      <c r="D23" s="18" t="s">
        <v>125</v>
      </c>
      <c r="E23" s="18" t="s">
        <v>125</v>
      </c>
      <c r="F23" s="3" t="s">
        <v>126</v>
      </c>
      <c r="G23" s="4" t="s">
        <v>129</v>
      </c>
      <c r="H23" s="19" t="s">
        <v>67</v>
      </c>
      <c r="I23" s="19" t="s">
        <v>137</v>
      </c>
      <c r="J23" s="20" t="s">
        <v>64</v>
      </c>
      <c r="K23" s="21" t="s">
        <v>65</v>
      </c>
      <c r="L23" s="21">
        <v>38470</v>
      </c>
      <c r="M23" s="28">
        <v>2005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74.375</v>
      </c>
      <c r="AJ23" s="36">
        <v>152</v>
      </c>
      <c r="AK23" s="36">
        <v>199</v>
      </c>
      <c r="AL23" s="36">
        <v>209</v>
      </c>
      <c r="AM23" s="36">
        <v>164</v>
      </c>
      <c r="AN23" s="36">
        <v>114</v>
      </c>
      <c r="AO23" s="36">
        <v>74</v>
      </c>
      <c r="AP23" s="36">
        <v>68</v>
      </c>
      <c r="AQ23" s="36">
        <v>37</v>
      </c>
      <c r="AR23" s="36">
        <v>26</v>
      </c>
      <c r="AS23" s="36">
        <v>22.26</v>
      </c>
      <c r="AT23" s="36">
        <v>19.223752000000001</v>
      </c>
      <c r="AU23" s="36">
        <v>16.202442096000002</v>
      </c>
      <c r="AV23" s="36">
        <v>13.19119132688</v>
      </c>
      <c r="AW23" s="36">
        <v>10.620690057726399</v>
      </c>
      <c r="AX23" s="36">
        <v>9.3766443085493911</v>
      </c>
      <c r="AY23" s="36">
        <v>9.2207153969242626</v>
      </c>
      <c r="AZ23" s="36">
        <v>8.032740636788807</v>
      </c>
      <c r="BA23" s="36">
        <v>9.1180626924896053</v>
      </c>
      <c r="BB23" s="36">
        <v>8.4278717317941236</v>
      </c>
      <c r="BC23" s="36">
        <v>0.89771285356201602</v>
      </c>
      <c r="BD23" s="36">
        <v>0.62540662131487101</v>
      </c>
      <c r="BE23" s="36">
        <v>0.43569994618269298</v>
      </c>
      <c r="BF23" s="36">
        <v>0.303537629173943</v>
      </c>
      <c r="BG23" s="36">
        <v>0.211464548324514</v>
      </c>
      <c r="BH23" s="36"/>
      <c r="BI23" s="36"/>
      <c r="BJ23" s="13"/>
      <c r="BK23" s="10"/>
      <c r="BL23" s="10"/>
    </row>
    <row r="24" spans="1:64" ht="16" x14ac:dyDescent="0.2">
      <c r="A24" s="3" t="s">
        <v>138</v>
      </c>
      <c r="B24" s="3" t="s">
        <v>139</v>
      </c>
      <c r="C24" s="7">
        <v>298651751.04000002</v>
      </c>
      <c r="D24" s="18" t="s">
        <v>140</v>
      </c>
      <c r="E24" s="18" t="s">
        <v>140</v>
      </c>
      <c r="F24" s="3" t="s">
        <v>141</v>
      </c>
      <c r="G24" s="4" t="s">
        <v>142</v>
      </c>
      <c r="H24" s="19" t="s">
        <v>62</v>
      </c>
      <c r="I24" s="19" t="s">
        <v>143</v>
      </c>
      <c r="J24" s="20" t="s">
        <v>64</v>
      </c>
      <c r="K24" s="21" t="s">
        <v>65</v>
      </c>
      <c r="L24" s="21">
        <v>38847</v>
      </c>
      <c r="M24" s="28">
        <v>2006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646.33043478260879</v>
      </c>
      <c r="AK24" s="36">
        <v>647.43037660087418</v>
      </c>
      <c r="AL24" s="36">
        <v>670.06485644876932</v>
      </c>
      <c r="AM24" s="36">
        <v>838.92453429796024</v>
      </c>
      <c r="AN24" s="36">
        <v>997.98714335651414</v>
      </c>
      <c r="AO24" s="36">
        <v>1084.6687296117309</v>
      </c>
      <c r="AP24" s="36">
        <v>1106.95</v>
      </c>
      <c r="AQ24" s="36">
        <v>919.92272727272723</v>
      </c>
      <c r="AR24" s="36">
        <v>397.05714285714288</v>
      </c>
      <c r="AS24" s="36">
        <v>7.6818181818181817</v>
      </c>
      <c r="AT24" s="36">
        <v>4.8297354497354492</v>
      </c>
      <c r="AU24" s="36">
        <v>4.3383580246913578</v>
      </c>
      <c r="AV24" s="36">
        <v>4.7777596296296299</v>
      </c>
      <c r="AW24" s="36">
        <v>6.1554871249999996</v>
      </c>
      <c r="AX24" s="36">
        <v>6.2568306012499999</v>
      </c>
      <c r="AY24" s="36">
        <v>6.3645562989125004</v>
      </c>
      <c r="AZ24" s="36">
        <v>6.4790357601061253</v>
      </c>
      <c r="BA24" s="36">
        <v>6.6006501822344648</v>
      </c>
      <c r="BB24" s="36">
        <v>9.4070837330135291</v>
      </c>
      <c r="BC24" s="36">
        <v>6.3368702371660195</v>
      </c>
      <c r="BD24" s="36">
        <v>9.9720805313556102</v>
      </c>
      <c r="BE24" s="36">
        <v>10.28049966155216</v>
      </c>
      <c r="BF24" s="36">
        <v>10.60739030075532</v>
      </c>
      <c r="BG24" s="36"/>
      <c r="BH24" s="36"/>
      <c r="BI24" s="36"/>
      <c r="BJ24" s="13"/>
      <c r="BK24" s="10"/>
      <c r="BL24" s="10"/>
    </row>
    <row r="25" spans="1:64" ht="16" x14ac:dyDescent="0.2">
      <c r="A25" t="s">
        <v>138</v>
      </c>
      <c r="B25" t="s">
        <v>139</v>
      </c>
      <c r="C25" s="5">
        <v>298651751.04000002</v>
      </c>
      <c r="D25" s="18" t="s">
        <v>140</v>
      </c>
      <c r="E25" s="18" t="s">
        <v>140</v>
      </c>
      <c r="F25" s="3" t="s">
        <v>141</v>
      </c>
      <c r="G25" s="4" t="s">
        <v>144</v>
      </c>
      <c r="H25" s="19" t="s">
        <v>67</v>
      </c>
      <c r="I25" s="19" t="s">
        <v>145</v>
      </c>
      <c r="J25" s="20" t="s">
        <v>64</v>
      </c>
      <c r="K25" s="21" t="s">
        <v>65</v>
      </c>
      <c r="L25" s="21">
        <v>38847</v>
      </c>
      <c r="M25" s="28">
        <v>2006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341.33043478260879</v>
      </c>
      <c r="AK25" s="36">
        <v>377.9088021666667</v>
      </c>
      <c r="AL25" s="36">
        <v>426.0895034444444</v>
      </c>
      <c r="AM25" s="36">
        <v>594.31214833333343</v>
      </c>
      <c r="AN25" s="36">
        <v>742.71818181818185</v>
      </c>
      <c r="AO25" s="36">
        <v>838.83543961538453</v>
      </c>
      <c r="AP25" s="36">
        <v>898.98333333333335</v>
      </c>
      <c r="AQ25" s="36">
        <v>716.69545454545448</v>
      </c>
      <c r="AR25" s="36">
        <v>309.37142857142862</v>
      </c>
      <c r="AS25" s="36">
        <v>7.9318181818181817</v>
      </c>
      <c r="AT25" s="36">
        <v>7.1239999999999997</v>
      </c>
      <c r="AU25" s="36">
        <v>5.5111999999999997</v>
      </c>
      <c r="AV25" s="36">
        <v>6.2668125000000003</v>
      </c>
      <c r="AW25" s="36">
        <v>8.4281295000000007</v>
      </c>
      <c r="AX25" s="36">
        <v>8.5545061350000005</v>
      </c>
      <c r="AY25" s="36">
        <v>8.69026719855</v>
      </c>
      <c r="AZ25" s="36">
        <v>8.8358206001414992</v>
      </c>
      <c r="BA25" s="36">
        <v>8.9915958709792871</v>
      </c>
      <c r="BB25" s="36">
        <v>9.4845678308135302</v>
      </c>
      <c r="BC25" s="36">
        <v>9.7509669696949555</v>
      </c>
      <c r="BD25" s="36">
        <v>10.03484265057361</v>
      </c>
      <c r="BE25" s="36">
        <v>10.336985568848361</v>
      </c>
      <c r="BF25" s="36">
        <v>10.658227617321899</v>
      </c>
      <c r="BG25" s="36"/>
      <c r="BH25" s="36"/>
      <c r="BI25" s="36"/>
      <c r="BJ25" s="13"/>
      <c r="BK25" s="10"/>
      <c r="BL25" s="10"/>
    </row>
    <row r="26" spans="1:64" ht="16" x14ac:dyDescent="0.2">
      <c r="A26" t="s">
        <v>146</v>
      </c>
      <c r="C26" s="5"/>
      <c r="D26" s="18" t="s">
        <v>147</v>
      </c>
      <c r="E26" s="18" t="s">
        <v>147</v>
      </c>
      <c r="F26" s="3" t="s">
        <v>148</v>
      </c>
      <c r="G26" s="4" t="s">
        <v>149</v>
      </c>
      <c r="H26" s="19" t="s">
        <v>62</v>
      </c>
      <c r="I26" s="19" t="s">
        <v>150</v>
      </c>
      <c r="J26" s="20" t="s">
        <v>64</v>
      </c>
      <c r="K26" s="21" t="s">
        <v>65</v>
      </c>
      <c r="L26" s="21">
        <v>42464</v>
      </c>
      <c r="M26" s="19">
        <v>2016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298</v>
      </c>
      <c r="AN26" s="36">
        <v>1204.3157894736842</v>
      </c>
      <c r="AO26" s="36">
        <v>1561.8421052631579</v>
      </c>
      <c r="AP26" s="36">
        <v>1415.6</v>
      </c>
      <c r="AQ26" s="36">
        <v>1861</v>
      </c>
      <c r="AR26" s="36">
        <v>1700</v>
      </c>
      <c r="AS26" s="36">
        <v>1871.1529411764707</v>
      </c>
      <c r="AT26" s="36">
        <v>1997.1392702855042</v>
      </c>
      <c r="AU26" s="36">
        <v>2084.9178468440059</v>
      </c>
      <c r="AV26" s="36">
        <v>1928.2107496815954</v>
      </c>
      <c r="AW26" s="36">
        <v>1684.2841732113932</v>
      </c>
      <c r="AX26" s="36">
        <v>1512.0632396753795</v>
      </c>
      <c r="AY26" s="36">
        <v>1453.6059942753086</v>
      </c>
      <c r="AZ26" s="36">
        <v>1451.7751817024202</v>
      </c>
      <c r="BA26" s="36">
        <v>1536.4587068119699</v>
      </c>
      <c r="BB26" s="36">
        <v>1285.393163285112</v>
      </c>
      <c r="BC26" s="36">
        <v>666.34657684894387</v>
      </c>
      <c r="BD26" s="36">
        <v>479.4481365410345</v>
      </c>
      <c r="BE26" s="36">
        <v>362.90114675233718</v>
      </c>
      <c r="BF26" s="36">
        <v>337.11188293478739</v>
      </c>
      <c r="BG26" s="36"/>
      <c r="BH26" s="36"/>
      <c r="BI26" s="36"/>
      <c r="BJ26" s="14"/>
      <c r="BK26" s="11"/>
      <c r="BL26" s="11"/>
    </row>
    <row r="27" spans="1:64" ht="16" x14ac:dyDescent="0.2">
      <c r="A27" s="3" t="s">
        <v>146</v>
      </c>
      <c r="B27" s="3"/>
      <c r="C27" s="7"/>
      <c r="D27" s="18" t="s">
        <v>147</v>
      </c>
      <c r="E27" s="18" t="s">
        <v>147</v>
      </c>
      <c r="F27" s="3" t="s">
        <v>148</v>
      </c>
      <c r="G27" s="4" t="s">
        <v>151</v>
      </c>
      <c r="H27" s="19" t="s">
        <v>67</v>
      </c>
      <c r="I27" s="19" t="s">
        <v>152</v>
      </c>
      <c r="J27" s="20" t="s">
        <v>64</v>
      </c>
      <c r="K27" s="21" t="s">
        <v>65</v>
      </c>
      <c r="L27" s="21">
        <v>42464</v>
      </c>
      <c r="M27" s="19">
        <v>2016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225.98040883625882</v>
      </c>
      <c r="AN27" s="36">
        <v>957.76863449173766</v>
      </c>
      <c r="AO27" s="36">
        <v>1217</v>
      </c>
      <c r="AP27" s="36">
        <v>1078</v>
      </c>
      <c r="AQ27" s="36">
        <v>1526</v>
      </c>
      <c r="AR27" s="36">
        <v>1397</v>
      </c>
      <c r="AS27" s="36">
        <v>1619.096560599507</v>
      </c>
      <c r="AT27" s="36">
        <v>1759.7330350891432</v>
      </c>
      <c r="AU27" s="36">
        <v>1830.6780426941014</v>
      </c>
      <c r="AV27" s="36">
        <v>1646.3503392874247</v>
      </c>
      <c r="AW27" s="36">
        <v>1397.7177171766939</v>
      </c>
      <c r="AX27" s="36">
        <v>1322.3881740415886</v>
      </c>
      <c r="AY27" s="36">
        <v>1297.231731915954</v>
      </c>
      <c r="AZ27" s="36">
        <v>1320.1302410514136</v>
      </c>
      <c r="BA27" s="36">
        <v>1410.7082501207092</v>
      </c>
      <c r="BB27" s="36">
        <v>1127.7848661592745</v>
      </c>
      <c r="BC27" s="36">
        <v>523.69012871700181</v>
      </c>
      <c r="BD27" s="36">
        <v>306.29855540351275</v>
      </c>
      <c r="BE27" s="36">
        <v>243.79299795613255</v>
      </c>
      <c r="BF27" s="36">
        <v>254.54734619916459</v>
      </c>
      <c r="BG27" s="36"/>
      <c r="BH27" s="36"/>
      <c r="BI27" s="36"/>
      <c r="BJ27" s="14"/>
      <c r="BK27" s="11"/>
      <c r="BL27" s="11"/>
    </row>
    <row r="28" spans="1:64" x14ac:dyDescent="0.2">
      <c r="A28" s="3" t="s">
        <v>153</v>
      </c>
      <c r="B28" s="3"/>
      <c r="C28" s="7"/>
      <c r="D28" s="18"/>
      <c r="E28" s="18"/>
      <c r="F28" s="3" t="s">
        <v>80</v>
      </c>
      <c r="G28" t="s">
        <v>153</v>
      </c>
      <c r="H28" s="19" t="s">
        <v>62</v>
      </c>
      <c r="I28" s="19" t="s">
        <v>154</v>
      </c>
      <c r="J28" s="23" t="s">
        <v>82</v>
      </c>
      <c r="K28" s="21" t="s">
        <v>65</v>
      </c>
      <c r="L28" s="21">
        <v>39843</v>
      </c>
      <c r="M28" s="28">
        <v>2009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62.3</v>
      </c>
      <c r="AM28" s="36">
        <v>71.400000000000006</v>
      </c>
      <c r="AN28" s="36">
        <v>59.38</v>
      </c>
      <c r="AO28" s="36">
        <v>62.463999999999999</v>
      </c>
      <c r="AP28" s="36">
        <v>66.428571428571431</v>
      </c>
      <c r="AQ28" s="36">
        <v>59.914285714285711</v>
      </c>
      <c r="AR28" s="36">
        <v>52.528571428571432</v>
      </c>
      <c r="AS28" s="36">
        <v>50.8</v>
      </c>
      <c r="AT28" s="36">
        <v>61.985254901960786</v>
      </c>
      <c r="AU28" s="36">
        <v>43.998203921568631</v>
      </c>
      <c r="AV28" s="36">
        <v>34.448203921568634</v>
      </c>
      <c r="AW28" s="36">
        <v>32.164870588235296</v>
      </c>
      <c r="AX28" s="36">
        <v>30.198203921568634</v>
      </c>
      <c r="AY28" s="36">
        <v>32.477844705882362</v>
      </c>
      <c r="AZ28" s="36">
        <v>31.197844705882357</v>
      </c>
      <c r="BA28" s="36">
        <v>30.272305882352953</v>
      </c>
      <c r="BB28" s="36">
        <v>29.44730588235295</v>
      </c>
      <c r="BC28" s="36">
        <v>28.722305882352952</v>
      </c>
      <c r="BD28" s="36">
        <v>11.1</v>
      </c>
      <c r="BE28" s="36">
        <v>10.15</v>
      </c>
      <c r="BF28" s="36"/>
      <c r="BG28" s="36"/>
      <c r="BH28" s="36"/>
      <c r="BI28" s="36"/>
      <c r="BJ28" s="14"/>
      <c r="BK28" s="11"/>
      <c r="BL28" s="11"/>
    </row>
    <row r="29" spans="1:64" x14ac:dyDescent="0.2">
      <c r="A29" s="3" t="s">
        <v>153</v>
      </c>
      <c r="B29" s="3"/>
      <c r="C29" s="7"/>
      <c r="D29" s="18"/>
      <c r="E29" s="18"/>
      <c r="F29" s="3" t="s">
        <v>80</v>
      </c>
      <c r="G29" t="s">
        <v>155</v>
      </c>
      <c r="H29" s="19" t="s">
        <v>67</v>
      </c>
      <c r="I29" s="19" t="s">
        <v>156</v>
      </c>
      <c r="J29" s="23" t="s">
        <v>82</v>
      </c>
      <c r="K29" s="21" t="s">
        <v>65</v>
      </c>
      <c r="L29" s="21">
        <v>39843</v>
      </c>
      <c r="M29" s="28">
        <v>2009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64</v>
      </c>
      <c r="AN29" s="36">
        <v>49.68</v>
      </c>
      <c r="AO29" s="36">
        <v>49.486666666666665</v>
      </c>
      <c r="AP29" s="36">
        <v>49.8</v>
      </c>
      <c r="AQ29" s="36">
        <v>42.6</v>
      </c>
      <c r="AR29" s="36">
        <v>34.1</v>
      </c>
      <c r="AS29" s="36">
        <v>28.4</v>
      </c>
      <c r="AT29" s="36">
        <v>33.625</v>
      </c>
      <c r="AU29" s="36">
        <v>21.024999999999999</v>
      </c>
      <c r="AV29" s="36">
        <v>12.375</v>
      </c>
      <c r="AW29" s="36">
        <v>10.85</v>
      </c>
      <c r="AX29" s="36">
        <v>12.8</v>
      </c>
      <c r="AY29" s="36">
        <v>11.733333333333334</v>
      </c>
      <c r="AZ29" s="36">
        <v>10.966666666666667</v>
      </c>
      <c r="BA29" s="36">
        <v>10.433333333333334</v>
      </c>
      <c r="BB29" s="36">
        <v>10</v>
      </c>
      <c r="BC29" s="36">
        <v>9.6666666666666661</v>
      </c>
      <c r="BD29" s="36">
        <v>1.7</v>
      </c>
      <c r="BE29" s="36">
        <v>1.45</v>
      </c>
      <c r="BF29" s="36"/>
      <c r="BG29" s="36"/>
      <c r="BH29" s="36"/>
      <c r="BI29" s="36"/>
      <c r="BJ29" s="14"/>
      <c r="BK29" s="11"/>
      <c r="BL29" s="11"/>
    </row>
    <row r="30" spans="1:64" x14ac:dyDescent="0.2">
      <c r="A30" s="3" t="s">
        <v>157</v>
      </c>
      <c r="B30" s="3"/>
      <c r="C30" s="7"/>
      <c r="D30" s="18"/>
      <c r="E30" s="18"/>
      <c r="F30" s="3" t="s">
        <v>158</v>
      </c>
      <c r="G30" s="4" t="s">
        <v>159</v>
      </c>
      <c r="H30" s="19" t="s">
        <v>62</v>
      </c>
      <c r="I30" s="19" t="s">
        <v>160</v>
      </c>
      <c r="J30" s="23" t="s">
        <v>161</v>
      </c>
      <c r="K30" s="21" t="s">
        <v>65</v>
      </c>
      <c r="L30" s="21">
        <v>38121</v>
      </c>
      <c r="M30" s="28">
        <v>2004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761.88888888888891</v>
      </c>
      <c r="AJ30" s="36">
        <v>788.53846153846155</v>
      </c>
      <c r="AK30" s="36">
        <v>695.92857142857144</v>
      </c>
      <c r="AL30" s="36">
        <v>623</v>
      </c>
      <c r="AM30" s="36">
        <v>637</v>
      </c>
      <c r="AN30" s="36">
        <v>596</v>
      </c>
      <c r="AO30" s="36">
        <v>595</v>
      </c>
      <c r="AP30" s="36">
        <v>629</v>
      </c>
      <c r="AQ30" s="36">
        <v>419</v>
      </c>
      <c r="AR30" s="36">
        <v>444</v>
      </c>
      <c r="AS30" s="36">
        <v>545</v>
      </c>
      <c r="AT30" s="36">
        <v>534.46114463127606</v>
      </c>
      <c r="AU30" s="36">
        <v>517.14332045217941</v>
      </c>
      <c r="AV30" s="36">
        <v>502.2574711844631</v>
      </c>
      <c r="AW30" s="36">
        <v>485.38542100550569</v>
      </c>
      <c r="AX30" s="36">
        <v>469.27524227342053</v>
      </c>
      <c r="AY30" s="36">
        <v>454.5369664903626</v>
      </c>
      <c r="AZ30" s="36">
        <v>465.17121760049076</v>
      </c>
      <c r="BA30" s="36">
        <v>465.21108756472313</v>
      </c>
      <c r="BB30" s="36">
        <v>458.15610307346418</v>
      </c>
      <c r="BC30" s="36">
        <v>425.58245077907799</v>
      </c>
      <c r="BD30" s="36">
        <v>302.78544778321896</v>
      </c>
      <c r="BE30" s="36">
        <v>289.60419699541404</v>
      </c>
      <c r="BF30" s="36">
        <v>285.85291157431402</v>
      </c>
      <c r="BG30" s="36"/>
      <c r="BH30" s="36"/>
      <c r="BI30" s="36"/>
      <c r="BJ30" s="12"/>
    </row>
    <row r="31" spans="1:64" x14ac:dyDescent="0.2">
      <c r="A31" s="3" t="s">
        <v>157</v>
      </c>
      <c r="B31" s="3"/>
      <c r="C31" s="7"/>
      <c r="D31" s="18"/>
      <c r="E31" s="18"/>
      <c r="F31" s="3" t="s">
        <v>158</v>
      </c>
      <c r="G31" s="4" t="s">
        <v>162</v>
      </c>
      <c r="H31" s="19" t="s">
        <v>67</v>
      </c>
      <c r="I31" s="19" t="s">
        <v>163</v>
      </c>
      <c r="J31" s="23" t="s">
        <v>161</v>
      </c>
      <c r="K31" s="21" t="s">
        <v>65</v>
      </c>
      <c r="L31" s="21">
        <v>38121</v>
      </c>
      <c r="M31" s="28">
        <v>2004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448</v>
      </c>
      <c r="AJ31" s="36">
        <v>482</v>
      </c>
      <c r="AK31" s="36">
        <v>432.41666666666669</v>
      </c>
      <c r="AL31" s="36">
        <v>379</v>
      </c>
      <c r="AM31" s="36">
        <v>378</v>
      </c>
      <c r="AN31" s="36">
        <v>323</v>
      </c>
      <c r="AO31" s="36">
        <v>333</v>
      </c>
      <c r="AP31" s="36">
        <v>368</v>
      </c>
      <c r="AQ31" s="36">
        <v>183</v>
      </c>
      <c r="AR31" s="36">
        <v>275</v>
      </c>
      <c r="AS31" s="36">
        <v>353</v>
      </c>
      <c r="AT31" s="36">
        <v>343.48510274690244</v>
      </c>
      <c r="AU31" s="36">
        <v>327.86191234409023</v>
      </c>
      <c r="AV31" s="36">
        <v>313.45474227761633</v>
      </c>
      <c r="AW31" s="36">
        <v>297.33919988338317</v>
      </c>
      <c r="AX31" s="36">
        <v>281.87683058022884</v>
      </c>
      <c r="AY31" s="36">
        <v>261.65428634115915</v>
      </c>
      <c r="AZ31" s="36">
        <v>272.01254966689743</v>
      </c>
      <c r="BA31" s="36">
        <v>264.90760992833003</v>
      </c>
      <c r="BB31" s="36">
        <v>255.12032911994066</v>
      </c>
      <c r="BC31" s="36">
        <v>220.83792115516127</v>
      </c>
      <c r="BD31" s="36">
        <v>173.17943767944152</v>
      </c>
      <c r="BE31" s="36">
        <v>164.52046579546951</v>
      </c>
      <c r="BF31" s="36">
        <v>186.09351797215501</v>
      </c>
      <c r="BG31" s="36"/>
      <c r="BH31" s="36"/>
      <c r="BI31" s="36"/>
      <c r="BJ31" s="13"/>
      <c r="BK31" s="10"/>
      <c r="BL31" s="10"/>
    </row>
    <row r="32" spans="1:64" ht="16" x14ac:dyDescent="0.2">
      <c r="A32" t="s">
        <v>164</v>
      </c>
      <c r="B32" t="s">
        <v>165</v>
      </c>
      <c r="C32" s="5">
        <v>457345879.93000001</v>
      </c>
      <c r="D32" s="18" t="s">
        <v>71</v>
      </c>
      <c r="E32" s="18" t="s">
        <v>71</v>
      </c>
      <c r="F32" s="3" t="s">
        <v>72</v>
      </c>
      <c r="G32" s="4" t="s">
        <v>166</v>
      </c>
      <c r="H32" s="19" t="s">
        <v>62</v>
      </c>
      <c r="I32" s="19" t="s">
        <v>167</v>
      </c>
      <c r="J32" s="20" t="s">
        <v>64</v>
      </c>
      <c r="K32" s="21" t="s">
        <v>65</v>
      </c>
      <c r="L32" s="21">
        <v>37586</v>
      </c>
      <c r="M32" s="28">
        <v>2002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1151.0999999999999</v>
      </c>
      <c r="AJ32" s="36">
        <v>1244.9000000000001</v>
      </c>
      <c r="AK32" s="36">
        <v>1322</v>
      </c>
      <c r="AL32" s="36">
        <v>1348.2846153846153</v>
      </c>
      <c r="AM32" s="36">
        <v>1499.90625</v>
      </c>
      <c r="AN32" s="36">
        <v>1749.110588235294</v>
      </c>
      <c r="AO32" s="36">
        <v>1575.5666666666668</v>
      </c>
      <c r="AP32" s="36">
        <v>1404.6958823529412</v>
      </c>
      <c r="AQ32" s="36">
        <v>1046.2211764705883</v>
      </c>
      <c r="AR32" s="36">
        <v>801.7786666666666</v>
      </c>
      <c r="AS32" s="36">
        <v>613.09230769230771</v>
      </c>
      <c r="AT32" s="36">
        <v>501.91951305273733</v>
      </c>
      <c r="AU32" s="36">
        <v>413.70133590982454</v>
      </c>
      <c r="AV32" s="36">
        <v>357.17853438215764</v>
      </c>
      <c r="AW32" s="36">
        <v>317.71689023314372</v>
      </c>
      <c r="AX32" s="36">
        <v>283.08808664734238</v>
      </c>
      <c r="AY32" s="36">
        <v>260.69841263218024</v>
      </c>
      <c r="AZ32" s="36">
        <v>242.8174511895447</v>
      </c>
      <c r="BA32" s="36">
        <v>227.90482112499942</v>
      </c>
      <c r="BB32" s="36">
        <v>207.29084274103235</v>
      </c>
      <c r="BC32" s="36">
        <v>197.09857021977334</v>
      </c>
      <c r="BD32" s="36">
        <v>169.32510800368348</v>
      </c>
      <c r="BE32" s="36">
        <v>208.36593594009292</v>
      </c>
      <c r="BF32" s="36">
        <v>186.33686984450404</v>
      </c>
      <c r="BG32" s="36"/>
      <c r="BH32" s="36"/>
      <c r="BI32" s="36"/>
      <c r="BJ32" s="13"/>
      <c r="BK32" s="10"/>
      <c r="BL32" s="10"/>
    </row>
    <row r="33" spans="1:64" ht="16" x14ac:dyDescent="0.2">
      <c r="A33" t="s">
        <v>164</v>
      </c>
      <c r="B33" t="s">
        <v>165</v>
      </c>
      <c r="C33" s="5">
        <v>457345879.93000001</v>
      </c>
      <c r="D33" s="18" t="s">
        <v>71</v>
      </c>
      <c r="E33" s="18" t="s">
        <v>71</v>
      </c>
      <c r="F33" s="3" t="s">
        <v>72</v>
      </c>
      <c r="G33" s="4" t="s">
        <v>168</v>
      </c>
      <c r="H33" s="19" t="s">
        <v>67</v>
      </c>
      <c r="I33" s="19" t="s">
        <v>169</v>
      </c>
      <c r="J33" s="20" t="s">
        <v>64</v>
      </c>
      <c r="K33" s="21" t="s">
        <v>65</v>
      </c>
      <c r="L33" s="21">
        <v>37586</v>
      </c>
      <c r="M33" s="28">
        <v>2002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488.2</v>
      </c>
      <c r="AJ33" s="36">
        <v>511.4</v>
      </c>
      <c r="AK33" s="36">
        <v>539</v>
      </c>
      <c r="AL33" s="36">
        <v>612.47166666666658</v>
      </c>
      <c r="AM33" s="36">
        <v>770.48666666666668</v>
      </c>
      <c r="AN33" s="36">
        <v>965.27812500000005</v>
      </c>
      <c r="AO33" s="36">
        <v>757.57272727272721</v>
      </c>
      <c r="AP33" s="36">
        <v>645.51662499999998</v>
      </c>
      <c r="AQ33" s="36">
        <v>510.22500000000002</v>
      </c>
      <c r="AR33" s="36">
        <v>441.53142857142859</v>
      </c>
      <c r="AS33" s="36">
        <v>367.3</v>
      </c>
      <c r="AT33" s="36">
        <v>305.80259128333336</v>
      </c>
      <c r="AU33" s="36">
        <v>251.86046298833335</v>
      </c>
      <c r="AV33" s="36">
        <v>220.03143358058333</v>
      </c>
      <c r="AW33" s="36">
        <v>196.01714635722084</v>
      </c>
      <c r="AX33" s="36">
        <v>172.70273916367307</v>
      </c>
      <c r="AY33" s="36">
        <v>158.04862286957643</v>
      </c>
      <c r="AZ33" s="36">
        <v>146.72611111642891</v>
      </c>
      <c r="BA33" s="36">
        <v>137.3295195459817</v>
      </c>
      <c r="BB33" s="36">
        <v>129.77534291411757</v>
      </c>
      <c r="BC33" s="36">
        <v>119.91663245078097</v>
      </c>
      <c r="BD33" s="36">
        <v>109.34781573288883</v>
      </c>
      <c r="BE33" s="36">
        <v>144.62516041688465</v>
      </c>
      <c r="BF33" s="36">
        <v>135.9947830265811</v>
      </c>
      <c r="BG33" s="36"/>
      <c r="BH33" s="36"/>
      <c r="BI33" s="36"/>
      <c r="BJ33" s="13"/>
      <c r="BK33" s="10"/>
      <c r="BL33" s="10"/>
    </row>
    <row r="34" spans="1:64" ht="16" x14ac:dyDescent="0.2">
      <c r="A34" s="24" t="s">
        <v>170</v>
      </c>
      <c r="B34" s="24" t="s">
        <v>171</v>
      </c>
      <c r="C34" s="6">
        <v>4166710386.6400003</v>
      </c>
      <c r="D34" s="25" t="s">
        <v>111</v>
      </c>
      <c r="E34" s="25" t="s">
        <v>111</v>
      </c>
      <c r="F34" s="24" t="s">
        <v>112</v>
      </c>
      <c r="G34" s="26" t="s">
        <v>170</v>
      </c>
      <c r="H34" s="23" t="s">
        <v>62</v>
      </c>
      <c r="I34" s="23" t="s">
        <v>172</v>
      </c>
      <c r="J34" s="20" t="s">
        <v>64</v>
      </c>
      <c r="K34" s="27" t="s">
        <v>91</v>
      </c>
      <c r="L34" s="27">
        <v>37621</v>
      </c>
      <c r="M34" s="28">
        <v>2002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9265.5</v>
      </c>
      <c r="AJ34" s="36">
        <v>10658.636363636364</v>
      </c>
      <c r="AK34" s="36">
        <v>12542.75</v>
      </c>
      <c r="AL34" s="36">
        <v>14012</v>
      </c>
      <c r="AM34" s="36">
        <v>16077.905882352941</v>
      </c>
      <c r="AN34" s="36">
        <v>18426.988934739278</v>
      </c>
      <c r="AO34" s="36">
        <v>19935.968695951229</v>
      </c>
      <c r="AP34" s="36">
        <v>19169.771689201174</v>
      </c>
      <c r="AQ34" s="36">
        <v>19831.882223427358</v>
      </c>
      <c r="AR34" s="36">
        <v>20693.996562005555</v>
      </c>
      <c r="AS34" s="36">
        <v>21237.031723041087</v>
      </c>
      <c r="AT34" s="36">
        <v>13745.53445531224</v>
      </c>
      <c r="AU34" s="36">
        <v>8393.9242303946085</v>
      </c>
      <c r="AV34" s="36">
        <v>6428.0196372406144</v>
      </c>
      <c r="AW34" s="36">
        <v>5206.3596844724198</v>
      </c>
      <c r="AX34" s="36">
        <v>4280.4162548810727</v>
      </c>
      <c r="AY34" s="36">
        <v>3812.4028080258809</v>
      </c>
      <c r="AZ34" s="36">
        <v>3387.0240337713108</v>
      </c>
      <c r="BA34" s="36">
        <v>3030.0821426738971</v>
      </c>
      <c r="BB34" s="36">
        <v>2582.7061168932414</v>
      </c>
      <c r="BC34" s="36">
        <v>1958.9427749338583</v>
      </c>
      <c r="BD34" s="36">
        <v>1603.0089078919743</v>
      </c>
      <c r="BE34" s="36">
        <v>912.73495349642565</v>
      </c>
      <c r="BF34" s="36">
        <v>854.14973261925195</v>
      </c>
      <c r="BG34" s="36">
        <v>200.33894636030001</v>
      </c>
      <c r="BH34" s="36">
        <v>60.101683908090102</v>
      </c>
      <c r="BI34" s="36">
        <v>18.030505172426999</v>
      </c>
      <c r="BJ34" s="13"/>
      <c r="BK34" s="10"/>
      <c r="BL34" s="10"/>
    </row>
    <row r="35" spans="1:64" ht="16" x14ac:dyDescent="0.2">
      <c r="A35" s="24" t="s">
        <v>170</v>
      </c>
      <c r="B35" s="24" t="s">
        <v>171</v>
      </c>
      <c r="C35" s="6">
        <v>4166710386.6400003</v>
      </c>
      <c r="D35" s="25" t="s">
        <v>111</v>
      </c>
      <c r="E35" s="25" t="s">
        <v>111</v>
      </c>
      <c r="F35" s="24" t="s">
        <v>112</v>
      </c>
      <c r="G35" s="26" t="s">
        <v>173</v>
      </c>
      <c r="H35" s="23" t="s">
        <v>67</v>
      </c>
      <c r="I35" s="23" t="s">
        <v>174</v>
      </c>
      <c r="J35" s="20" t="s">
        <v>64</v>
      </c>
      <c r="K35" s="27" t="s">
        <v>91</v>
      </c>
      <c r="L35" s="27">
        <v>37621</v>
      </c>
      <c r="M35" s="28">
        <v>2002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4377</v>
      </c>
      <c r="AJ35" s="36">
        <v>5235.636363636364</v>
      </c>
      <c r="AK35" s="36">
        <v>6524</v>
      </c>
      <c r="AL35" s="36">
        <v>8405</v>
      </c>
      <c r="AM35" s="36">
        <v>10431.882352941177</v>
      </c>
      <c r="AN35" s="36">
        <v>12361</v>
      </c>
      <c r="AO35" s="36">
        <v>13685</v>
      </c>
      <c r="AP35" s="36">
        <v>14864</v>
      </c>
      <c r="AQ35" s="36">
        <v>16111.844492476284</v>
      </c>
      <c r="AR35" s="36">
        <v>17330.017507281798</v>
      </c>
      <c r="AS35" s="36">
        <v>18619.009917926192</v>
      </c>
      <c r="AT35" s="36">
        <v>11740.538411204954</v>
      </c>
      <c r="AU35" s="36">
        <v>6689.3370017976677</v>
      </c>
      <c r="AV35" s="36">
        <v>4953.4273998897115</v>
      </c>
      <c r="AW35" s="36">
        <v>3884.785717212902</v>
      </c>
      <c r="AX35" s="36">
        <v>3138.5970873112246</v>
      </c>
      <c r="AY35" s="36">
        <v>2741.3137222581627</v>
      </c>
      <c r="AZ35" s="36">
        <v>2392.9214665082632</v>
      </c>
      <c r="BA35" s="36">
        <v>2103.1238233863746</v>
      </c>
      <c r="BB35" s="36">
        <v>1694.7042585603988</v>
      </c>
      <c r="BC35" s="36">
        <v>1263.0639641570328</v>
      </c>
      <c r="BD35" s="36">
        <v>977.8825061042985</v>
      </c>
      <c r="BE35" s="36">
        <v>395.68957401725999</v>
      </c>
      <c r="BF35" s="36">
        <v>327.7252905242965</v>
      </c>
      <c r="BG35" s="36">
        <v>110.06026293261399</v>
      </c>
      <c r="BH35" s="36">
        <v>33.018078879784298</v>
      </c>
      <c r="BI35" s="36">
        <v>9.9054236639352808</v>
      </c>
      <c r="BJ35" s="13"/>
      <c r="BK35" s="10"/>
      <c r="BL35" s="10"/>
    </row>
    <row r="36" spans="1:64" ht="16" x14ac:dyDescent="0.2">
      <c r="A36" s="3" t="s">
        <v>175</v>
      </c>
      <c r="B36" s="3" t="s">
        <v>176</v>
      </c>
      <c r="C36" s="7"/>
      <c r="D36" s="18" t="s">
        <v>177</v>
      </c>
      <c r="E36" s="18" t="s">
        <v>177</v>
      </c>
      <c r="F36" s="3" t="s">
        <v>178</v>
      </c>
      <c r="G36" t="s">
        <v>179</v>
      </c>
      <c r="H36" s="19" t="s">
        <v>62</v>
      </c>
      <c r="I36" s="19" t="s">
        <v>180</v>
      </c>
      <c r="J36" s="20" t="s">
        <v>64</v>
      </c>
      <c r="K36" s="21" t="s">
        <v>65</v>
      </c>
      <c r="L36" s="21">
        <v>39367</v>
      </c>
      <c r="M36" s="28">
        <v>2007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1641.875</v>
      </c>
      <c r="AK36" s="36">
        <v>1672.9444444444443</v>
      </c>
      <c r="AL36" s="36">
        <v>1511</v>
      </c>
      <c r="AM36" s="36">
        <v>1387</v>
      </c>
      <c r="AN36" s="36">
        <v>1204.7142857142856</v>
      </c>
      <c r="AO36" s="36">
        <v>1139.9142857142856</v>
      </c>
      <c r="AP36" s="36">
        <v>975.4</v>
      </c>
      <c r="AQ36" s="36">
        <v>857</v>
      </c>
      <c r="AR36" s="36">
        <v>768.09337092866667</v>
      </c>
      <c r="AS36" s="36">
        <v>633</v>
      </c>
      <c r="AT36" s="36">
        <v>492.30015918291843</v>
      </c>
      <c r="AU36" s="36">
        <v>285.40128571119567</v>
      </c>
      <c r="AV36" s="36">
        <v>193.95069198262237</v>
      </c>
      <c r="AW36" s="36">
        <v>179.29918925836969</v>
      </c>
      <c r="AX36" s="36">
        <v>171.00370817353976</v>
      </c>
      <c r="AY36" s="36">
        <v>158.20978431691822</v>
      </c>
      <c r="AZ36" s="36">
        <v>140.51852879550071</v>
      </c>
      <c r="BA36" s="36">
        <v>125.5562092468637</v>
      </c>
      <c r="BB36" s="36">
        <v>135.7518654144736</v>
      </c>
      <c r="BC36" s="36">
        <v>123.33683280772034</v>
      </c>
      <c r="BD36" s="36">
        <v>132.0641577351941</v>
      </c>
      <c r="BE36" s="36">
        <v>158.07650275035269</v>
      </c>
      <c r="BF36" s="36">
        <v>147.88560016816027</v>
      </c>
      <c r="BG36" s="36"/>
      <c r="BH36" s="36"/>
      <c r="BI36" s="36"/>
      <c r="BJ36" s="12"/>
    </row>
    <row r="37" spans="1:64" ht="16" x14ac:dyDescent="0.2">
      <c r="A37" s="3" t="s">
        <v>175</v>
      </c>
      <c r="B37" s="3" t="s">
        <v>176</v>
      </c>
      <c r="C37" s="7"/>
      <c r="D37" s="18" t="s">
        <v>177</v>
      </c>
      <c r="E37" s="18" t="s">
        <v>177</v>
      </c>
      <c r="F37" s="3" t="s">
        <v>178</v>
      </c>
      <c r="G37" t="s">
        <v>181</v>
      </c>
      <c r="H37" s="19" t="s">
        <v>67</v>
      </c>
      <c r="I37" s="19" t="s">
        <v>182</v>
      </c>
      <c r="J37" s="20" t="s">
        <v>64</v>
      </c>
      <c r="K37" s="21" t="s">
        <v>65</v>
      </c>
      <c r="L37" s="21">
        <v>39367</v>
      </c>
      <c r="M37" s="28">
        <v>2007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881</v>
      </c>
      <c r="AK37" s="36">
        <v>843.02777777777783</v>
      </c>
      <c r="AL37" s="36">
        <v>797</v>
      </c>
      <c r="AM37" s="36">
        <v>721</v>
      </c>
      <c r="AN37" s="36">
        <v>565</v>
      </c>
      <c r="AO37" s="36">
        <v>512.95714285714291</v>
      </c>
      <c r="AP37" s="36">
        <v>398.66666666666669</v>
      </c>
      <c r="AQ37" s="36">
        <v>326</v>
      </c>
      <c r="AR37" s="36">
        <v>294.03526239928573</v>
      </c>
      <c r="AS37" s="36">
        <v>274</v>
      </c>
      <c r="AT37" s="36">
        <v>232.69263605442174</v>
      </c>
      <c r="AU37" s="36">
        <v>122.23912530251818</v>
      </c>
      <c r="AV37" s="36">
        <v>81.066870404260257</v>
      </c>
      <c r="AW37" s="36">
        <v>78.26273227105834</v>
      </c>
      <c r="AX37" s="36">
        <v>62.185256345337315</v>
      </c>
      <c r="AY37" s="36">
        <v>57.56487746107355</v>
      </c>
      <c r="AZ37" s="36">
        <v>49.468783119047906</v>
      </c>
      <c r="BA37" s="36">
        <v>42.848787889592039</v>
      </c>
      <c r="BB37" s="36">
        <v>47.360836241262838</v>
      </c>
      <c r="BC37" s="36">
        <v>41.592611356858846</v>
      </c>
      <c r="BD37" s="36">
        <v>41.166628776168643</v>
      </c>
      <c r="BE37" s="36">
        <v>43.428025692747823</v>
      </c>
      <c r="BF37" s="36">
        <v>38.946257042981955</v>
      </c>
      <c r="BG37" s="36"/>
      <c r="BH37" s="36"/>
      <c r="BI37" s="36"/>
      <c r="BJ37" s="12"/>
    </row>
    <row r="38" spans="1:64" ht="16" x14ac:dyDescent="0.2">
      <c r="A38" s="3" t="s">
        <v>183</v>
      </c>
      <c r="B38" s="3" t="s">
        <v>184</v>
      </c>
      <c r="C38" s="7">
        <v>5023603122.75</v>
      </c>
      <c r="D38" s="18" t="s">
        <v>177</v>
      </c>
      <c r="E38" s="18" t="s">
        <v>177</v>
      </c>
      <c r="F38" s="3" t="s">
        <v>178</v>
      </c>
      <c r="G38" s="4" t="s">
        <v>185</v>
      </c>
      <c r="H38" s="19" t="s">
        <v>186</v>
      </c>
      <c r="I38" s="19" t="s">
        <v>187</v>
      </c>
      <c r="J38" s="20" t="s">
        <v>64</v>
      </c>
      <c r="K38" s="21" t="s">
        <v>65</v>
      </c>
      <c r="L38" s="21">
        <v>39006</v>
      </c>
      <c r="M38" s="28">
        <v>2006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1828</v>
      </c>
      <c r="AK38" s="36">
        <v>2065.5928714536385</v>
      </c>
      <c r="AL38" s="36">
        <v>2150.3333333333335</v>
      </c>
      <c r="AM38" s="36">
        <v>2200.8888888888887</v>
      </c>
      <c r="AN38" s="36">
        <v>2158.9</v>
      </c>
      <c r="AO38" s="36">
        <v>2228.3000000000002</v>
      </c>
      <c r="AP38" s="36">
        <v>2041.6909090909089</v>
      </c>
      <c r="AQ38" s="36">
        <v>1970.2727272727273</v>
      </c>
      <c r="AR38" s="36">
        <v>1963.4812098072728</v>
      </c>
      <c r="AS38" s="36">
        <v>1699.29145819</v>
      </c>
      <c r="AT38" s="36">
        <v>1179.3277990943568</v>
      </c>
      <c r="AU38" s="36">
        <v>901.42593676638273</v>
      </c>
      <c r="AV38" s="36">
        <v>716.10586226234284</v>
      </c>
      <c r="AW38" s="36">
        <v>510.8623158725984</v>
      </c>
      <c r="AX38" s="36">
        <v>365.37989469183327</v>
      </c>
      <c r="AY38" s="36">
        <v>293.73501672909458</v>
      </c>
      <c r="AZ38" s="36">
        <v>242.41870650711689</v>
      </c>
      <c r="BA38" s="36">
        <v>204.71174703071631</v>
      </c>
      <c r="BB38" s="36">
        <v>208.20469918837654</v>
      </c>
      <c r="BC38" s="36">
        <v>176.9678624450525</v>
      </c>
      <c r="BD38" s="36">
        <v>164.89265920942898</v>
      </c>
      <c r="BE38" s="36">
        <v>166.72613305695305</v>
      </c>
      <c r="BF38" s="36">
        <v>145.43557091459891</v>
      </c>
      <c r="BG38" s="36"/>
      <c r="BH38" s="36"/>
      <c r="BI38" s="36"/>
      <c r="BJ38" s="12"/>
    </row>
    <row r="39" spans="1:64" ht="16" x14ac:dyDescent="0.2">
      <c r="A39" s="3" t="s">
        <v>188</v>
      </c>
      <c r="B39" s="3" t="s">
        <v>184</v>
      </c>
      <c r="C39" s="7">
        <v>5023603122.75</v>
      </c>
      <c r="D39" s="18" t="s">
        <v>177</v>
      </c>
      <c r="E39" s="18" t="s">
        <v>177</v>
      </c>
      <c r="F39" s="3" t="s">
        <v>178</v>
      </c>
      <c r="G39" s="4" t="s">
        <v>189</v>
      </c>
      <c r="H39" s="19" t="s">
        <v>190</v>
      </c>
      <c r="I39" s="19" t="s">
        <v>191</v>
      </c>
      <c r="J39" s="20" t="s">
        <v>64</v>
      </c>
      <c r="K39" s="21" t="s">
        <v>65</v>
      </c>
      <c r="L39" s="21">
        <v>39006</v>
      </c>
      <c r="M39" s="28">
        <v>2006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4004.4</v>
      </c>
      <c r="AK39" s="36">
        <v>3936.8571285463613</v>
      </c>
      <c r="AL39" s="36">
        <v>3863.25</v>
      </c>
      <c r="AM39" s="36">
        <v>3908.0277777777778</v>
      </c>
      <c r="AN39" s="36">
        <v>3737</v>
      </c>
      <c r="AO39" s="36">
        <v>3686.6750000000002</v>
      </c>
      <c r="AP39" s="36">
        <v>3482.0227272727275</v>
      </c>
      <c r="AQ39" s="36">
        <v>3306</v>
      </c>
      <c r="AR39" s="36">
        <v>3323.2682221754544</v>
      </c>
      <c r="AS39" s="36">
        <v>2813.01025639</v>
      </c>
      <c r="AT39" s="36">
        <v>2081.4263785704634</v>
      </c>
      <c r="AU39" s="36">
        <v>1712.8363626158698</v>
      </c>
      <c r="AV39" s="36">
        <v>1452.4207393319607</v>
      </c>
      <c r="AW39" s="36">
        <v>984.17307339113768</v>
      </c>
      <c r="AX39" s="36">
        <v>623.98903863177361</v>
      </c>
      <c r="AY39" s="36">
        <v>474.30177564344268</v>
      </c>
      <c r="AZ39" s="36">
        <v>381.84192655628658</v>
      </c>
      <c r="BA39" s="36">
        <v>326.09391108979128</v>
      </c>
      <c r="BB39" s="36">
        <v>334.8230397671789</v>
      </c>
      <c r="BC39" s="36">
        <v>309.98217605420103</v>
      </c>
      <c r="BD39" s="36">
        <v>306.04839373773905</v>
      </c>
      <c r="BE39" s="36">
        <v>336.0999280474515</v>
      </c>
      <c r="BF39" s="36">
        <v>302.48993524270645</v>
      </c>
      <c r="BG39" s="36"/>
      <c r="BH39" s="36"/>
      <c r="BI39" s="36"/>
      <c r="BJ39" s="12"/>
    </row>
    <row r="40" spans="1:64" ht="16" x14ac:dyDescent="0.2">
      <c r="A40" s="3" t="s">
        <v>192</v>
      </c>
      <c r="B40" s="3" t="s">
        <v>184</v>
      </c>
      <c r="C40" s="7">
        <v>5023603122.75</v>
      </c>
      <c r="D40" s="18" t="s">
        <v>177</v>
      </c>
      <c r="E40" s="18" t="s">
        <v>177</v>
      </c>
      <c r="F40" s="3" t="s">
        <v>178</v>
      </c>
      <c r="G40" s="4" t="s">
        <v>193</v>
      </c>
      <c r="H40" s="19" t="s">
        <v>194</v>
      </c>
      <c r="I40" s="19" t="s">
        <v>195</v>
      </c>
      <c r="J40" s="20" t="s">
        <v>64</v>
      </c>
      <c r="K40" s="21" t="s">
        <v>65</v>
      </c>
      <c r="L40" s="21">
        <v>39006</v>
      </c>
      <c r="M40" s="28">
        <v>2006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5832.666666666667</v>
      </c>
      <c r="AK40" s="36">
        <v>6002.2428571428572</v>
      </c>
      <c r="AL40" s="36">
        <v>6013.840909090909</v>
      </c>
      <c r="AM40" s="36">
        <v>6108.931818181818</v>
      </c>
      <c r="AN40" s="36">
        <v>5895.909090909091</v>
      </c>
      <c r="AO40" s="36">
        <v>5914.977272727273</v>
      </c>
      <c r="AP40" s="36">
        <v>5523.5708333333332</v>
      </c>
      <c r="AQ40" s="36">
        <v>5276.2857142857138</v>
      </c>
      <c r="AR40" s="36">
        <v>5286.9316965578573</v>
      </c>
      <c r="AS40" s="36">
        <v>4512.3457780066674</v>
      </c>
      <c r="AT40" s="36">
        <v>3347.73007888346</v>
      </c>
      <c r="AU40" s="36">
        <v>2593.2466285957698</v>
      </c>
      <c r="AV40" s="36">
        <v>2129.3620523321833</v>
      </c>
      <c r="AW40" s="36">
        <v>1452.1066485442645</v>
      </c>
      <c r="AX40" s="36">
        <v>897.31350073323426</v>
      </c>
      <c r="AY40" s="36">
        <v>681.06446631048414</v>
      </c>
      <c r="AZ40" s="36">
        <v>553.96348325738722</v>
      </c>
      <c r="BA40" s="36">
        <v>474.15172789015634</v>
      </c>
      <c r="BB40" s="36">
        <v>486.47641661049533</v>
      </c>
      <c r="BC40" s="36">
        <v>486.95003849925354</v>
      </c>
      <c r="BD40" s="36">
        <v>470.94105294716798</v>
      </c>
      <c r="BE40" s="36">
        <v>502.82606110440457</v>
      </c>
      <c r="BF40" s="36">
        <v>447.92550615730539</v>
      </c>
      <c r="BG40" s="36"/>
      <c r="BH40" s="36"/>
      <c r="BI40" s="36"/>
      <c r="BJ40" s="13"/>
      <c r="BK40" s="10"/>
      <c r="BL40" s="10"/>
    </row>
    <row r="41" spans="1:64" ht="16" x14ac:dyDescent="0.2">
      <c r="A41" s="3" t="s">
        <v>188</v>
      </c>
      <c r="B41" s="3" t="s">
        <v>184</v>
      </c>
      <c r="C41" s="7">
        <v>5023603122.75</v>
      </c>
      <c r="D41" s="18" t="s">
        <v>177</v>
      </c>
      <c r="E41" s="18" t="s">
        <v>177</v>
      </c>
      <c r="F41" s="3" t="s">
        <v>178</v>
      </c>
      <c r="G41" s="4" t="s">
        <v>196</v>
      </c>
      <c r="H41" s="19" t="s">
        <v>197</v>
      </c>
      <c r="I41" s="19" t="s">
        <v>198</v>
      </c>
      <c r="J41" s="20" t="s">
        <v>64</v>
      </c>
      <c r="K41" s="21" t="s">
        <v>65</v>
      </c>
      <c r="L41" s="21">
        <v>39006</v>
      </c>
      <c r="M41" s="28">
        <v>2006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877.5</v>
      </c>
      <c r="AK41" s="36">
        <v>930.1839367457344</v>
      </c>
      <c r="AL41" s="36">
        <v>975.83333333333337</v>
      </c>
      <c r="AM41" s="36">
        <v>984</v>
      </c>
      <c r="AN41" s="36">
        <v>862.95</v>
      </c>
      <c r="AO41" s="36">
        <v>810.85</v>
      </c>
      <c r="AP41" s="36">
        <v>591.29999999999995</v>
      </c>
      <c r="AQ41" s="36">
        <v>476.36363636363637</v>
      </c>
      <c r="AR41" s="36">
        <v>367.01575053272728</v>
      </c>
      <c r="AS41" s="36">
        <v>355.05868984</v>
      </c>
      <c r="AT41" s="36">
        <v>312.68087164312817</v>
      </c>
      <c r="AU41" s="36">
        <v>290.45308755052258</v>
      </c>
      <c r="AV41" s="36">
        <v>271.00093062543255</v>
      </c>
      <c r="AW41" s="36">
        <v>170.85015794804929</v>
      </c>
      <c r="AX41" s="36">
        <v>87.839972559738939</v>
      </c>
      <c r="AY41" s="36">
        <v>71.743464111911422</v>
      </c>
      <c r="AZ41" s="36">
        <v>54.893480868473794</v>
      </c>
      <c r="BA41" s="36">
        <v>46.131361708739561</v>
      </c>
      <c r="BB41" s="36">
        <v>51.5136043039534</v>
      </c>
      <c r="BC41" s="36">
        <v>53.1943552982803</v>
      </c>
      <c r="BD41" s="36">
        <v>65.538534228807507</v>
      </c>
      <c r="BE41" s="36">
        <v>102.98994594106901</v>
      </c>
      <c r="BF41" s="36">
        <v>92.690951346962493</v>
      </c>
      <c r="BG41" s="36"/>
      <c r="BH41" s="36"/>
      <c r="BI41" s="36"/>
      <c r="BJ41" s="13"/>
      <c r="BK41" s="10"/>
      <c r="BL41" s="10"/>
    </row>
    <row r="42" spans="1:64" ht="16" x14ac:dyDescent="0.2">
      <c r="A42" s="3" t="s">
        <v>183</v>
      </c>
      <c r="B42" s="3" t="s">
        <v>184</v>
      </c>
      <c r="C42" s="7">
        <v>5023603122.75</v>
      </c>
      <c r="D42" s="18" t="s">
        <v>177</v>
      </c>
      <c r="E42" s="18" t="s">
        <v>177</v>
      </c>
      <c r="F42" s="3" t="s">
        <v>178</v>
      </c>
      <c r="G42" s="4" t="s">
        <v>199</v>
      </c>
      <c r="H42" s="19" t="s">
        <v>200</v>
      </c>
      <c r="I42" s="19" t="s">
        <v>201</v>
      </c>
      <c r="J42" s="20" t="s">
        <v>64</v>
      </c>
      <c r="K42" s="21" t="s">
        <v>65</v>
      </c>
      <c r="L42" s="21">
        <v>39006</v>
      </c>
      <c r="M42" s="28">
        <v>2006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2068.6999999999998</v>
      </c>
      <c r="AK42" s="36">
        <v>2123.5993965875982</v>
      </c>
      <c r="AL42" s="36">
        <v>2263.0277777777778</v>
      </c>
      <c r="AM42" s="36">
        <v>2286.0277777777778</v>
      </c>
      <c r="AN42" s="36">
        <v>2153.6999999999998</v>
      </c>
      <c r="AO42" s="36">
        <v>1968.915</v>
      </c>
      <c r="AP42" s="36">
        <v>1724</v>
      </c>
      <c r="AQ42" s="36">
        <v>1470</v>
      </c>
      <c r="AR42" s="36">
        <v>1403.9950779545454</v>
      </c>
      <c r="AS42" s="36">
        <v>1248.0088371471429</v>
      </c>
      <c r="AT42" s="36">
        <v>1129.9378830601456</v>
      </c>
      <c r="AU42" s="36">
        <v>1024.996201472934</v>
      </c>
      <c r="AV42" s="36">
        <v>930.62890698320427</v>
      </c>
      <c r="AW42" s="36">
        <v>571.88684199316526</v>
      </c>
      <c r="AX42" s="36">
        <v>288.97508510574124</v>
      </c>
      <c r="AY42" s="36">
        <v>231.86988346501585</v>
      </c>
      <c r="AZ42" s="36">
        <v>175.79880437523383</v>
      </c>
      <c r="BA42" s="36">
        <v>148.61878517336601</v>
      </c>
      <c r="BB42" s="36">
        <v>162.38932743184662</v>
      </c>
      <c r="BC42" s="36">
        <v>178.42689942128621</v>
      </c>
      <c r="BD42" s="36">
        <v>211.12683799478302</v>
      </c>
      <c r="BE42" s="36">
        <v>339.324903326418</v>
      </c>
      <c r="BF42" s="36">
        <v>305.39241299377602</v>
      </c>
      <c r="BG42" s="36"/>
      <c r="BH42" s="36"/>
      <c r="BI42" s="36"/>
      <c r="BJ42" s="12"/>
    </row>
    <row r="43" spans="1:64" ht="16" x14ac:dyDescent="0.2">
      <c r="A43" s="3" t="s">
        <v>192</v>
      </c>
      <c r="B43" s="3" t="s">
        <v>184</v>
      </c>
      <c r="C43" s="7">
        <v>5023603122.75</v>
      </c>
      <c r="D43" s="18" t="s">
        <v>177</v>
      </c>
      <c r="E43" s="18" t="s">
        <v>177</v>
      </c>
      <c r="F43" s="3" t="s">
        <v>178</v>
      </c>
      <c r="G43" s="4" t="s">
        <v>202</v>
      </c>
      <c r="H43" s="19" t="s">
        <v>203</v>
      </c>
      <c r="I43" s="19" t="s">
        <v>204</v>
      </c>
      <c r="J43" s="20" t="s">
        <v>64</v>
      </c>
      <c r="K43" s="21" t="s">
        <v>65</v>
      </c>
      <c r="L43" s="21">
        <v>39006</v>
      </c>
      <c r="M43" s="28">
        <v>2006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2946.3333333333335</v>
      </c>
      <c r="AK43" s="36">
        <v>3053.6714285714284</v>
      </c>
      <c r="AL43" s="36">
        <v>3238.8863636363635</v>
      </c>
      <c r="AM43" s="36">
        <v>3270.0227272727275</v>
      </c>
      <c r="AN43" s="36">
        <v>3016.681818181818</v>
      </c>
      <c r="AO43" s="36">
        <v>2779.7863636363636</v>
      </c>
      <c r="AP43" s="36">
        <v>2315.1083333333336</v>
      </c>
      <c r="AQ43" s="36">
        <v>1946.3571428571429</v>
      </c>
      <c r="AR43" s="36">
        <v>1771.0370795257145</v>
      </c>
      <c r="AS43" s="36">
        <v>1603.0525209899999</v>
      </c>
      <c r="AT43" s="36">
        <v>1466.223111296991</v>
      </c>
      <c r="AU43" s="36">
        <v>1355.6356807069374</v>
      </c>
      <c r="AV43" s="36">
        <v>1256.2812760393131</v>
      </c>
      <c r="AW43" s="36">
        <v>790.81445205756688</v>
      </c>
      <c r="AX43" s="36">
        <v>364.37804760220604</v>
      </c>
      <c r="AY43" s="36">
        <v>267.70285023594442</v>
      </c>
      <c r="AZ43" s="36">
        <v>199.84469391679019</v>
      </c>
      <c r="BA43" s="36">
        <v>167.06179969817651</v>
      </c>
      <c r="BB43" s="36">
        <v>184.44934062717908</v>
      </c>
      <c r="BC43" s="36">
        <v>231.62125471956651</v>
      </c>
      <c r="BD43" s="36">
        <v>276.66537222359051</v>
      </c>
      <c r="BE43" s="36">
        <v>442.31484926748698</v>
      </c>
      <c r="BF43" s="36">
        <v>398.08336434073846</v>
      </c>
      <c r="BG43" s="36"/>
      <c r="BH43" s="36"/>
      <c r="BI43" s="36"/>
      <c r="BJ43" s="12"/>
    </row>
    <row r="44" spans="1:64" x14ac:dyDescent="0.2">
      <c r="A44" t="s">
        <v>205</v>
      </c>
      <c r="C44" s="5"/>
      <c r="D44" s="18" t="s">
        <v>158</v>
      </c>
      <c r="E44" s="18" t="s">
        <v>158</v>
      </c>
      <c r="F44" s="3" t="s">
        <v>158</v>
      </c>
      <c r="G44" s="4" t="s">
        <v>205</v>
      </c>
      <c r="H44" s="19"/>
      <c r="I44" s="19" t="s">
        <v>206</v>
      </c>
      <c r="J44" s="23" t="s">
        <v>161</v>
      </c>
      <c r="K44" s="21" t="s">
        <v>65</v>
      </c>
      <c r="L44" s="21">
        <v>43060</v>
      </c>
      <c r="M44" s="19">
        <v>2017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36">
        <v>0</v>
      </c>
      <c r="AL44" s="36">
        <v>730</v>
      </c>
      <c r="AM44" s="36">
        <v>0</v>
      </c>
      <c r="AN44" s="36">
        <v>5</v>
      </c>
      <c r="AO44" s="36">
        <v>133</v>
      </c>
      <c r="AP44" s="36">
        <v>366</v>
      </c>
      <c r="AQ44" s="36">
        <v>495</v>
      </c>
      <c r="AR44" s="36">
        <v>517</v>
      </c>
      <c r="AS44" s="36">
        <v>636</v>
      </c>
      <c r="AT44" s="36">
        <v>691.89573861392637</v>
      </c>
      <c r="AU44" s="36">
        <v>719.60612138209183</v>
      </c>
      <c r="AV44" s="36">
        <v>740.34244150850452</v>
      </c>
      <c r="AW44" s="36">
        <v>752.1844630728242</v>
      </c>
      <c r="AX44" s="36">
        <v>752.61112699746241</v>
      </c>
      <c r="AY44" s="36">
        <v>505.19159100752302</v>
      </c>
      <c r="AZ44" s="36">
        <v>336.68106091235865</v>
      </c>
      <c r="BA44" s="36">
        <v>276.26649837574791</v>
      </c>
      <c r="BB44" s="36">
        <v>181.50294273991099</v>
      </c>
      <c r="BC44" s="36">
        <v>115.09760062960937</v>
      </c>
      <c r="BD44" s="36">
        <v>133.24929052089041</v>
      </c>
      <c r="BE44" s="36">
        <v>115.6093121166534</v>
      </c>
      <c r="BF44" s="36">
        <v>145.96005113904499</v>
      </c>
      <c r="BG44" s="36"/>
      <c r="BH44" s="36"/>
      <c r="BI44" s="36"/>
      <c r="BJ44" s="12"/>
    </row>
    <row r="45" spans="1:64" x14ac:dyDescent="0.2">
      <c r="A45" t="s">
        <v>205</v>
      </c>
      <c r="C45" s="5"/>
      <c r="D45" s="18" t="s">
        <v>158</v>
      </c>
      <c r="E45" s="18" t="s">
        <v>158</v>
      </c>
      <c r="F45" s="3" t="s">
        <v>158</v>
      </c>
      <c r="G45" s="4" t="s">
        <v>207</v>
      </c>
      <c r="H45" s="19"/>
      <c r="I45" s="19" t="s">
        <v>208</v>
      </c>
      <c r="J45" s="23" t="s">
        <v>161</v>
      </c>
      <c r="K45" s="21" t="s">
        <v>65</v>
      </c>
      <c r="L45" s="21">
        <v>43060</v>
      </c>
      <c r="M45" s="19">
        <v>2017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510</v>
      </c>
      <c r="AM45" s="36">
        <v>0</v>
      </c>
      <c r="AN45" s="36">
        <v>5</v>
      </c>
      <c r="AO45" s="36">
        <v>124</v>
      </c>
      <c r="AP45" s="36">
        <v>303</v>
      </c>
      <c r="AQ45" s="36">
        <v>387</v>
      </c>
      <c r="AR45" s="36">
        <v>393</v>
      </c>
      <c r="AS45" s="36">
        <v>494</v>
      </c>
      <c r="AT45" s="36">
        <v>532.10951856405018</v>
      </c>
      <c r="AU45" s="36">
        <v>548.63202333824267</v>
      </c>
      <c r="AV45" s="36">
        <v>560.8169413032565</v>
      </c>
      <c r="AW45" s="36">
        <v>567.43125453527898</v>
      </c>
      <c r="AX45" s="36">
        <v>562.94509282126489</v>
      </c>
      <c r="AY45" s="36">
        <v>310.29711352558633</v>
      </c>
      <c r="AZ45" s="36">
        <v>179.9122564415045</v>
      </c>
      <c r="BA45" s="36">
        <v>159.34487642444802</v>
      </c>
      <c r="BB45" s="36">
        <v>69.119956251168958</v>
      </c>
      <c r="BC45" s="36">
        <v>48.332732930893847</v>
      </c>
      <c r="BD45" s="36">
        <v>48.826063562655399</v>
      </c>
      <c r="BE45" s="36">
        <v>40.799546778605951</v>
      </c>
      <c r="BF45" s="36">
        <v>28.166874041402501</v>
      </c>
      <c r="BG45" s="36"/>
      <c r="BH45" s="36"/>
      <c r="BI45" s="36"/>
      <c r="BJ45" s="12"/>
    </row>
    <row r="46" spans="1:64" x14ac:dyDescent="0.2">
      <c r="A46" s="3" t="s">
        <v>209</v>
      </c>
      <c r="B46" s="3" t="s">
        <v>210</v>
      </c>
      <c r="C46" s="7">
        <v>1991698847.3900001</v>
      </c>
      <c r="D46" s="18" t="s">
        <v>211</v>
      </c>
      <c r="E46" s="18" t="s">
        <v>211</v>
      </c>
      <c r="F46" s="3" t="s">
        <v>212</v>
      </c>
      <c r="G46" s="4" t="s">
        <v>213</v>
      </c>
      <c r="H46" s="19" t="s">
        <v>62</v>
      </c>
      <c r="I46" s="19" t="s">
        <v>214</v>
      </c>
      <c r="J46" s="23" t="s">
        <v>215</v>
      </c>
      <c r="K46" s="21" t="s">
        <v>91</v>
      </c>
      <c r="L46" s="21">
        <v>38644</v>
      </c>
      <c r="M46" s="28">
        <v>2005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18302.879863261285</v>
      </c>
      <c r="AM46" s="36">
        <v>17083.01927158175</v>
      </c>
      <c r="AN46" s="36">
        <v>14118.020052318074</v>
      </c>
      <c r="AO46" s="36">
        <v>11195.00214846274</v>
      </c>
      <c r="AP46" s="36">
        <v>9306.1059024083697</v>
      </c>
      <c r="AQ46" s="36">
        <v>7026.9947620309686</v>
      </c>
      <c r="AR46" s="36">
        <v>5677.9850563685104</v>
      </c>
      <c r="AS46" s="36">
        <v>4580.8740118628184</v>
      </c>
      <c r="AT46" s="36">
        <v>3761.6525029842687</v>
      </c>
      <c r="AU46" s="36">
        <v>3475.8784680482108</v>
      </c>
      <c r="AV46" s="36">
        <v>3230.7333435050668</v>
      </c>
      <c r="AW46" s="36">
        <v>3046.4872727217689</v>
      </c>
      <c r="AX46" s="36">
        <v>2892.2402119193011</v>
      </c>
      <c r="AY46" s="36">
        <v>2883.9956002492354</v>
      </c>
      <c r="AZ46" s="36">
        <v>2734.4137589564853</v>
      </c>
      <c r="BA46" s="36">
        <v>2742.401721671451</v>
      </c>
      <c r="BB46" s="36">
        <v>2737.2904321690276</v>
      </c>
      <c r="BC46" s="36">
        <v>2667.7152505945846</v>
      </c>
      <c r="BD46" s="36">
        <v>2723.2188334216335</v>
      </c>
      <c r="BE46" s="36">
        <v>3209.8477593196499</v>
      </c>
      <c r="BF46" s="36">
        <v>3304.5324435490747</v>
      </c>
      <c r="BG46" s="36">
        <v>5609.1593684858044</v>
      </c>
      <c r="BH46" s="36">
        <v>5929.1612780487303</v>
      </c>
      <c r="BI46" s="36">
        <v>6267.9559289017398</v>
      </c>
      <c r="BJ46" s="12"/>
    </row>
    <row r="47" spans="1:64" x14ac:dyDescent="0.2">
      <c r="A47" s="3" t="s">
        <v>209</v>
      </c>
      <c r="B47" s="3" t="s">
        <v>210</v>
      </c>
      <c r="C47" s="7">
        <v>1991698847.3900001</v>
      </c>
      <c r="D47" s="18" t="s">
        <v>211</v>
      </c>
      <c r="E47" s="18" t="s">
        <v>211</v>
      </c>
      <c r="F47" s="3" t="s">
        <v>212</v>
      </c>
      <c r="G47" s="4" t="s">
        <v>216</v>
      </c>
      <c r="H47" s="19" t="s">
        <v>67</v>
      </c>
      <c r="I47" s="19" t="s">
        <v>217</v>
      </c>
      <c r="J47" s="23" t="s">
        <v>215</v>
      </c>
      <c r="K47" s="21" t="s">
        <v>91</v>
      </c>
      <c r="L47" s="21">
        <v>38644</v>
      </c>
      <c r="M47" s="28">
        <v>2005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13313.052757384463</v>
      </c>
      <c r="AM47" s="36">
        <v>12269.230769230768</v>
      </c>
      <c r="AN47" s="36">
        <v>9333.610975997859</v>
      </c>
      <c r="AO47" s="36">
        <v>6880.2857142857165</v>
      </c>
      <c r="AP47" s="36">
        <v>5063</v>
      </c>
      <c r="AQ47" s="36">
        <v>3129.0000000000005</v>
      </c>
      <c r="AR47" s="36">
        <v>2106.9999999999995</v>
      </c>
      <c r="AS47" s="36">
        <v>1563.0000000000002</v>
      </c>
      <c r="AT47" s="36">
        <v>1181.341657050915</v>
      </c>
      <c r="AU47" s="36">
        <v>1004.9085134435171</v>
      </c>
      <c r="AV47" s="36">
        <v>846.24145762572289</v>
      </c>
      <c r="AW47" s="36">
        <v>742.59276892431217</v>
      </c>
      <c r="AX47" s="36">
        <v>663.52144989340218</v>
      </c>
      <c r="AY47" s="36">
        <v>653.99614564924548</v>
      </c>
      <c r="AZ47" s="36">
        <v>522.49986262582536</v>
      </c>
      <c r="BA47" s="36">
        <v>473.57129483762083</v>
      </c>
      <c r="BB47" s="36">
        <v>430.41819072171103</v>
      </c>
      <c r="BC47" s="36">
        <v>426.66310033435826</v>
      </c>
      <c r="BD47" s="36">
        <v>322.91575590125666</v>
      </c>
      <c r="BE47" s="36">
        <v>321.07957774567348</v>
      </c>
      <c r="BF47" s="36">
        <v>299.0803809226955</v>
      </c>
      <c r="BG47" s="36"/>
      <c r="BH47" s="36"/>
      <c r="BI47" s="36"/>
      <c r="BJ47" s="12"/>
    </row>
    <row r="48" spans="1:64" ht="16" x14ac:dyDescent="0.2">
      <c r="A48" s="3" t="s">
        <v>218</v>
      </c>
      <c r="B48" s="3" t="s">
        <v>219</v>
      </c>
      <c r="C48" s="5">
        <v>1113026179.7</v>
      </c>
      <c r="D48" s="18" t="s">
        <v>220</v>
      </c>
      <c r="E48" s="18" t="s">
        <v>220</v>
      </c>
      <c r="F48" s="3" t="s">
        <v>221</v>
      </c>
      <c r="G48" s="4" t="s">
        <v>222</v>
      </c>
      <c r="H48" s="19" t="s">
        <v>62</v>
      </c>
      <c r="I48" s="19" t="s">
        <v>223</v>
      </c>
      <c r="J48" s="20" t="s">
        <v>515</v>
      </c>
      <c r="K48" s="21" t="s">
        <v>91</v>
      </c>
      <c r="L48" s="21">
        <v>38898</v>
      </c>
      <c r="M48" s="28">
        <v>2006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1689</v>
      </c>
      <c r="AK48" s="36">
        <v>1701</v>
      </c>
      <c r="AL48" s="36">
        <v>1520</v>
      </c>
      <c r="AM48" s="36">
        <v>1406</v>
      </c>
      <c r="AN48" s="36">
        <v>1413.9999999999998</v>
      </c>
      <c r="AO48" s="36">
        <v>1659</v>
      </c>
      <c r="AP48" s="36">
        <v>1824.3529411764703</v>
      </c>
      <c r="AQ48" s="36">
        <v>1444.0000000000002</v>
      </c>
      <c r="AR48" s="36">
        <v>1353.3878635716405</v>
      </c>
      <c r="AS48" s="36">
        <v>1012.0000000000005</v>
      </c>
      <c r="AT48" s="36">
        <v>689.92593775212663</v>
      </c>
      <c r="AU48" s="36">
        <v>511.72580165763998</v>
      </c>
      <c r="AV48" s="36">
        <v>382.57550160850354</v>
      </c>
      <c r="AW48" s="36">
        <v>303.06495943550698</v>
      </c>
      <c r="AX48" s="36">
        <v>266.94892738692465</v>
      </c>
      <c r="AY48" s="36">
        <v>250.47970804271594</v>
      </c>
      <c r="AZ48" s="36">
        <v>218.867557190002</v>
      </c>
      <c r="BA48" s="36">
        <v>185.23783805316688</v>
      </c>
      <c r="BB48" s="36">
        <v>174.04177662948172</v>
      </c>
      <c r="BC48" s="36">
        <v>145.58333945941854</v>
      </c>
      <c r="BD48" s="36">
        <v>136.21526940373846</v>
      </c>
      <c r="BE48" s="36">
        <v>127.52449315911326</v>
      </c>
      <c r="BF48" s="36">
        <v>140.68698718424631</v>
      </c>
      <c r="BG48" s="36"/>
      <c r="BH48" s="36"/>
      <c r="BI48" s="36"/>
      <c r="BJ48" s="12"/>
    </row>
    <row r="49" spans="1:64" ht="16" x14ac:dyDescent="0.2">
      <c r="A49" s="3" t="s">
        <v>218</v>
      </c>
      <c r="B49" s="3" t="s">
        <v>219</v>
      </c>
      <c r="C49" s="5">
        <v>1113026179.7</v>
      </c>
      <c r="D49" s="18" t="s">
        <v>220</v>
      </c>
      <c r="E49" s="18" t="s">
        <v>220</v>
      </c>
      <c r="F49" s="3" t="s">
        <v>221</v>
      </c>
      <c r="G49" s="4" t="s">
        <v>224</v>
      </c>
      <c r="H49" s="19" t="s">
        <v>67</v>
      </c>
      <c r="I49" s="19" t="s">
        <v>225</v>
      </c>
      <c r="J49" s="20" t="s">
        <v>515</v>
      </c>
      <c r="K49" s="21" t="s">
        <v>91</v>
      </c>
      <c r="L49" s="21">
        <v>38898</v>
      </c>
      <c r="M49" s="28">
        <v>2006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1689</v>
      </c>
      <c r="AK49" s="36">
        <v>1701</v>
      </c>
      <c r="AL49" s="36">
        <v>1520</v>
      </c>
      <c r="AM49" s="36">
        <v>1406</v>
      </c>
      <c r="AN49" s="36">
        <v>1413.9999999999998</v>
      </c>
      <c r="AO49" s="36">
        <v>1659</v>
      </c>
      <c r="AP49" s="36">
        <v>1824.133333333333</v>
      </c>
      <c r="AQ49" s="36">
        <v>1444.0000000000002</v>
      </c>
      <c r="AR49" s="36">
        <v>1353.4432726533034</v>
      </c>
      <c r="AS49" s="36">
        <v>1012.0000000000006</v>
      </c>
      <c r="AT49" s="36">
        <v>719.59369907932319</v>
      </c>
      <c r="AU49" s="36">
        <v>528.31512091357661</v>
      </c>
      <c r="AV49" s="36">
        <v>389.204895015261</v>
      </c>
      <c r="AW49" s="36">
        <v>303.13164792307015</v>
      </c>
      <c r="AX49" s="36">
        <v>264.90225524151634</v>
      </c>
      <c r="AY49" s="36">
        <v>247.69101758574462</v>
      </c>
      <c r="AZ49" s="36">
        <v>210.12163192617325</v>
      </c>
      <c r="BA49" s="36">
        <v>166.59755229320552</v>
      </c>
      <c r="BB49" s="36">
        <v>155.6887819838426</v>
      </c>
      <c r="BC49" s="36">
        <v>145.58333945941854</v>
      </c>
      <c r="BD49" s="36">
        <v>136.21526940373846</v>
      </c>
      <c r="BE49" s="36">
        <v>127.52449315911328</v>
      </c>
      <c r="BF49" s="36">
        <v>140.68698718424631</v>
      </c>
      <c r="BG49" s="36"/>
      <c r="BH49" s="36"/>
      <c r="BI49" s="36"/>
      <c r="BJ49" s="12"/>
    </row>
    <row r="50" spans="1:64" x14ac:dyDescent="0.2">
      <c r="A50" t="s">
        <v>226</v>
      </c>
      <c r="C50" s="5"/>
      <c r="D50" s="18"/>
      <c r="E50" s="18"/>
      <c r="F50" s="3" t="s">
        <v>227</v>
      </c>
      <c r="G50" s="4" t="s">
        <v>226</v>
      </c>
      <c r="H50" s="19" t="s">
        <v>67</v>
      </c>
      <c r="I50" s="19" t="s">
        <v>228</v>
      </c>
      <c r="J50" s="23" t="s">
        <v>82</v>
      </c>
      <c r="K50" s="21" t="s">
        <v>65</v>
      </c>
      <c r="L50" s="21">
        <v>40480</v>
      </c>
      <c r="M50" s="28">
        <v>2010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23.6</v>
      </c>
      <c r="AN50" s="36">
        <v>25.6</v>
      </c>
      <c r="AO50" s="36">
        <v>25.5</v>
      </c>
      <c r="AP50" s="36">
        <v>26.4</v>
      </c>
      <c r="AQ50" s="36">
        <v>23.8</v>
      </c>
      <c r="AR50" s="36">
        <v>25.6</v>
      </c>
      <c r="AS50" s="36">
        <v>28.4</v>
      </c>
      <c r="AT50" s="36">
        <v>28.05</v>
      </c>
      <c r="AU50" s="36">
        <v>28.35</v>
      </c>
      <c r="AV50" s="36">
        <v>28.65</v>
      </c>
      <c r="AW50" s="36">
        <v>28.95</v>
      </c>
      <c r="AX50" s="36">
        <v>16.8</v>
      </c>
      <c r="AY50" s="36">
        <v>1.2</v>
      </c>
      <c r="AZ50" s="36">
        <v>1.1000000000000001</v>
      </c>
      <c r="BA50" s="36">
        <v>1</v>
      </c>
      <c r="BB50" s="36">
        <v>0.9</v>
      </c>
      <c r="BC50" s="36">
        <v>0.8</v>
      </c>
      <c r="BD50" s="36">
        <v>0.7</v>
      </c>
      <c r="BE50" s="36">
        <v>0.7</v>
      </c>
      <c r="BF50" s="36"/>
      <c r="BG50" s="36"/>
      <c r="BH50" s="36"/>
      <c r="BI50" s="36"/>
      <c r="BJ50" s="12"/>
    </row>
    <row r="51" spans="1:64" ht="16" x14ac:dyDescent="0.2">
      <c r="A51" t="s">
        <v>229</v>
      </c>
      <c r="C51" s="5"/>
      <c r="D51" s="18" t="s">
        <v>147</v>
      </c>
      <c r="E51" s="18" t="s">
        <v>147</v>
      </c>
      <c r="F51" s="3" t="s">
        <v>148</v>
      </c>
      <c r="G51" s="4" t="s">
        <v>230</v>
      </c>
      <c r="H51" s="19" t="s">
        <v>62</v>
      </c>
      <c r="I51" s="19" t="s">
        <v>231</v>
      </c>
      <c r="J51" s="20" t="s">
        <v>64</v>
      </c>
      <c r="K51" s="21" t="s">
        <v>65</v>
      </c>
      <c r="L51" s="21">
        <v>42430</v>
      </c>
      <c r="M51" s="19">
        <v>2016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57.536000000000001</v>
      </c>
      <c r="AJ51" s="36">
        <v>0</v>
      </c>
      <c r="AK51" s="36">
        <v>0</v>
      </c>
      <c r="AL51" s="36">
        <v>0</v>
      </c>
      <c r="AM51" s="36">
        <v>324.11111111111109</v>
      </c>
      <c r="AN51" s="36">
        <v>1098.5263157894738</v>
      </c>
      <c r="AO51" s="36">
        <v>1579.2105263157894</v>
      </c>
      <c r="AP51" s="36">
        <v>1560</v>
      </c>
      <c r="AQ51" s="36">
        <v>1672</v>
      </c>
      <c r="AR51" s="36">
        <v>1568</v>
      </c>
      <c r="AS51" s="36">
        <v>1468.8117647058823</v>
      </c>
      <c r="AT51" s="36">
        <v>1336.913518339672</v>
      </c>
      <c r="AU51" s="36">
        <v>1228.2191952677222</v>
      </c>
      <c r="AV51" s="36">
        <v>1057.5489701762999</v>
      </c>
      <c r="AW51" s="36">
        <v>884.12193900648231</v>
      </c>
      <c r="AX51" s="36">
        <v>793.53730860868177</v>
      </c>
      <c r="AY51" s="36">
        <v>745.04886653280505</v>
      </c>
      <c r="AZ51" s="36">
        <v>616.20720842092396</v>
      </c>
      <c r="BA51" s="36">
        <v>573.05414094882406</v>
      </c>
      <c r="BB51" s="36">
        <v>515.90724093219262</v>
      </c>
      <c r="BC51" s="36">
        <v>276.01264465846748</v>
      </c>
      <c r="BD51" s="36">
        <v>164.21401830132947</v>
      </c>
      <c r="BE51" s="36">
        <v>118.91990777618402</v>
      </c>
      <c r="BF51" s="36">
        <v>93.592139371871994</v>
      </c>
      <c r="BG51" s="36"/>
      <c r="BH51" s="36"/>
      <c r="BI51" s="36"/>
      <c r="BJ51" s="12"/>
    </row>
    <row r="52" spans="1:64" ht="16" x14ac:dyDescent="0.2">
      <c r="A52" t="s">
        <v>229</v>
      </c>
      <c r="C52" s="5"/>
      <c r="D52" s="18" t="s">
        <v>147</v>
      </c>
      <c r="E52" s="18" t="s">
        <v>147</v>
      </c>
      <c r="F52" s="3" t="s">
        <v>148</v>
      </c>
      <c r="G52" s="4" t="s">
        <v>232</v>
      </c>
      <c r="H52" s="19" t="s">
        <v>67</v>
      </c>
      <c r="I52" s="19" t="s">
        <v>233</v>
      </c>
      <c r="J52" s="20" t="s">
        <v>64</v>
      </c>
      <c r="K52" s="21" t="s">
        <v>65</v>
      </c>
      <c r="L52" s="21">
        <v>42430</v>
      </c>
      <c r="M52" s="19">
        <v>2016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297.53147364</v>
      </c>
      <c r="AN52" s="36">
        <v>963.87532796311575</v>
      </c>
      <c r="AO52" s="36">
        <v>1241.9473684210527</v>
      </c>
      <c r="AP52" s="36">
        <v>1180</v>
      </c>
      <c r="AQ52" s="36">
        <v>1174.8438738711848</v>
      </c>
      <c r="AR52" s="36">
        <v>1076</v>
      </c>
      <c r="AS52" s="36">
        <v>1067.9680339618938</v>
      </c>
      <c r="AT52" s="36">
        <v>1000.4265810110362</v>
      </c>
      <c r="AU52" s="36">
        <v>934.156526733021</v>
      </c>
      <c r="AV52" s="36">
        <v>801.73672615945645</v>
      </c>
      <c r="AW52" s="36">
        <v>688.67395244210707</v>
      </c>
      <c r="AX52" s="36">
        <v>642.72951816762122</v>
      </c>
      <c r="AY52" s="36">
        <v>610.41873164262347</v>
      </c>
      <c r="AZ52" s="36">
        <v>503.92595840301379</v>
      </c>
      <c r="BA52" s="36">
        <v>486.23630557845826</v>
      </c>
      <c r="BB52" s="36">
        <v>448.9957811224308</v>
      </c>
      <c r="BC52" s="36">
        <v>213.04755631841184</v>
      </c>
      <c r="BD52" s="36">
        <v>92.548359487373602</v>
      </c>
      <c r="BE52" s="36">
        <v>64.780408719149975</v>
      </c>
      <c r="BF52" s="36">
        <v>52.627604931405152</v>
      </c>
      <c r="BG52" s="36"/>
      <c r="BH52" s="36"/>
      <c r="BI52" s="36"/>
      <c r="BJ52" s="12"/>
    </row>
    <row r="53" spans="1:64" ht="16" x14ac:dyDescent="0.2">
      <c r="A53" t="s">
        <v>234</v>
      </c>
      <c r="B53" t="s">
        <v>235</v>
      </c>
      <c r="C53" s="5">
        <v>1023001524</v>
      </c>
      <c r="D53" s="18" t="s">
        <v>236</v>
      </c>
      <c r="E53" s="18" t="s">
        <v>236</v>
      </c>
      <c r="F53" s="3" t="s">
        <v>60</v>
      </c>
      <c r="G53" s="4" t="s">
        <v>237</v>
      </c>
      <c r="H53" s="19" t="s">
        <v>62</v>
      </c>
      <c r="I53" s="19" t="s">
        <v>238</v>
      </c>
      <c r="J53" s="20" t="s">
        <v>64</v>
      </c>
      <c r="K53" s="21" t="s">
        <v>91</v>
      </c>
      <c r="L53" s="21">
        <v>38709</v>
      </c>
      <c r="M53" s="28">
        <v>2005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1444</v>
      </c>
      <c r="AK53" s="36">
        <v>1652</v>
      </c>
      <c r="AL53" s="36">
        <v>1885</v>
      </c>
      <c r="AM53" s="36">
        <v>2265</v>
      </c>
      <c r="AN53" s="36">
        <v>2479</v>
      </c>
      <c r="AO53" s="36">
        <v>2710</v>
      </c>
      <c r="AP53" s="36">
        <v>2977</v>
      </c>
      <c r="AQ53" s="36">
        <v>3157</v>
      </c>
      <c r="AR53" s="36">
        <v>3306</v>
      </c>
      <c r="AS53" s="36">
        <v>3464</v>
      </c>
      <c r="AT53" s="36">
        <v>3642.1328205185741</v>
      </c>
      <c r="AU53" s="36">
        <v>3661.2841608731051</v>
      </c>
      <c r="AV53" s="36">
        <v>3622.3031382015911</v>
      </c>
      <c r="AW53" s="36">
        <v>3442.1098933323206</v>
      </c>
      <c r="AX53" s="36">
        <v>3283.9264359082781</v>
      </c>
      <c r="AY53" s="36">
        <v>3104.1557707074348</v>
      </c>
      <c r="AZ53" s="36">
        <v>2954.5949433252763</v>
      </c>
      <c r="BA53" s="36">
        <v>2816.4688420935104</v>
      </c>
      <c r="BB53" s="36">
        <v>2589.1552279102671</v>
      </c>
      <c r="BC53" s="36">
        <v>1996.0135673336404</v>
      </c>
      <c r="BD53" s="36">
        <v>2358.5551902799934</v>
      </c>
      <c r="BE53" s="36">
        <v>2089.6009270536651</v>
      </c>
      <c r="BF53" s="36">
        <v>1985.120880700985</v>
      </c>
      <c r="BG53" s="36">
        <v>1361.4222858886499</v>
      </c>
      <c r="BH53" s="36">
        <v>1293.35117159422</v>
      </c>
      <c r="BI53" s="36">
        <v>1228.68361301451</v>
      </c>
      <c r="BJ53" s="12"/>
    </row>
    <row r="54" spans="1:64" ht="16" x14ac:dyDescent="0.2">
      <c r="A54" s="3" t="s">
        <v>234</v>
      </c>
      <c r="B54" s="3" t="s">
        <v>235</v>
      </c>
      <c r="C54" s="7">
        <v>1023001524</v>
      </c>
      <c r="D54" s="18" t="s">
        <v>236</v>
      </c>
      <c r="E54" s="18" t="s">
        <v>236</v>
      </c>
      <c r="F54" s="3" t="s">
        <v>60</v>
      </c>
      <c r="G54" s="4" t="s">
        <v>239</v>
      </c>
      <c r="H54" s="19" t="s">
        <v>67</v>
      </c>
      <c r="I54" s="19" t="s">
        <v>240</v>
      </c>
      <c r="J54" s="20" t="s">
        <v>64</v>
      </c>
      <c r="K54" s="21" t="s">
        <v>91</v>
      </c>
      <c r="L54" s="21">
        <v>38709</v>
      </c>
      <c r="M54" s="28">
        <v>2005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954</v>
      </c>
      <c r="AK54" s="36">
        <v>1064</v>
      </c>
      <c r="AL54" s="36">
        <v>1271</v>
      </c>
      <c r="AM54" s="36">
        <v>1532</v>
      </c>
      <c r="AN54" s="36">
        <v>1704</v>
      </c>
      <c r="AO54" s="36">
        <v>1875</v>
      </c>
      <c r="AP54" s="36">
        <v>2146</v>
      </c>
      <c r="AQ54" s="36">
        <v>2268</v>
      </c>
      <c r="AR54" s="36">
        <v>2410</v>
      </c>
      <c r="AS54" s="36">
        <v>2638</v>
      </c>
      <c r="AT54" s="36">
        <v>2812.2424150772899</v>
      </c>
      <c r="AU54" s="36">
        <v>2848.6356265820409</v>
      </c>
      <c r="AV54" s="36">
        <v>2833.4135359407792</v>
      </c>
      <c r="AW54" s="36">
        <v>2708.2929136679809</v>
      </c>
      <c r="AX54" s="36">
        <v>2573.0347198913628</v>
      </c>
      <c r="AY54" s="36">
        <v>2434.0713709944862</v>
      </c>
      <c r="AZ54" s="36">
        <v>2323.7302392576889</v>
      </c>
      <c r="BA54" s="36">
        <v>2220.0250644569664</v>
      </c>
      <c r="BB54" s="36">
        <v>2031.929685577988</v>
      </c>
      <c r="BC54" s="36">
        <v>1547.0498497826743</v>
      </c>
      <c r="BD54" s="36">
        <v>1912.4258855047433</v>
      </c>
      <c r="BE54" s="36">
        <v>1677.0353839536099</v>
      </c>
      <c r="BF54" s="36">
        <v>1593.18361475593</v>
      </c>
      <c r="BG54" s="36">
        <v>1147.7272797959399</v>
      </c>
      <c r="BH54" s="36">
        <v>1090.3409158061399</v>
      </c>
      <c r="BI54" s="36">
        <v>1035.8238700158302</v>
      </c>
      <c r="BJ54" s="12"/>
    </row>
    <row r="55" spans="1:64" ht="16" x14ac:dyDescent="0.2">
      <c r="A55" s="3" t="s">
        <v>241</v>
      </c>
      <c r="B55" s="3"/>
      <c r="C55" s="7"/>
      <c r="D55" s="18"/>
      <c r="E55" s="18"/>
      <c r="F55" s="3" t="s">
        <v>141</v>
      </c>
      <c r="G55" s="4" t="s">
        <v>242</v>
      </c>
      <c r="H55" s="19" t="s">
        <v>62</v>
      </c>
      <c r="I55" s="19" t="s">
        <v>243</v>
      </c>
      <c r="J55" s="20" t="s">
        <v>64</v>
      </c>
      <c r="K55" s="21" t="s">
        <v>65</v>
      </c>
      <c r="L55" s="21">
        <v>37735</v>
      </c>
      <c r="M55" s="28">
        <v>2003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1092</v>
      </c>
      <c r="AK55" s="36">
        <v>1075.3417552870201</v>
      </c>
      <c r="AL55" s="36">
        <v>1018.25</v>
      </c>
      <c r="AM55" s="36">
        <v>1017.0225940169762</v>
      </c>
      <c r="AN55" s="36">
        <v>977.64345361041762</v>
      </c>
      <c r="AO55" s="36">
        <v>831.12317103330258</v>
      </c>
      <c r="AP55" s="36">
        <v>733.58333333333337</v>
      </c>
      <c r="AQ55" s="36">
        <v>679.11818181818182</v>
      </c>
      <c r="AR55" s="36">
        <v>562.7071428571428</v>
      </c>
      <c r="AS55" s="36">
        <v>446.9818181818182</v>
      </c>
      <c r="AT55" s="36">
        <v>403.41881877195004</v>
      </c>
      <c r="AU55" s="36">
        <v>372.39857297922441</v>
      </c>
      <c r="AV55" s="36">
        <v>346.56014631833307</v>
      </c>
      <c r="AW55" s="36">
        <v>323.851729783145</v>
      </c>
      <c r="AX55" s="36">
        <v>303.86234335835792</v>
      </c>
      <c r="AY55" s="36">
        <v>286.27202434362454</v>
      </c>
      <c r="AZ55" s="36">
        <v>270.31046505122987</v>
      </c>
      <c r="BA55" s="36">
        <v>255.80272126212893</v>
      </c>
      <c r="BB55" s="36">
        <v>246.22132511658901</v>
      </c>
      <c r="BC55" s="36">
        <v>235.63790067495825</v>
      </c>
      <c r="BD55" s="36">
        <v>268.58649950421778</v>
      </c>
      <c r="BE55" s="36">
        <v>266.05280111161846</v>
      </c>
      <c r="BF55" s="36">
        <v>274.01348031646882</v>
      </c>
      <c r="BG55" s="36">
        <v>217.083405593283</v>
      </c>
      <c r="BH55" s="36">
        <v>206.69927743339102</v>
      </c>
      <c r="BI55" s="36">
        <v>196.8202544179</v>
      </c>
      <c r="BJ55" s="12"/>
    </row>
    <row r="56" spans="1:64" ht="16" x14ac:dyDescent="0.2">
      <c r="A56" s="3" t="s">
        <v>241</v>
      </c>
      <c r="C56" s="5"/>
      <c r="D56" s="18"/>
      <c r="E56" s="18"/>
      <c r="F56" s="3" t="s">
        <v>141</v>
      </c>
      <c r="G56" s="4" t="s">
        <v>244</v>
      </c>
      <c r="H56" s="19" t="s">
        <v>67</v>
      </c>
      <c r="I56" s="19" t="s">
        <v>245</v>
      </c>
      <c r="J56" s="20" t="s">
        <v>64</v>
      </c>
      <c r="K56" s="21" t="s">
        <v>65</v>
      </c>
      <c r="L56" s="21">
        <v>37735</v>
      </c>
      <c r="M56" s="28">
        <v>2003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1001</v>
      </c>
      <c r="AK56" s="36">
        <v>992</v>
      </c>
      <c r="AL56" s="36">
        <v>950.97500000000002</v>
      </c>
      <c r="AM56" s="36">
        <v>956.71403362499996</v>
      </c>
      <c r="AN56" s="36">
        <v>920.87780345454553</v>
      </c>
      <c r="AO56" s="36">
        <v>782.31175738461548</v>
      </c>
      <c r="AP56" s="36">
        <v>689.68</v>
      </c>
      <c r="AQ56" s="36">
        <v>637.11</v>
      </c>
      <c r="AR56" s="36">
        <v>525.06923076923078</v>
      </c>
      <c r="AS56" s="36">
        <v>410.32499999999999</v>
      </c>
      <c r="AT56" s="36">
        <v>368.45600000000002</v>
      </c>
      <c r="AU56" s="36">
        <v>339.56899499999997</v>
      </c>
      <c r="AV56" s="36">
        <v>316.06011515</v>
      </c>
      <c r="AW56" s="36">
        <v>295.46331216750002</v>
      </c>
      <c r="AX56" s="36">
        <v>277.40525001075503</v>
      </c>
      <c r="AY56" s="36">
        <v>261.59421535581799</v>
      </c>
      <c r="AZ56" s="36">
        <v>247.25282068055949</v>
      </c>
      <c r="BA56" s="36">
        <v>234.22412411806619</v>
      </c>
      <c r="BB56" s="36">
        <v>228.90051452866751</v>
      </c>
      <c r="BC56" s="36">
        <v>218.03724282438873</v>
      </c>
      <c r="BD56" s="36">
        <v>253.6316681351486</v>
      </c>
      <c r="BE56" s="36">
        <v>253.03937941729174</v>
      </c>
      <c r="BF56" s="36">
        <v>263.82710890862302</v>
      </c>
      <c r="BG56" s="36">
        <v>193.581299604701</v>
      </c>
      <c r="BH56" s="36">
        <v>183.90223462446599</v>
      </c>
      <c r="BI56" s="36">
        <v>174.70712289324302</v>
      </c>
      <c r="BJ56" s="12"/>
    </row>
    <row r="57" spans="1:64" ht="16" x14ac:dyDescent="0.2">
      <c r="A57" s="3" t="s">
        <v>246</v>
      </c>
      <c r="C57" s="5"/>
      <c r="D57" s="18" t="s">
        <v>247</v>
      </c>
      <c r="E57" s="18" t="s">
        <v>247</v>
      </c>
      <c r="F57" s="3" t="s">
        <v>247</v>
      </c>
      <c r="G57" s="4" t="s">
        <v>248</v>
      </c>
      <c r="H57" s="19" t="s">
        <v>62</v>
      </c>
      <c r="I57" s="19" t="s">
        <v>249</v>
      </c>
      <c r="J57" s="20" t="s">
        <v>64</v>
      </c>
      <c r="K57" s="21" t="s">
        <v>65</v>
      </c>
      <c r="L57" s="21">
        <v>38891</v>
      </c>
      <c r="M57" s="19">
        <v>2015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1388.625</v>
      </c>
      <c r="AJ57" s="36">
        <v>1673</v>
      </c>
      <c r="AK57" s="36">
        <v>1831</v>
      </c>
      <c r="AL57" s="36">
        <v>1810</v>
      </c>
      <c r="AM57" s="36">
        <v>1851</v>
      </c>
      <c r="AN57" s="36">
        <v>1821</v>
      </c>
      <c r="AO57" s="36">
        <v>1955</v>
      </c>
      <c r="AP57" s="36">
        <v>2110.7461538461539</v>
      </c>
      <c r="AQ57" s="36">
        <v>2183.9946153846154</v>
      </c>
      <c r="AR57" s="36">
        <v>2082.9625000000001</v>
      </c>
      <c r="AS57" s="36">
        <v>1942.9354545454546</v>
      </c>
      <c r="AT57" s="36">
        <v>1763.9907272727273</v>
      </c>
      <c r="AU57" s="36">
        <v>1525.7293808333332</v>
      </c>
      <c r="AV57" s="36">
        <v>1299.4567364107145</v>
      </c>
      <c r="AW57" s="36">
        <v>1227.3319196498928</v>
      </c>
      <c r="AX57" s="36">
        <v>1176.6068384975129</v>
      </c>
      <c r="AY57" s="36">
        <v>1091.0347608861832</v>
      </c>
      <c r="AZ57" s="36">
        <v>933.50180121185804</v>
      </c>
      <c r="BA57" s="36">
        <v>1006.6631748456075</v>
      </c>
      <c r="BB57" s="36">
        <v>1054.9129105208467</v>
      </c>
      <c r="BC57" s="36">
        <v>1040.2932557689073</v>
      </c>
      <c r="BD57" s="36">
        <v>1385.806288899335</v>
      </c>
      <c r="BE57" s="36"/>
      <c r="BF57" s="36"/>
      <c r="BG57" s="36"/>
      <c r="BH57" s="36"/>
      <c r="BI57" s="36"/>
      <c r="BJ57" s="12"/>
    </row>
    <row r="58" spans="1:64" ht="16" x14ac:dyDescent="0.2">
      <c r="A58" s="3" t="s">
        <v>246</v>
      </c>
      <c r="B58" s="3"/>
      <c r="C58" s="7"/>
      <c r="D58" s="18" t="s">
        <v>247</v>
      </c>
      <c r="E58" s="18" t="s">
        <v>247</v>
      </c>
      <c r="F58" s="3" t="s">
        <v>247</v>
      </c>
      <c r="G58" s="4" t="s">
        <v>250</v>
      </c>
      <c r="H58" s="19" t="s">
        <v>67</v>
      </c>
      <c r="I58" s="19" t="s">
        <v>251</v>
      </c>
      <c r="J58" s="20" t="s">
        <v>64</v>
      </c>
      <c r="K58" s="21" t="s">
        <v>65</v>
      </c>
      <c r="L58" s="21">
        <v>38891</v>
      </c>
      <c r="M58" s="19">
        <v>2015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654.125</v>
      </c>
      <c r="AJ58" s="36">
        <v>807</v>
      </c>
      <c r="AK58" s="36">
        <v>930</v>
      </c>
      <c r="AL58" s="36">
        <v>1064</v>
      </c>
      <c r="AM58" s="36">
        <v>1143</v>
      </c>
      <c r="AN58" s="36">
        <v>1109</v>
      </c>
      <c r="AO58" s="36">
        <v>1169</v>
      </c>
      <c r="AP58" s="37">
        <v>1421.9615384615386</v>
      </c>
      <c r="AQ58" s="36">
        <v>1586.9984615384615</v>
      </c>
      <c r="AR58" s="36">
        <v>1508</v>
      </c>
      <c r="AS58" s="36">
        <v>1493.9415454545456</v>
      </c>
      <c r="AT58" s="36">
        <v>1395.5306318181817</v>
      </c>
      <c r="AU58" s="36">
        <v>1180.7297519444444</v>
      </c>
      <c r="AV58" s="36">
        <v>984.13176953928564</v>
      </c>
      <c r="AW58" s="36">
        <v>929.74808246889279</v>
      </c>
      <c r="AX58" s="36">
        <v>893.50157590852427</v>
      </c>
      <c r="AY58" s="36">
        <v>821.51452308407158</v>
      </c>
      <c r="AZ58" s="36">
        <v>677.54613174745202</v>
      </c>
      <c r="BA58" s="36">
        <v>745.95135613235971</v>
      </c>
      <c r="BB58" s="36">
        <v>818.65194349517208</v>
      </c>
      <c r="BC58" s="36">
        <v>813.77642118064671</v>
      </c>
      <c r="BD58" s="36">
        <v>1198.2568036176556</v>
      </c>
      <c r="BE58" s="36"/>
      <c r="BF58" s="36"/>
      <c r="BG58" s="36"/>
      <c r="BH58" s="36"/>
      <c r="BI58" s="36"/>
      <c r="BJ58" s="12"/>
    </row>
    <row r="59" spans="1:64" ht="16" x14ac:dyDescent="0.2">
      <c r="A59" s="3" t="s">
        <v>252</v>
      </c>
      <c r="B59" s="3" t="s">
        <v>102</v>
      </c>
      <c r="C59" s="7"/>
      <c r="D59" s="18" t="s">
        <v>253</v>
      </c>
      <c r="E59" s="18" t="s">
        <v>253</v>
      </c>
      <c r="F59" s="3" t="s">
        <v>254</v>
      </c>
      <c r="G59" s="4" t="s">
        <v>255</v>
      </c>
      <c r="H59" s="19" t="s">
        <v>62</v>
      </c>
      <c r="I59" s="19" t="s">
        <v>256</v>
      </c>
      <c r="J59" s="20" t="s">
        <v>257</v>
      </c>
      <c r="K59" s="21" t="s">
        <v>91</v>
      </c>
      <c r="L59" s="21">
        <v>37322</v>
      </c>
      <c r="M59" s="28">
        <v>2002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1740.9542866169231</v>
      </c>
      <c r="AN59" s="36">
        <v>1610.6549279076921</v>
      </c>
      <c r="AO59" s="36">
        <v>1437.7484621038461</v>
      </c>
      <c r="AP59" s="37">
        <v>1273.1869588950001</v>
      </c>
      <c r="AQ59" s="36">
        <v>1131.0700356408333</v>
      </c>
      <c r="AR59" s="36">
        <v>951.54989996363645</v>
      </c>
      <c r="AS59" s="36">
        <v>892.16351991453985</v>
      </c>
      <c r="AT59" s="36">
        <v>782.25331059470352</v>
      </c>
      <c r="AU59" s="36">
        <v>709.46544795638965</v>
      </c>
      <c r="AV59" s="36">
        <v>649.74008425457896</v>
      </c>
      <c r="AW59" s="36">
        <v>597.7995521805783</v>
      </c>
      <c r="AX59" s="36">
        <v>560.41767531392929</v>
      </c>
      <c r="AY59" s="36">
        <v>521.32147580854337</v>
      </c>
      <c r="AZ59" s="36">
        <v>495.8853877735524</v>
      </c>
      <c r="BA59" s="36">
        <v>483.91852714871317</v>
      </c>
      <c r="BB59" s="36">
        <v>498.36871187162149</v>
      </c>
      <c r="BC59" s="36">
        <v>379.62209198829152</v>
      </c>
      <c r="BD59" s="36">
        <v>359.40153666425448</v>
      </c>
      <c r="BE59" s="36">
        <v>340.93180632495097</v>
      </c>
      <c r="BF59" s="36">
        <v>179.06784429552201</v>
      </c>
      <c r="BG59" s="36"/>
      <c r="BH59" s="36"/>
      <c r="BI59" s="36"/>
      <c r="BJ59" s="12"/>
    </row>
    <row r="60" spans="1:64" x14ac:dyDescent="0.2">
      <c r="A60" s="3" t="s">
        <v>252</v>
      </c>
      <c r="B60" t="s">
        <v>102</v>
      </c>
      <c r="C60" s="5"/>
      <c r="D60" s="18" t="s">
        <v>253</v>
      </c>
      <c r="E60" s="18" t="s">
        <v>253</v>
      </c>
      <c r="F60" s="3" t="s">
        <v>254</v>
      </c>
      <c r="G60" s="4" t="s">
        <v>258</v>
      </c>
      <c r="H60" s="19" t="s">
        <v>67</v>
      </c>
      <c r="I60" s="19" t="s">
        <v>259</v>
      </c>
      <c r="J60" s="23" t="s">
        <v>257</v>
      </c>
      <c r="K60" s="21" t="s">
        <v>91</v>
      </c>
      <c r="L60" s="21">
        <v>37322</v>
      </c>
      <c r="M60" s="28">
        <v>2002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1065.6949999999999</v>
      </c>
      <c r="AN60" s="36">
        <v>1006.98</v>
      </c>
      <c r="AO60" s="36">
        <v>920.04</v>
      </c>
      <c r="AP60" s="36">
        <v>809</v>
      </c>
      <c r="AQ60" s="36">
        <v>705</v>
      </c>
      <c r="AR60" s="36">
        <v>571</v>
      </c>
      <c r="AS60" s="36">
        <v>552.28261872568055</v>
      </c>
      <c r="AT60" s="36">
        <v>475.41935271535903</v>
      </c>
      <c r="AU60" s="36">
        <v>427.11208265111907</v>
      </c>
      <c r="AV60" s="36">
        <v>387.64004259189966</v>
      </c>
      <c r="AW60" s="36">
        <v>353.39071640808083</v>
      </c>
      <c r="AX60" s="36">
        <v>324.62919562051331</v>
      </c>
      <c r="AY60" s="36">
        <v>300.36019309895664</v>
      </c>
      <c r="AZ60" s="36">
        <v>286.63620564321701</v>
      </c>
      <c r="BA60" s="36">
        <v>280.51333706266217</v>
      </c>
      <c r="BB60" s="36">
        <v>281.41029140922774</v>
      </c>
      <c r="BC60" s="36">
        <v>214.42034137272199</v>
      </c>
      <c r="BD60" s="36">
        <v>199.80653704508251</v>
      </c>
      <c r="BE60" s="36">
        <v>186.35162953231497</v>
      </c>
      <c r="BF60" s="36">
        <v>91.476478039749509</v>
      </c>
      <c r="BG60" s="36"/>
      <c r="BH60" s="36"/>
      <c r="BI60" s="36"/>
      <c r="BJ60" s="12"/>
    </row>
    <row r="61" spans="1:64" ht="16" x14ac:dyDescent="0.2">
      <c r="A61" s="3" t="s">
        <v>260</v>
      </c>
      <c r="B61" t="s">
        <v>261</v>
      </c>
      <c r="C61" s="5">
        <v>5356050274.6000004</v>
      </c>
      <c r="D61" s="18" t="s">
        <v>262</v>
      </c>
      <c r="E61" s="18" t="s">
        <v>262</v>
      </c>
      <c r="F61" s="3" t="s">
        <v>60</v>
      </c>
      <c r="G61" s="4" t="s">
        <v>263</v>
      </c>
      <c r="H61" s="19" t="s">
        <v>62</v>
      </c>
      <c r="I61" s="19" t="s">
        <v>264</v>
      </c>
      <c r="J61" s="20" t="s">
        <v>64</v>
      </c>
      <c r="K61" s="21" t="s">
        <v>65</v>
      </c>
      <c r="L61" s="21">
        <v>38713</v>
      </c>
      <c r="M61" s="28">
        <v>2005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4280.3500000000004</v>
      </c>
      <c r="AK61" s="36">
        <v>4980</v>
      </c>
      <c r="AL61" s="36">
        <v>5801.08</v>
      </c>
      <c r="AM61" s="36">
        <v>6973.8</v>
      </c>
      <c r="AN61" s="36">
        <v>8187</v>
      </c>
      <c r="AO61" s="36">
        <v>9685</v>
      </c>
      <c r="AP61" s="36">
        <v>3867.2</v>
      </c>
      <c r="AQ61" s="36">
        <v>12106</v>
      </c>
      <c r="AR61" s="36">
        <v>12821</v>
      </c>
      <c r="AS61" s="36">
        <v>9978</v>
      </c>
      <c r="AT61" s="36">
        <v>6601.0764952488253</v>
      </c>
      <c r="AU61" s="36">
        <v>4305.6148529239636</v>
      </c>
      <c r="AV61" s="36">
        <v>2034.2113352468293</v>
      </c>
      <c r="AW61" s="36">
        <v>789.97633254653533</v>
      </c>
      <c r="AX61" s="36">
        <v>411.3054744356337</v>
      </c>
      <c r="AY61" s="36">
        <v>266.92657570259524</v>
      </c>
      <c r="AZ61" s="36">
        <v>201.54472479478534</v>
      </c>
      <c r="BA61" s="36">
        <v>155.04448498777072</v>
      </c>
      <c r="BB61" s="36">
        <v>156.23588554428841</v>
      </c>
      <c r="BC61" s="36">
        <v>183.78705341906726</v>
      </c>
      <c r="BD61" s="36">
        <v>148.36684950839</v>
      </c>
      <c r="BE61" s="36">
        <v>287.34887904112003</v>
      </c>
      <c r="BF61" s="36">
        <v>284.47539025070898</v>
      </c>
      <c r="BG61" s="36"/>
      <c r="BH61" s="36"/>
      <c r="BI61" s="36"/>
      <c r="BJ61" s="12"/>
    </row>
    <row r="62" spans="1:64" ht="16" x14ac:dyDescent="0.2">
      <c r="A62" t="s">
        <v>260</v>
      </c>
      <c r="B62" t="s">
        <v>261</v>
      </c>
      <c r="C62" s="8">
        <v>5356050274.6000004</v>
      </c>
      <c r="D62" s="18" t="s">
        <v>262</v>
      </c>
      <c r="E62" s="18" t="s">
        <v>262</v>
      </c>
      <c r="F62" s="3" t="s">
        <v>60</v>
      </c>
      <c r="G62" t="s">
        <v>265</v>
      </c>
      <c r="H62" s="19" t="s">
        <v>67</v>
      </c>
      <c r="I62" s="19" t="s">
        <v>266</v>
      </c>
      <c r="J62" s="20" t="s">
        <v>64</v>
      </c>
      <c r="K62" s="21" t="s">
        <v>65</v>
      </c>
      <c r="L62" s="21">
        <v>38713</v>
      </c>
      <c r="M62" s="28">
        <v>2005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2488.6750000000002</v>
      </c>
      <c r="AK62" s="36">
        <v>2915.7750000000001</v>
      </c>
      <c r="AL62" s="36">
        <v>3534.92</v>
      </c>
      <c r="AM62" s="36">
        <v>4416.95</v>
      </c>
      <c r="AN62" s="36">
        <v>5426</v>
      </c>
      <c r="AO62" s="36">
        <v>6469</v>
      </c>
      <c r="AP62" s="36">
        <v>4009.499152722341</v>
      </c>
      <c r="AQ62" s="36">
        <v>8291</v>
      </c>
      <c r="AR62" s="36">
        <v>8695</v>
      </c>
      <c r="AS62" s="36">
        <v>8359</v>
      </c>
      <c r="AT62" s="36">
        <v>5897.7802673390288</v>
      </c>
      <c r="AU62" s="36">
        <v>3904.7822349388657</v>
      </c>
      <c r="AV62" s="36">
        <v>1811.9397176295824</v>
      </c>
      <c r="AW62" s="36">
        <v>641.91944991259868</v>
      </c>
      <c r="AX62" s="36">
        <v>287.89834100119134</v>
      </c>
      <c r="AY62" s="36">
        <v>178.33019276785905</v>
      </c>
      <c r="AZ62" s="36">
        <v>121.63262195799514</v>
      </c>
      <c r="BA62" s="36">
        <v>90.897104429347337</v>
      </c>
      <c r="BB62" s="36">
        <v>77.988330178939393</v>
      </c>
      <c r="BC62" s="36">
        <v>95.536203495953401</v>
      </c>
      <c r="BD62" s="36">
        <v>1.5875690987519999</v>
      </c>
      <c r="BE62" s="36"/>
      <c r="BF62" s="36"/>
      <c r="BG62" s="36"/>
      <c r="BH62" s="36"/>
      <c r="BI62" s="36"/>
      <c r="BJ62" s="13"/>
      <c r="BK62" s="10"/>
      <c r="BL62" s="10"/>
    </row>
    <row r="63" spans="1:64" ht="16" x14ac:dyDescent="0.2">
      <c r="A63" t="s">
        <v>267</v>
      </c>
      <c r="C63" s="8"/>
      <c r="D63" s="18"/>
      <c r="E63" s="18"/>
      <c r="F63" s="3" t="s">
        <v>247</v>
      </c>
      <c r="G63" t="s">
        <v>268</v>
      </c>
      <c r="H63" s="19" t="s">
        <v>62</v>
      </c>
      <c r="I63" s="19" t="s">
        <v>269</v>
      </c>
      <c r="J63" s="20" t="s">
        <v>64</v>
      </c>
      <c r="K63" s="21" t="s">
        <v>65</v>
      </c>
      <c r="L63" s="21">
        <v>37923</v>
      </c>
      <c r="M63" s="28">
        <v>2003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1425</v>
      </c>
      <c r="AJ63" s="36">
        <v>1318</v>
      </c>
      <c r="AK63" s="36">
        <v>1190</v>
      </c>
      <c r="AL63" s="36">
        <v>970</v>
      </c>
      <c r="AM63" s="36">
        <v>893</v>
      </c>
      <c r="AN63" s="36">
        <v>805</v>
      </c>
      <c r="AO63" s="36">
        <v>737</v>
      </c>
      <c r="AP63" s="36">
        <v>687.83846153846162</v>
      </c>
      <c r="AQ63" s="36">
        <v>642.01846153846157</v>
      </c>
      <c r="AR63" s="36">
        <v>591.87916666666661</v>
      </c>
      <c r="AS63" s="36">
        <v>485.15899999999999</v>
      </c>
      <c r="AT63" s="36">
        <v>426.99546741714084</v>
      </c>
      <c r="AU63" s="36">
        <v>375.43911229711813</v>
      </c>
      <c r="AV63" s="36">
        <v>322.02827436966447</v>
      </c>
      <c r="AW63" s="36">
        <v>280.8351186635079</v>
      </c>
      <c r="AX63" s="36">
        <v>246.02506494628727</v>
      </c>
      <c r="AY63" s="36">
        <v>208.21157451534765</v>
      </c>
      <c r="AZ63" s="36">
        <v>172.92277880606159</v>
      </c>
      <c r="BA63" s="36">
        <v>150.83154170661035</v>
      </c>
      <c r="BB63" s="36">
        <v>122.98034171494126</v>
      </c>
      <c r="BC63" s="36">
        <v>106.59749259736287</v>
      </c>
      <c r="BD63" s="36">
        <v>70.492817984802002</v>
      </c>
      <c r="BE63" s="36"/>
      <c r="BF63" s="36"/>
      <c r="BG63" s="36"/>
      <c r="BH63" s="36"/>
      <c r="BI63" s="36"/>
      <c r="BJ63" s="13"/>
      <c r="BK63" s="10"/>
      <c r="BL63" s="10"/>
    </row>
    <row r="64" spans="1:64" ht="16" x14ac:dyDescent="0.2">
      <c r="A64" s="3" t="s">
        <v>267</v>
      </c>
      <c r="B64" s="3"/>
      <c r="C64" s="7"/>
      <c r="D64" s="18"/>
      <c r="E64" s="18"/>
      <c r="F64" s="3" t="s">
        <v>247</v>
      </c>
      <c r="G64" s="4" t="s">
        <v>270</v>
      </c>
      <c r="H64" s="19" t="s">
        <v>67</v>
      </c>
      <c r="I64" s="19" t="s">
        <v>271</v>
      </c>
      <c r="J64" s="20" t="s">
        <v>64</v>
      </c>
      <c r="K64" s="21" t="s">
        <v>65</v>
      </c>
      <c r="L64" s="21">
        <v>37923</v>
      </c>
      <c r="M64" s="28">
        <v>2003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439</v>
      </c>
      <c r="AJ64" s="36">
        <v>440</v>
      </c>
      <c r="AK64" s="36">
        <v>427</v>
      </c>
      <c r="AL64" s="36">
        <v>409</v>
      </c>
      <c r="AM64" s="36">
        <v>381</v>
      </c>
      <c r="AN64" s="36">
        <v>360</v>
      </c>
      <c r="AO64" s="36">
        <v>315</v>
      </c>
      <c r="AP64" s="36">
        <v>313.85384615384612</v>
      </c>
      <c r="AQ64" s="36">
        <v>295.92307692307691</v>
      </c>
      <c r="AR64" s="36">
        <v>286.91666666666669</v>
      </c>
      <c r="AS64" s="36">
        <v>257.13272727272727</v>
      </c>
      <c r="AT64" s="36">
        <v>226.97450840252046</v>
      </c>
      <c r="AU64" s="36">
        <v>199.70923265104528</v>
      </c>
      <c r="AV64" s="36">
        <v>171.986702446203</v>
      </c>
      <c r="AW64" s="36">
        <v>148.55292008982113</v>
      </c>
      <c r="AX64" s="36">
        <v>130.30316814296</v>
      </c>
      <c r="AY64" s="36">
        <v>104.12882700579162</v>
      </c>
      <c r="AZ64" s="36">
        <v>84.292604086790121</v>
      </c>
      <c r="BA64" s="36">
        <v>72.388692062198416</v>
      </c>
      <c r="BB64" s="36">
        <v>76.676561645610491</v>
      </c>
      <c r="BC64" s="36">
        <v>67.216990147178905</v>
      </c>
      <c r="BD64" s="36">
        <v>48.181565493554302</v>
      </c>
      <c r="BE64" s="36"/>
      <c r="BF64" s="36"/>
      <c r="BG64" s="36"/>
      <c r="BH64" s="36"/>
      <c r="BI64" s="36"/>
      <c r="BJ64" s="12"/>
    </row>
    <row r="65" spans="1:64" ht="16" x14ac:dyDescent="0.2">
      <c r="A65" s="3" t="s">
        <v>272</v>
      </c>
      <c r="B65" s="3" t="s">
        <v>273</v>
      </c>
      <c r="C65" s="7">
        <v>610425467.60000002</v>
      </c>
      <c r="D65" s="18" t="s">
        <v>125</v>
      </c>
      <c r="E65" s="18" t="s">
        <v>125</v>
      </c>
      <c r="F65" s="3" t="s">
        <v>126</v>
      </c>
      <c r="G65" s="4" t="s">
        <v>274</v>
      </c>
      <c r="H65" s="19" t="s">
        <v>62</v>
      </c>
      <c r="I65" s="19" t="s">
        <v>275</v>
      </c>
      <c r="J65" s="20" t="s">
        <v>64</v>
      </c>
      <c r="K65" s="21" t="s">
        <v>91</v>
      </c>
      <c r="L65" s="21">
        <v>39157</v>
      </c>
      <c r="M65" s="28">
        <v>2007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386</v>
      </c>
      <c r="AI65" s="36">
        <v>0</v>
      </c>
      <c r="AJ65" s="36">
        <v>0</v>
      </c>
      <c r="AK65" s="36">
        <v>0</v>
      </c>
      <c r="AL65" s="36">
        <v>2591</v>
      </c>
      <c r="AM65" s="36">
        <v>2843.2</v>
      </c>
      <c r="AN65" s="36">
        <v>3144.1</v>
      </c>
      <c r="AO65" s="36">
        <v>3563</v>
      </c>
      <c r="AP65" s="36">
        <v>3946.4</v>
      </c>
      <c r="AQ65" s="36">
        <v>4064.1333333333337</v>
      </c>
      <c r="AR65" s="36">
        <v>1994.7760297482837</v>
      </c>
      <c r="AS65" s="36">
        <v>3774.25</v>
      </c>
      <c r="AT65" s="36">
        <v>3235.0217765299262</v>
      </c>
      <c r="AU65" s="36">
        <v>2622.779224612801</v>
      </c>
      <c r="AV65" s="36">
        <v>2033.5096395010873</v>
      </c>
      <c r="AW65" s="36">
        <v>1518.034011919219</v>
      </c>
      <c r="AX65" s="36">
        <v>1138.0290085751278</v>
      </c>
      <c r="AY65" s="36">
        <v>943.57857307932647</v>
      </c>
      <c r="AZ65" s="36">
        <v>810.94974613599538</v>
      </c>
      <c r="BA65" s="36">
        <v>701.94639327066818</v>
      </c>
      <c r="BB65" s="36">
        <v>507.12417437519127</v>
      </c>
      <c r="BC65" s="36">
        <v>476.36149965539926</v>
      </c>
      <c r="BD65" s="36">
        <v>328.66426440195067</v>
      </c>
      <c r="BE65" s="36">
        <v>296.05096165599667</v>
      </c>
      <c r="BF65" s="36">
        <v>267.61251097369734</v>
      </c>
      <c r="BG65" s="36">
        <v>139.59496535442202</v>
      </c>
      <c r="BH65" s="36"/>
      <c r="BI65" s="36"/>
      <c r="BJ65" s="12"/>
    </row>
    <row r="66" spans="1:64" ht="16" x14ac:dyDescent="0.2">
      <c r="A66" s="3" t="s">
        <v>272</v>
      </c>
      <c r="B66" s="3" t="s">
        <v>273</v>
      </c>
      <c r="C66" s="7">
        <v>610425467.60000002</v>
      </c>
      <c r="D66" s="18" t="s">
        <v>125</v>
      </c>
      <c r="E66" s="18" t="s">
        <v>125</v>
      </c>
      <c r="F66" s="3" t="s">
        <v>126</v>
      </c>
      <c r="G66" s="4" t="s">
        <v>276</v>
      </c>
      <c r="H66" s="19" t="s">
        <v>67</v>
      </c>
      <c r="I66" s="19" t="s">
        <v>277</v>
      </c>
      <c r="J66" s="20" t="s">
        <v>64</v>
      </c>
      <c r="K66" s="21" t="s">
        <v>91</v>
      </c>
      <c r="L66" s="21">
        <v>39157</v>
      </c>
      <c r="M66" s="28">
        <v>2007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77</v>
      </c>
      <c r="AI66" s="36">
        <v>0</v>
      </c>
      <c r="AJ66" s="36">
        <v>0</v>
      </c>
      <c r="AK66" s="36">
        <v>0</v>
      </c>
      <c r="AL66" s="36">
        <v>939</v>
      </c>
      <c r="AM66" s="36">
        <v>1058.5</v>
      </c>
      <c r="AN66" s="36">
        <v>1235</v>
      </c>
      <c r="AO66" s="36">
        <v>1588.4</v>
      </c>
      <c r="AP66" s="36">
        <v>2014</v>
      </c>
      <c r="AQ66" s="36">
        <v>2259.7600000000002</v>
      </c>
      <c r="AR66" s="36">
        <v>1139.0479566352644</v>
      </c>
      <c r="AS66" s="36">
        <v>2186.9333333333334</v>
      </c>
      <c r="AT66" s="36">
        <v>1835.9809950753413</v>
      </c>
      <c r="AU66" s="36">
        <v>1434.4073532625446</v>
      </c>
      <c r="AV66" s="36">
        <v>1084.70432983815</v>
      </c>
      <c r="AW66" s="36">
        <v>712.73159535301772</v>
      </c>
      <c r="AX66" s="36">
        <v>500.48148776848473</v>
      </c>
      <c r="AY66" s="36">
        <v>382.41381508408341</v>
      </c>
      <c r="AZ66" s="36">
        <v>288.99340526199018</v>
      </c>
      <c r="BA66" s="36">
        <v>245.93004605009332</v>
      </c>
      <c r="BB66" s="36">
        <v>219.51300229581452</v>
      </c>
      <c r="BC66" s="36">
        <v>152.84000823889926</v>
      </c>
      <c r="BD66" s="36">
        <v>128.13277357361756</v>
      </c>
      <c r="BE66" s="36">
        <v>117.65597674736223</v>
      </c>
      <c r="BF66" s="36">
        <v>108.23426608873797</v>
      </c>
      <c r="BG66" s="36">
        <v>69.507552379781103</v>
      </c>
      <c r="BH66" s="36"/>
      <c r="BI66" s="36"/>
      <c r="BJ66" s="12"/>
    </row>
    <row r="67" spans="1:64" x14ac:dyDescent="0.2">
      <c r="A67" s="3" t="s">
        <v>278</v>
      </c>
      <c r="B67" s="3" t="s">
        <v>279</v>
      </c>
      <c r="C67" s="7">
        <v>340276002.16000003</v>
      </c>
      <c r="D67" s="18" t="s">
        <v>280</v>
      </c>
      <c r="E67" s="18" t="s">
        <v>280</v>
      </c>
      <c r="F67" s="3" t="s">
        <v>281</v>
      </c>
      <c r="G67" s="4" t="s">
        <v>282</v>
      </c>
      <c r="H67" s="19" t="s">
        <v>62</v>
      </c>
      <c r="I67" s="19" t="s">
        <v>283</v>
      </c>
      <c r="J67" s="23" t="s">
        <v>257</v>
      </c>
      <c r="K67" s="21" t="s">
        <v>65</v>
      </c>
      <c r="L67" s="21">
        <v>39324</v>
      </c>
      <c r="M67" s="28">
        <v>2007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401.6</v>
      </c>
      <c r="AM67" s="36">
        <v>538.30999999999995</v>
      </c>
      <c r="AN67" s="36">
        <v>702.50833333333333</v>
      </c>
      <c r="AO67" s="36">
        <v>846.72181818181809</v>
      </c>
      <c r="AP67" s="36">
        <v>1031.6166666666666</v>
      </c>
      <c r="AQ67" s="36">
        <v>1145.2125000000001</v>
      </c>
      <c r="AR67" s="36">
        <v>1202.7033333333331</v>
      </c>
      <c r="AS67" s="36">
        <v>1218.02</v>
      </c>
      <c r="AT67" s="36">
        <v>1038.5759466905281</v>
      </c>
      <c r="AU67" s="36">
        <v>887.62304781587159</v>
      </c>
      <c r="AV67" s="36">
        <v>769.08692836947262</v>
      </c>
      <c r="AW67" s="36">
        <v>671.92737402448404</v>
      </c>
      <c r="AX67" s="36">
        <v>595.55548448888942</v>
      </c>
      <c r="AY67" s="36">
        <v>530.21708741489101</v>
      </c>
      <c r="AZ67" s="36">
        <v>473.06727077858147</v>
      </c>
      <c r="BA67" s="36">
        <v>379.60221432200132</v>
      </c>
      <c r="BB67" s="36">
        <v>407.50023376270951</v>
      </c>
      <c r="BC67" s="36">
        <v>332.40398851117698</v>
      </c>
      <c r="BD67" s="36">
        <v>299.16358966005896</v>
      </c>
      <c r="BE67" s="36"/>
      <c r="BF67" s="36"/>
      <c r="BG67" s="36"/>
      <c r="BH67" s="36"/>
      <c r="BI67" s="36"/>
      <c r="BJ67" s="12"/>
    </row>
    <row r="68" spans="1:64" ht="16" x14ac:dyDescent="0.2">
      <c r="A68" s="3" t="s">
        <v>284</v>
      </c>
      <c r="B68" s="3" t="s">
        <v>285</v>
      </c>
      <c r="C68" s="7">
        <v>418689356.43000001</v>
      </c>
      <c r="D68" s="18" t="s">
        <v>236</v>
      </c>
      <c r="E68" s="18" t="s">
        <v>236</v>
      </c>
      <c r="F68" s="3" t="s">
        <v>60</v>
      </c>
      <c r="G68" s="4" t="s">
        <v>286</v>
      </c>
      <c r="H68" s="19" t="s">
        <v>62</v>
      </c>
      <c r="I68" s="19" t="s">
        <v>287</v>
      </c>
      <c r="J68" s="20" t="s">
        <v>64</v>
      </c>
      <c r="K68" s="21" t="s">
        <v>65</v>
      </c>
      <c r="L68" s="21">
        <v>38896</v>
      </c>
      <c r="M68" s="28">
        <v>2006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1280</v>
      </c>
      <c r="AK68" s="36">
        <v>1493</v>
      </c>
      <c r="AL68" s="36">
        <v>1620</v>
      </c>
      <c r="AM68" s="36">
        <v>1824</v>
      </c>
      <c r="AN68" s="36">
        <v>2005</v>
      </c>
      <c r="AO68" s="36">
        <v>2000</v>
      </c>
      <c r="AP68" s="36">
        <v>2110</v>
      </c>
      <c r="AQ68" s="36">
        <v>2140</v>
      </c>
      <c r="AR68" s="36">
        <v>2117</v>
      </c>
      <c r="AS68" s="36">
        <v>2165</v>
      </c>
      <c r="AT68" s="36">
        <v>2084.2176401184752</v>
      </c>
      <c r="AU68" s="36">
        <v>1485.6790233171432</v>
      </c>
      <c r="AV68" s="36">
        <v>701.8001643731053</v>
      </c>
      <c r="AW68" s="36">
        <v>430.98227789648217</v>
      </c>
      <c r="AX68" s="36">
        <v>368.1846310311754</v>
      </c>
      <c r="AY68" s="36">
        <v>303.59316943353542</v>
      </c>
      <c r="AZ68" s="36">
        <v>269.20283256510464</v>
      </c>
      <c r="BA68" s="36">
        <v>246.43408235147453</v>
      </c>
      <c r="BB68" s="36">
        <v>210.38111023624074</v>
      </c>
      <c r="BC68" s="36">
        <v>271.65247484879808</v>
      </c>
      <c r="BD68" s="36">
        <v>170.17180953851314</v>
      </c>
      <c r="BE68" s="36">
        <v>314.33125442314798</v>
      </c>
      <c r="BF68" s="36">
        <v>298.61469170199103</v>
      </c>
      <c r="BG68" s="36"/>
      <c r="BH68" s="36"/>
      <c r="BI68" s="36"/>
      <c r="BJ68" s="12"/>
    </row>
    <row r="69" spans="1:64" ht="16" x14ac:dyDescent="0.2">
      <c r="A69" s="3" t="s">
        <v>284</v>
      </c>
      <c r="B69" s="3" t="s">
        <v>285</v>
      </c>
      <c r="C69" s="7">
        <v>418689356.43000001</v>
      </c>
      <c r="D69" s="18" t="s">
        <v>236</v>
      </c>
      <c r="E69" s="18" t="s">
        <v>236</v>
      </c>
      <c r="F69" s="3" t="s">
        <v>60</v>
      </c>
      <c r="G69" s="4" t="s">
        <v>288</v>
      </c>
      <c r="H69" s="19" t="s">
        <v>67</v>
      </c>
      <c r="I69" s="19" t="s">
        <v>289</v>
      </c>
      <c r="J69" s="20" t="s">
        <v>64</v>
      </c>
      <c r="K69" s="21" t="s">
        <v>65</v>
      </c>
      <c r="L69" s="21">
        <v>38896</v>
      </c>
      <c r="M69" s="28">
        <v>2006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541</v>
      </c>
      <c r="AK69" s="36">
        <v>671</v>
      </c>
      <c r="AL69" s="36">
        <v>829</v>
      </c>
      <c r="AM69" s="36">
        <v>969</v>
      </c>
      <c r="AN69" s="36">
        <v>1105</v>
      </c>
      <c r="AO69" s="36">
        <v>1091</v>
      </c>
      <c r="AP69" s="36">
        <v>1191</v>
      </c>
      <c r="AQ69" s="36">
        <v>1293.6470588235295</v>
      </c>
      <c r="AR69" s="36">
        <v>1296.9375</v>
      </c>
      <c r="AS69" s="36">
        <v>1497</v>
      </c>
      <c r="AT69" s="36">
        <v>1559.9712883417633</v>
      </c>
      <c r="AU69" s="36">
        <v>1083.868625679474</v>
      </c>
      <c r="AV69" s="36">
        <v>409.08396878139291</v>
      </c>
      <c r="AW69" s="36">
        <v>207.00870668335853</v>
      </c>
      <c r="AX69" s="36">
        <v>182.52709589090742</v>
      </c>
      <c r="AY69" s="36">
        <v>142.12161031100831</v>
      </c>
      <c r="AZ69" s="36">
        <v>128.30194686985939</v>
      </c>
      <c r="BA69" s="36">
        <v>119.4810602188486</v>
      </c>
      <c r="BB69" s="36">
        <v>112.44530017271974</v>
      </c>
      <c r="BC69" s="36">
        <v>160.09700637587801</v>
      </c>
      <c r="BD69" s="36">
        <v>1.8244687500000001</v>
      </c>
      <c r="BE69" s="36"/>
      <c r="BF69" s="36"/>
      <c r="BG69" s="36"/>
      <c r="BH69" s="36"/>
      <c r="BI69" s="36"/>
      <c r="BJ69" s="12"/>
    </row>
    <row r="70" spans="1:64" ht="16" x14ac:dyDescent="0.2">
      <c r="A70" t="s">
        <v>290</v>
      </c>
      <c r="C70" s="5"/>
      <c r="D70" s="18" t="s">
        <v>126</v>
      </c>
      <c r="E70" s="18" t="s">
        <v>126</v>
      </c>
      <c r="F70" s="3" t="s">
        <v>126</v>
      </c>
      <c r="G70" s="4" t="s">
        <v>291</v>
      </c>
      <c r="H70" s="19" t="s">
        <v>62</v>
      </c>
      <c r="I70" s="19" t="s">
        <v>292</v>
      </c>
      <c r="J70" s="20" t="s">
        <v>64</v>
      </c>
      <c r="K70" s="21" t="s">
        <v>65</v>
      </c>
      <c r="L70" s="21">
        <v>38919</v>
      </c>
      <c r="M70" s="28">
        <v>2006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846</v>
      </c>
      <c r="AI70" s="36">
        <v>1003</v>
      </c>
      <c r="AJ70" s="36">
        <v>1233</v>
      </c>
      <c r="AK70" s="36">
        <v>1511</v>
      </c>
      <c r="AL70" s="36">
        <v>1520</v>
      </c>
      <c r="AM70" s="36">
        <v>1242</v>
      </c>
      <c r="AN70" s="36">
        <v>1099</v>
      </c>
      <c r="AO70" s="36">
        <v>862</v>
      </c>
      <c r="AP70" s="36">
        <v>829</v>
      </c>
      <c r="AQ70" s="36">
        <v>1022</v>
      </c>
      <c r="AR70" s="36">
        <v>1065.3333333333335</v>
      </c>
      <c r="AS70" s="36">
        <v>972</v>
      </c>
      <c r="AT70" s="36">
        <v>776.12333333333333</v>
      </c>
      <c r="AU70" s="36">
        <v>637.64393333333339</v>
      </c>
      <c r="AV70" s="36">
        <v>550.13773666666668</v>
      </c>
      <c r="AW70" s="36">
        <v>472.67172925</v>
      </c>
      <c r="AX70" s="36">
        <v>419.93885396464287</v>
      </c>
      <c r="AY70" s="36">
        <v>398.29564872209585</v>
      </c>
      <c r="AZ70" s="36">
        <v>391.8599996726922</v>
      </c>
      <c r="BA70" s="36">
        <v>366.82043562623329</v>
      </c>
      <c r="BB70" s="36">
        <v>264.68358955469614</v>
      </c>
      <c r="BC70" s="36">
        <v>210.16392970299506</v>
      </c>
      <c r="BD70" s="36">
        <v>235.14272105057603</v>
      </c>
      <c r="BE70" s="36">
        <v>214.82756157486401</v>
      </c>
      <c r="BF70" s="36">
        <v>196.80186273315681</v>
      </c>
      <c r="BG70" s="36">
        <v>191.53834548022101</v>
      </c>
      <c r="BH70" s="36"/>
      <c r="BI70" s="36"/>
      <c r="BJ70" s="12"/>
    </row>
    <row r="71" spans="1:64" ht="16" x14ac:dyDescent="0.2">
      <c r="A71" t="s">
        <v>290</v>
      </c>
      <c r="C71" s="5"/>
      <c r="D71" s="18" t="s">
        <v>126</v>
      </c>
      <c r="E71" s="18" t="s">
        <v>126</v>
      </c>
      <c r="F71" s="3" t="s">
        <v>126</v>
      </c>
      <c r="G71" s="4" t="s">
        <v>290</v>
      </c>
      <c r="H71" s="19" t="s">
        <v>67</v>
      </c>
      <c r="I71" s="19" t="s">
        <v>293</v>
      </c>
      <c r="J71" s="20" t="s">
        <v>64</v>
      </c>
      <c r="K71" s="21" t="s">
        <v>65</v>
      </c>
      <c r="L71" s="21">
        <v>38919</v>
      </c>
      <c r="M71" s="28">
        <v>2006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3148</v>
      </c>
      <c r="AI71" s="36">
        <v>3194</v>
      </c>
      <c r="AJ71" s="36">
        <v>3483</v>
      </c>
      <c r="AK71" s="36">
        <v>3801</v>
      </c>
      <c r="AL71" s="36">
        <v>3394</v>
      </c>
      <c r="AM71" s="36">
        <v>2989</v>
      </c>
      <c r="AN71" s="36">
        <v>2803</v>
      </c>
      <c r="AO71" s="36">
        <v>2561</v>
      </c>
      <c r="AP71" s="36">
        <v>2495</v>
      </c>
      <c r="AQ71" s="36">
        <v>2721.3157894736842</v>
      </c>
      <c r="AR71" s="36">
        <v>2728</v>
      </c>
      <c r="AS71" s="36">
        <v>2539.25</v>
      </c>
      <c r="AT71" s="36">
        <v>2283.4772071481516</v>
      </c>
      <c r="AU71" s="36">
        <v>2097.9099382104223</v>
      </c>
      <c r="AV71" s="36">
        <v>1960.6808355102223</v>
      </c>
      <c r="AW71" s="36">
        <v>1864.8468833338081</v>
      </c>
      <c r="AX71" s="36">
        <v>1764.3406717185105</v>
      </c>
      <c r="AY71" s="36">
        <v>1727.6579815588129</v>
      </c>
      <c r="AZ71" s="36">
        <v>1691.9967960689482</v>
      </c>
      <c r="BA71" s="36">
        <v>1692.6613394110675</v>
      </c>
      <c r="BB71" s="36">
        <v>1484.0826844231785</v>
      </c>
      <c r="BC71" s="36">
        <v>1272.6237262808768</v>
      </c>
      <c r="BD71" s="36">
        <v>1381.2550676862434</v>
      </c>
      <c r="BE71" s="36">
        <v>1338.4191225680543</v>
      </c>
      <c r="BF71" s="36">
        <v>1300.8781121653581</v>
      </c>
      <c r="BG71" s="36">
        <v>1557.3305939928998</v>
      </c>
      <c r="BH71" s="36"/>
      <c r="BI71" s="36"/>
      <c r="BJ71" s="12"/>
    </row>
    <row r="72" spans="1:64" ht="16" x14ac:dyDescent="0.2">
      <c r="A72" s="3" t="s">
        <v>294</v>
      </c>
      <c r="B72" s="3" t="s">
        <v>295</v>
      </c>
      <c r="C72" s="7">
        <v>339500199.22000003</v>
      </c>
      <c r="D72" s="18" t="s">
        <v>296</v>
      </c>
      <c r="E72" s="18" t="s">
        <v>296</v>
      </c>
      <c r="F72" s="3" t="s">
        <v>297</v>
      </c>
      <c r="G72" s="4" t="s">
        <v>298</v>
      </c>
      <c r="H72" s="19" t="s">
        <v>62</v>
      </c>
      <c r="I72" s="19" t="s">
        <v>299</v>
      </c>
      <c r="J72" s="20" t="s">
        <v>64</v>
      </c>
      <c r="K72" s="21" t="s">
        <v>65</v>
      </c>
      <c r="L72" s="21">
        <v>39384</v>
      </c>
      <c r="M72" s="28">
        <v>2007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6">
        <v>0</v>
      </c>
      <c r="AJ72" s="36">
        <v>1266</v>
      </c>
      <c r="AK72" s="36">
        <v>1529</v>
      </c>
      <c r="AL72" s="36">
        <v>1632</v>
      </c>
      <c r="AM72" s="36">
        <v>1739.0222222222224</v>
      </c>
      <c r="AN72" s="36">
        <v>1841</v>
      </c>
      <c r="AO72" s="36">
        <v>1874</v>
      </c>
      <c r="AP72" s="36">
        <v>1880</v>
      </c>
      <c r="AQ72" s="36">
        <v>1958</v>
      </c>
      <c r="AR72" s="36">
        <v>2060</v>
      </c>
      <c r="AS72" s="36">
        <v>1923.6923076923076</v>
      </c>
      <c r="AT72" s="36">
        <v>1678.3834239557555</v>
      </c>
      <c r="AU72" s="36">
        <v>883.25195680768456</v>
      </c>
      <c r="AV72" s="36">
        <v>578.84577131036428</v>
      </c>
      <c r="AW72" s="36">
        <v>422.16511844752432</v>
      </c>
      <c r="AX72" s="36">
        <v>314.91294997971659</v>
      </c>
      <c r="AY72" s="36">
        <v>236.175051677905</v>
      </c>
      <c r="AZ72" s="36">
        <v>194.99073962507526</v>
      </c>
      <c r="BA72" s="36">
        <v>169.08830069450897</v>
      </c>
      <c r="BB72" s="36">
        <v>141.2180745146502</v>
      </c>
      <c r="BC72" s="36">
        <v>146.16917037528654</v>
      </c>
      <c r="BD72" s="36">
        <v>110.19353066716842</v>
      </c>
      <c r="BE72" s="36">
        <v>96.190843186453122</v>
      </c>
      <c r="BF72" s="36">
        <v>104.2789399496515</v>
      </c>
      <c r="BG72" s="36"/>
      <c r="BH72" s="36"/>
      <c r="BI72" s="36"/>
      <c r="BJ72" s="12"/>
    </row>
    <row r="73" spans="1:64" ht="16" x14ac:dyDescent="0.2">
      <c r="A73" s="3" t="s">
        <v>294</v>
      </c>
      <c r="B73" s="3" t="s">
        <v>295</v>
      </c>
      <c r="C73" s="7">
        <v>339500199.22000003</v>
      </c>
      <c r="D73" s="18" t="s">
        <v>296</v>
      </c>
      <c r="E73" s="18" t="s">
        <v>296</v>
      </c>
      <c r="F73" s="3" t="s">
        <v>297</v>
      </c>
      <c r="G73" s="4" t="s">
        <v>300</v>
      </c>
      <c r="H73" s="19" t="s">
        <v>67</v>
      </c>
      <c r="I73" s="19" t="s">
        <v>301</v>
      </c>
      <c r="J73" s="20" t="s">
        <v>64</v>
      </c>
      <c r="K73" s="21" t="s">
        <v>65</v>
      </c>
      <c r="L73" s="21">
        <v>39384</v>
      </c>
      <c r="M73" s="28">
        <v>2007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428</v>
      </c>
      <c r="AK73" s="36">
        <v>540</v>
      </c>
      <c r="AL73" s="36">
        <v>661</v>
      </c>
      <c r="AM73" s="36">
        <v>722</v>
      </c>
      <c r="AN73" s="36">
        <v>810</v>
      </c>
      <c r="AO73" s="36">
        <v>806</v>
      </c>
      <c r="AP73" s="36">
        <v>804</v>
      </c>
      <c r="AQ73" s="36">
        <v>859</v>
      </c>
      <c r="AR73" s="36">
        <v>882</v>
      </c>
      <c r="AS73" s="36">
        <v>877</v>
      </c>
      <c r="AT73" s="36">
        <v>801.55538461538458</v>
      </c>
      <c r="AU73" s="36">
        <v>297.3598076923077</v>
      </c>
      <c r="AV73" s="36">
        <v>157.52376153846154</v>
      </c>
      <c r="AW73" s="36">
        <v>107.08020461538462</v>
      </c>
      <c r="AX73" s="36">
        <v>76.424232538461538</v>
      </c>
      <c r="AY73" s="36">
        <v>56.561473970833333</v>
      </c>
      <c r="AZ73" s="36">
        <v>47.876728357954548</v>
      </c>
      <c r="BA73" s="36">
        <v>49.532647885527773</v>
      </c>
      <c r="BB73" s="36">
        <v>42.792074232746877</v>
      </c>
      <c r="BC73" s="36">
        <v>43.422921949143998</v>
      </c>
      <c r="BD73" s="36">
        <v>34.783854315417251</v>
      </c>
      <c r="BE73" s="36">
        <v>31.237451189543251</v>
      </c>
      <c r="BF73" s="36">
        <v>36.811512029089393</v>
      </c>
      <c r="BG73" s="36"/>
      <c r="BH73" s="36"/>
      <c r="BI73" s="36"/>
      <c r="BJ73" s="12"/>
    </row>
    <row r="74" spans="1:64" x14ac:dyDescent="0.2">
      <c r="A74" s="3" t="s">
        <v>302</v>
      </c>
      <c r="C74" s="5"/>
      <c r="D74" s="18" t="s">
        <v>158</v>
      </c>
      <c r="E74" s="18" t="s">
        <v>158</v>
      </c>
      <c r="F74" s="3" t="s">
        <v>158</v>
      </c>
      <c r="G74" s="4" t="s">
        <v>302</v>
      </c>
      <c r="H74" s="19" t="s">
        <v>62</v>
      </c>
      <c r="I74" s="19" t="s">
        <v>303</v>
      </c>
      <c r="J74" s="23" t="s">
        <v>161</v>
      </c>
      <c r="K74" s="21" t="s">
        <v>65</v>
      </c>
      <c r="L74" s="21">
        <v>42996</v>
      </c>
      <c r="M74" s="19">
        <v>2017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36">
        <v>21</v>
      </c>
      <c r="AL74" s="36">
        <v>79</v>
      </c>
      <c r="AM74" s="36">
        <v>0</v>
      </c>
      <c r="AN74" s="36">
        <v>2</v>
      </c>
      <c r="AO74" s="36">
        <v>156</v>
      </c>
      <c r="AP74" s="36">
        <v>518</v>
      </c>
      <c r="AQ74" s="36">
        <v>816.38562091503275</v>
      </c>
      <c r="AR74" s="36">
        <v>1217</v>
      </c>
      <c r="AS74" s="36">
        <v>1729</v>
      </c>
      <c r="AT74" s="36">
        <v>2086.6480642654774</v>
      </c>
      <c r="AU74" s="36">
        <v>2357.5173872661931</v>
      </c>
      <c r="AV74" s="36">
        <v>2568.0737821831044</v>
      </c>
      <c r="AW74" s="36">
        <v>2749.3607268130149</v>
      </c>
      <c r="AX74" s="36">
        <v>2766.7527102340155</v>
      </c>
      <c r="AY74" s="36">
        <v>2830.4720286029756</v>
      </c>
      <c r="AZ74" s="36">
        <v>2662.5586120878261</v>
      </c>
      <c r="BA74" s="36">
        <v>2423.4348619136558</v>
      </c>
      <c r="BB74" s="36">
        <v>1743.2186400174403</v>
      </c>
      <c r="BC74" s="36">
        <v>1458.5831313537344</v>
      </c>
      <c r="BD74" s="36">
        <v>1584.1021155660801</v>
      </c>
      <c r="BE74" s="36">
        <v>1387.95978241494</v>
      </c>
      <c r="BF74" s="36">
        <v>1493.56891046397</v>
      </c>
      <c r="BG74" s="36"/>
      <c r="BH74" s="36"/>
      <c r="BI74" s="36"/>
      <c r="BJ74" s="12"/>
    </row>
    <row r="75" spans="1:64" x14ac:dyDescent="0.2">
      <c r="A75" s="3" t="s">
        <v>302</v>
      </c>
      <c r="C75" s="5"/>
      <c r="D75" s="18" t="s">
        <v>158</v>
      </c>
      <c r="E75" s="18" t="s">
        <v>158</v>
      </c>
      <c r="F75" s="3" t="s">
        <v>158</v>
      </c>
      <c r="G75" s="4" t="s">
        <v>304</v>
      </c>
      <c r="H75" s="19" t="s">
        <v>67</v>
      </c>
      <c r="I75" s="19" t="s">
        <v>305</v>
      </c>
      <c r="J75" s="23" t="s">
        <v>161</v>
      </c>
      <c r="K75" s="21" t="s">
        <v>65</v>
      </c>
      <c r="L75" s="21">
        <v>42996</v>
      </c>
      <c r="M75" s="19">
        <v>2017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36">
        <v>0</v>
      </c>
      <c r="AL75" s="36">
        <v>56</v>
      </c>
      <c r="AM75" s="36">
        <v>0</v>
      </c>
      <c r="AN75" s="36">
        <v>2</v>
      </c>
      <c r="AO75" s="36">
        <v>121</v>
      </c>
      <c r="AP75" s="36">
        <v>382</v>
      </c>
      <c r="AQ75" s="36">
        <v>558.03703703703707</v>
      </c>
      <c r="AR75" s="36">
        <v>854</v>
      </c>
      <c r="AS75" s="36">
        <v>1253</v>
      </c>
      <c r="AT75" s="36">
        <v>1519.433835154279</v>
      </c>
      <c r="AU75" s="36">
        <v>1708.4250089269847</v>
      </c>
      <c r="AV75" s="36">
        <v>1859.9154286875507</v>
      </c>
      <c r="AW75" s="36">
        <v>1986.8402185219884</v>
      </c>
      <c r="AX75" s="36">
        <v>1996.5065454996727</v>
      </c>
      <c r="AY75" s="36">
        <v>2065.4628474052788</v>
      </c>
      <c r="AZ75" s="36">
        <v>1954.6726678032387</v>
      </c>
      <c r="BA75" s="36">
        <v>1860.0943030743736</v>
      </c>
      <c r="BB75" s="36">
        <v>1178.9526797037493</v>
      </c>
      <c r="BC75" s="36">
        <v>951.40786749334643</v>
      </c>
      <c r="BD75" s="36">
        <v>1127.4118743489639</v>
      </c>
      <c r="BE75" s="36">
        <v>976.93856531953452</v>
      </c>
      <c r="BF75" s="36">
        <v>1090.45831408194</v>
      </c>
      <c r="BG75" s="36"/>
      <c r="BH75" s="36"/>
      <c r="BI75" s="36"/>
      <c r="BJ75" s="12"/>
    </row>
    <row r="76" spans="1:64" x14ac:dyDescent="0.2">
      <c r="A76" s="3" t="s">
        <v>306</v>
      </c>
      <c r="B76" s="3"/>
      <c r="C76" s="7"/>
      <c r="D76" s="18" t="s">
        <v>158</v>
      </c>
      <c r="E76" s="18" t="s">
        <v>158</v>
      </c>
      <c r="F76" s="3" t="s">
        <v>158</v>
      </c>
      <c r="G76" s="4" t="s">
        <v>306</v>
      </c>
      <c r="H76" s="19" t="s">
        <v>62</v>
      </c>
      <c r="I76" s="19" t="s">
        <v>307</v>
      </c>
      <c r="J76" s="23" t="s">
        <v>161</v>
      </c>
      <c r="K76" s="21" t="s">
        <v>65</v>
      </c>
      <c r="L76" s="21">
        <v>41873</v>
      </c>
      <c r="M76" s="19">
        <v>2014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19</v>
      </c>
      <c r="AK76" s="36">
        <v>57</v>
      </c>
      <c r="AL76" s="36">
        <v>730</v>
      </c>
      <c r="AM76" s="36">
        <v>1735</v>
      </c>
      <c r="AN76" s="36">
        <v>2461</v>
      </c>
      <c r="AO76" s="36">
        <v>2648</v>
      </c>
      <c r="AP76" s="36">
        <v>2549</v>
      </c>
      <c r="AQ76" s="36">
        <v>2306</v>
      </c>
      <c r="AR76" s="36">
        <v>1882</v>
      </c>
      <c r="AS76" s="36">
        <v>1799</v>
      </c>
      <c r="AT76" s="36">
        <v>1516.0899835044891</v>
      </c>
      <c r="AU76" s="36">
        <v>1304.4573355701013</v>
      </c>
      <c r="AV76" s="36">
        <v>1156.8677532705653</v>
      </c>
      <c r="AW76" s="36">
        <v>1024.2162710314367</v>
      </c>
      <c r="AX76" s="36">
        <v>924.2755613745627</v>
      </c>
      <c r="AY76" s="36">
        <v>633.88502352944704</v>
      </c>
      <c r="AZ76" s="36">
        <v>453.90134878391262</v>
      </c>
      <c r="BA76" s="36">
        <v>330.71169679854705</v>
      </c>
      <c r="BB76" s="36">
        <v>285.41845069901018</v>
      </c>
      <c r="BC76" s="36">
        <v>181.4618252475683</v>
      </c>
      <c r="BD76" s="36">
        <v>152.19573262772406</v>
      </c>
      <c r="BE76" s="36">
        <v>133.51493317304545</v>
      </c>
      <c r="BF76" s="36">
        <v>190.485222548027</v>
      </c>
      <c r="BG76" s="36"/>
      <c r="BH76" s="36"/>
      <c r="BI76" s="36"/>
      <c r="BJ76" s="13"/>
      <c r="BK76" s="10"/>
      <c r="BL76" s="10"/>
    </row>
    <row r="77" spans="1:64" x14ac:dyDescent="0.2">
      <c r="A77" s="3" t="s">
        <v>306</v>
      </c>
      <c r="B77" s="3"/>
      <c r="C77" s="7"/>
      <c r="D77" s="18" t="s">
        <v>158</v>
      </c>
      <c r="E77" s="18" t="s">
        <v>158</v>
      </c>
      <c r="F77" s="3" t="s">
        <v>158</v>
      </c>
      <c r="G77" s="4" t="s">
        <v>308</v>
      </c>
      <c r="H77" s="19" t="s">
        <v>67</v>
      </c>
      <c r="I77" s="19" t="s">
        <v>309</v>
      </c>
      <c r="J77" s="23" t="s">
        <v>161</v>
      </c>
      <c r="K77" s="21" t="s">
        <v>65</v>
      </c>
      <c r="L77" s="21">
        <v>41873</v>
      </c>
      <c r="M77" s="19">
        <v>2014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19</v>
      </c>
      <c r="AK77" s="36">
        <v>44.333333333333336</v>
      </c>
      <c r="AL77" s="36">
        <v>510</v>
      </c>
      <c r="AM77" s="36">
        <v>1159</v>
      </c>
      <c r="AN77" s="36">
        <v>1632</v>
      </c>
      <c r="AO77" s="36">
        <v>1670</v>
      </c>
      <c r="AP77" s="36">
        <v>1611</v>
      </c>
      <c r="AQ77" s="36">
        <v>1453.7857142857144</v>
      </c>
      <c r="AR77" s="36">
        <v>1190</v>
      </c>
      <c r="AS77" s="36">
        <v>1217</v>
      </c>
      <c r="AT77" s="36">
        <v>1017.2214978402098</v>
      </c>
      <c r="AU77" s="36">
        <v>865.83368755288086</v>
      </c>
      <c r="AV77" s="36">
        <v>766.58981607902308</v>
      </c>
      <c r="AW77" s="36">
        <v>674.52798053022809</v>
      </c>
      <c r="AX77" s="36">
        <v>596.07566342869006</v>
      </c>
      <c r="AY77" s="36">
        <v>302.99952323508603</v>
      </c>
      <c r="AZ77" s="36">
        <v>169.82076373009886</v>
      </c>
      <c r="BA77" s="36">
        <v>97.535607858707039</v>
      </c>
      <c r="BB77" s="36">
        <v>75.645913525684747</v>
      </c>
      <c r="BC77" s="36">
        <v>58.859450721438364</v>
      </c>
      <c r="BD77" s="36">
        <v>35.1484715096611</v>
      </c>
      <c r="BE77" s="36">
        <v>29.9886018678684</v>
      </c>
      <c r="BF77" s="36">
        <v>30.291159494260199</v>
      </c>
      <c r="BG77" s="36"/>
      <c r="BH77" s="36"/>
      <c r="BI77" s="36"/>
      <c r="BJ77" s="13"/>
      <c r="BK77" s="10"/>
      <c r="BL77" s="10"/>
    </row>
    <row r="78" spans="1:64" ht="16" x14ac:dyDescent="0.2">
      <c r="A78" s="3" t="s">
        <v>310</v>
      </c>
      <c r="B78" t="s">
        <v>311</v>
      </c>
      <c r="C78" s="29">
        <v>217826997.78</v>
      </c>
      <c r="D78" t="s">
        <v>103</v>
      </c>
      <c r="E78" t="s">
        <v>103</v>
      </c>
      <c r="F78" s="3" t="s">
        <v>104</v>
      </c>
      <c r="G78" s="4" t="s">
        <v>312</v>
      </c>
      <c r="H78" s="19" t="s">
        <v>62</v>
      </c>
      <c r="I78" s="19" t="s">
        <v>313</v>
      </c>
      <c r="J78" s="20" t="s">
        <v>64</v>
      </c>
      <c r="K78" s="21" t="s">
        <v>91</v>
      </c>
      <c r="L78" s="21">
        <v>38314</v>
      </c>
      <c r="M78" s="28">
        <v>2004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1510.3397585286436</v>
      </c>
      <c r="AK78" s="36">
        <v>1917.1344671824206</v>
      </c>
      <c r="AL78" s="36">
        <v>1883.1038085241942</v>
      </c>
      <c r="AM78" s="36">
        <v>1963.5976067480221</v>
      </c>
      <c r="AN78" s="36">
        <v>1973.1479999999999</v>
      </c>
      <c r="AO78" s="36">
        <v>1864.3440000000001</v>
      </c>
      <c r="AP78" s="36">
        <v>1894.6854334298891</v>
      </c>
      <c r="AQ78" s="36">
        <v>1933.1856914184139</v>
      </c>
      <c r="AR78" s="36">
        <v>2050.7947573558022</v>
      </c>
      <c r="AS78" s="36">
        <v>2012.1383327828896</v>
      </c>
      <c r="AT78" s="36">
        <v>1925.0589281990824</v>
      </c>
      <c r="AU78" s="36">
        <v>1765.7994144562547</v>
      </c>
      <c r="AV78" s="36">
        <v>1657.7972335989216</v>
      </c>
      <c r="AW78" s="36">
        <v>1568.4424031552671</v>
      </c>
      <c r="AX78" s="36">
        <v>1449.6293252823302</v>
      </c>
      <c r="AY78" s="36">
        <v>1266.109806635174</v>
      </c>
      <c r="AZ78" s="36">
        <v>1158.2416952852379</v>
      </c>
      <c r="BA78" s="36">
        <v>1007.2043512512711</v>
      </c>
      <c r="BB78" s="36">
        <v>851.86679820588267</v>
      </c>
      <c r="BC78" s="36">
        <v>730.30118929783805</v>
      </c>
      <c r="BD78" s="36">
        <v>429.65110806705718</v>
      </c>
      <c r="BE78" s="36">
        <v>381.83168257444828</v>
      </c>
      <c r="BF78" s="36">
        <v>414.1992221492473</v>
      </c>
      <c r="BG78" s="36">
        <v>757.54171528577604</v>
      </c>
      <c r="BH78" s="36">
        <v>689.51008861705895</v>
      </c>
      <c r="BI78" s="36">
        <v>612.85689695088809</v>
      </c>
      <c r="BJ78" s="13"/>
      <c r="BK78" s="10"/>
      <c r="BL78" s="10"/>
    </row>
    <row r="79" spans="1:64" ht="16" x14ac:dyDescent="0.2">
      <c r="A79" s="3" t="s">
        <v>310</v>
      </c>
      <c r="B79" t="s">
        <v>311</v>
      </c>
      <c r="C79" s="30">
        <v>217826997.78</v>
      </c>
      <c r="D79" t="s">
        <v>103</v>
      </c>
      <c r="E79" t="s">
        <v>103</v>
      </c>
      <c r="F79" s="3" t="s">
        <v>104</v>
      </c>
      <c r="G79" s="4" t="s">
        <v>314</v>
      </c>
      <c r="H79" s="19" t="s">
        <v>67</v>
      </c>
      <c r="I79" s="19" t="s">
        <v>315</v>
      </c>
      <c r="J79" s="20" t="s">
        <v>64</v>
      </c>
      <c r="K79" s="21" t="s">
        <v>91</v>
      </c>
      <c r="L79" s="21">
        <v>38314</v>
      </c>
      <c r="M79" s="28">
        <v>2004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839.39783844118597</v>
      </c>
      <c r="AK79" s="36">
        <v>992.39492229213488</v>
      </c>
      <c r="AL79" s="36">
        <v>1100.1702383314725</v>
      </c>
      <c r="AM79" s="36">
        <v>1182.9018910021271</v>
      </c>
      <c r="AN79" s="36">
        <v>1117.4248430168259</v>
      </c>
      <c r="AO79" s="36">
        <v>1027.2872574923647</v>
      </c>
      <c r="AP79" s="36">
        <v>1046.5753458753732</v>
      </c>
      <c r="AQ79" s="36">
        <v>1078.9267614036435</v>
      </c>
      <c r="AR79" s="36">
        <v>1135.2247222993078</v>
      </c>
      <c r="AS79" s="36">
        <v>1108.5303441888013</v>
      </c>
      <c r="AT79" s="36">
        <v>1063.9687868640326</v>
      </c>
      <c r="AU79" s="36">
        <v>1002.6690941398911</v>
      </c>
      <c r="AV79" s="36">
        <v>954.32565256670784</v>
      </c>
      <c r="AW79" s="36">
        <v>912.2301028989699</v>
      </c>
      <c r="AX79" s="36">
        <v>851.22667178508641</v>
      </c>
      <c r="AY79" s="36">
        <v>772.00667720389913</v>
      </c>
      <c r="AZ79" s="36">
        <v>710.48241972985102</v>
      </c>
      <c r="BA79" s="36">
        <v>626.80693648120018</v>
      </c>
      <c r="BB79" s="36">
        <v>522.31574503878221</v>
      </c>
      <c r="BC79" s="36">
        <v>464.64333155434565</v>
      </c>
      <c r="BD79" s="36">
        <v>284.18192955731894</v>
      </c>
      <c r="BE79" s="36">
        <v>253.74666080260545</v>
      </c>
      <c r="BF79" s="36">
        <v>283.10416317332886</v>
      </c>
      <c r="BG79" s="36">
        <v>512.86388182194401</v>
      </c>
      <c r="BH79" s="36">
        <v>471.37319378254904</v>
      </c>
      <c r="BI79" s="36">
        <v>422.98492246694798</v>
      </c>
      <c r="BJ79" s="13"/>
      <c r="BK79" s="10"/>
      <c r="BL79" s="10"/>
    </row>
    <row r="80" spans="1:64" ht="16" x14ac:dyDescent="0.2">
      <c r="A80" s="3" t="s">
        <v>316</v>
      </c>
      <c r="B80" s="3"/>
      <c r="C80" s="7"/>
      <c r="D80" s="18"/>
      <c r="E80" s="18"/>
      <c r="F80" s="3" t="s">
        <v>317</v>
      </c>
      <c r="G80" s="4" t="s">
        <v>318</v>
      </c>
      <c r="H80" s="19" t="s">
        <v>62</v>
      </c>
      <c r="I80" s="19" t="s">
        <v>319</v>
      </c>
      <c r="J80" s="20" t="s">
        <v>64</v>
      </c>
      <c r="K80" s="21" t="s">
        <v>65</v>
      </c>
      <c r="L80" s="21">
        <v>40024</v>
      </c>
      <c r="M80" s="19">
        <v>2009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36">
        <v>0</v>
      </c>
      <c r="AL80" s="36">
        <v>470.07416666666671</v>
      </c>
      <c r="AM80" s="36">
        <v>397.94131743981217</v>
      </c>
      <c r="AN80" s="36">
        <v>367.34246492831687</v>
      </c>
      <c r="AO80" s="36">
        <v>415.20001189703737</v>
      </c>
      <c r="AP80" s="36">
        <v>415.60002220996046</v>
      </c>
      <c r="AQ80" s="36">
        <v>483.30003159081502</v>
      </c>
      <c r="AR80" s="36">
        <v>607.50988555998265</v>
      </c>
      <c r="AS80" s="36">
        <v>873</v>
      </c>
      <c r="AT80" s="36">
        <v>1167.1848387952341</v>
      </c>
      <c r="AU80" s="36">
        <v>1463.7929952412378</v>
      </c>
      <c r="AV80" s="36">
        <v>1764.3659506880274</v>
      </c>
      <c r="AW80" s="36">
        <v>2029.5759258244893</v>
      </c>
      <c r="AX80" s="36">
        <v>2248.7844631182752</v>
      </c>
      <c r="AY80" s="36">
        <v>2282.7818104931757</v>
      </c>
      <c r="AZ80" s="36">
        <v>2373.0892144262825</v>
      </c>
      <c r="BA80" s="36">
        <v>2381.0737592903597</v>
      </c>
      <c r="BB80" s="36">
        <v>1161.1843221061397</v>
      </c>
      <c r="BC80" s="36">
        <v>1385.923723362715</v>
      </c>
      <c r="BD80" s="36">
        <v>1416.9995808611609</v>
      </c>
      <c r="BE80" s="36">
        <v>1452.3985817102</v>
      </c>
      <c r="BF80" s="36">
        <v>1479.1264668752051</v>
      </c>
      <c r="BG80" s="36">
        <v>1737.05815868113</v>
      </c>
      <c r="BH80" s="36">
        <v>1718.80945962953</v>
      </c>
      <c r="BI80" s="36">
        <v>1722.3528234578</v>
      </c>
      <c r="BJ80" s="12"/>
    </row>
    <row r="81" spans="1:64" ht="16" x14ac:dyDescent="0.2">
      <c r="A81" s="3" t="s">
        <v>316</v>
      </c>
      <c r="B81" s="3"/>
      <c r="C81" s="7"/>
      <c r="D81" s="18"/>
      <c r="E81" s="18"/>
      <c r="F81" s="3" t="s">
        <v>317</v>
      </c>
      <c r="G81" s="4" t="s">
        <v>320</v>
      </c>
      <c r="H81" s="19" t="s">
        <v>67</v>
      </c>
      <c r="I81" s="19" t="s">
        <v>321</v>
      </c>
      <c r="J81" s="20" t="s">
        <v>64</v>
      </c>
      <c r="K81" s="21" t="s">
        <v>65</v>
      </c>
      <c r="L81" s="21">
        <v>40024</v>
      </c>
      <c r="M81" s="19">
        <v>2009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36">
        <v>0</v>
      </c>
      <c r="AL81" s="36">
        <v>468.95475485932099</v>
      </c>
      <c r="AM81" s="36">
        <v>397.826152057179</v>
      </c>
      <c r="AN81" s="36">
        <v>359.78765462363202</v>
      </c>
      <c r="AO81" s="36">
        <v>417.55122064341498</v>
      </c>
      <c r="AP81" s="36">
        <v>395.05641128607067</v>
      </c>
      <c r="AQ81" s="36">
        <v>424.51786109570389</v>
      </c>
      <c r="AR81" s="36">
        <v>638.39682568901094</v>
      </c>
      <c r="AS81" s="36">
        <v>863.54290109717363</v>
      </c>
      <c r="AT81" s="36">
        <v>1079.8474254730547</v>
      </c>
      <c r="AU81" s="36">
        <v>1377.2962746236469</v>
      </c>
      <c r="AV81" s="36">
        <v>1670.4303026334085</v>
      </c>
      <c r="AW81" s="36">
        <v>2028.537553069224</v>
      </c>
      <c r="AX81" s="36">
        <v>2442.5253706269773</v>
      </c>
      <c r="AY81" s="36">
        <v>2487.1728722348812</v>
      </c>
      <c r="AZ81" s="36">
        <v>2627.3179466042361</v>
      </c>
      <c r="BA81" s="36">
        <v>2632.3291520783464</v>
      </c>
      <c r="BB81" s="36">
        <v>985.50677169579899</v>
      </c>
      <c r="BC81" s="36"/>
      <c r="BD81" s="36"/>
      <c r="BE81" s="36"/>
      <c r="BF81" s="36"/>
      <c r="BG81" s="36"/>
      <c r="BH81" s="36"/>
      <c r="BI81" s="36"/>
      <c r="BJ81" s="12"/>
    </row>
    <row r="82" spans="1:64" ht="16" x14ac:dyDescent="0.2">
      <c r="A82" s="3" t="s">
        <v>322</v>
      </c>
      <c r="B82" t="s">
        <v>323</v>
      </c>
      <c r="C82" s="5">
        <v>844562189.07000005</v>
      </c>
      <c r="D82" s="18" t="s">
        <v>324</v>
      </c>
      <c r="E82" s="18" t="s">
        <v>324</v>
      </c>
      <c r="F82" s="3" t="s">
        <v>325</v>
      </c>
      <c r="G82" s="4" t="s">
        <v>322</v>
      </c>
      <c r="H82" s="19" t="s">
        <v>62</v>
      </c>
      <c r="I82" s="19" t="s">
        <v>326</v>
      </c>
      <c r="J82" s="20" t="s">
        <v>64</v>
      </c>
      <c r="K82" s="21" t="s">
        <v>65</v>
      </c>
      <c r="L82" s="21">
        <v>38132</v>
      </c>
      <c r="M82" s="28">
        <v>2004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645.61400000000003</v>
      </c>
      <c r="AK82" s="36">
        <v>488.93349999999998</v>
      </c>
      <c r="AL82" s="36">
        <v>573</v>
      </c>
      <c r="AM82" s="36">
        <v>932</v>
      </c>
      <c r="AN82" s="36">
        <v>979</v>
      </c>
      <c r="AO82" s="36">
        <v>1195</v>
      </c>
      <c r="AP82" s="36">
        <v>1452</v>
      </c>
      <c r="AQ82" s="36">
        <v>1482</v>
      </c>
      <c r="AR82" s="36">
        <v>1644.1428571428571</v>
      </c>
      <c r="AS82" s="36">
        <v>1702.320594818744</v>
      </c>
      <c r="AT82" s="36">
        <v>1776.108114073734</v>
      </c>
      <c r="AU82" s="36">
        <v>1846.575216252076</v>
      </c>
      <c r="AV82" s="36">
        <v>1560.2216608358535</v>
      </c>
      <c r="AW82" s="36">
        <v>1265.9459743278296</v>
      </c>
      <c r="AX82" s="36">
        <v>1065.6002768684841</v>
      </c>
      <c r="AY82" s="36">
        <v>471.47893896319999</v>
      </c>
      <c r="AZ82" s="36">
        <v>148.59157558528</v>
      </c>
      <c r="BA82" s="36">
        <v>70.96245445930667</v>
      </c>
      <c r="BB82" s="36">
        <v>79.15494535116801</v>
      </c>
      <c r="BC82" s="36">
        <v>73.323956280934397</v>
      </c>
      <c r="BD82" s="36">
        <v>100</v>
      </c>
      <c r="BE82" s="36">
        <v>100</v>
      </c>
      <c r="BF82" s="36">
        <v>100</v>
      </c>
      <c r="BG82" s="36"/>
      <c r="BH82" s="36"/>
      <c r="BI82" s="36"/>
      <c r="BJ82" s="12"/>
    </row>
    <row r="83" spans="1:64" ht="16" x14ac:dyDescent="0.2">
      <c r="A83" s="3" t="s">
        <v>327</v>
      </c>
      <c r="B83" t="s">
        <v>328</v>
      </c>
      <c r="C83" s="5">
        <v>399757988.56</v>
      </c>
      <c r="D83" s="18" t="s">
        <v>220</v>
      </c>
      <c r="E83" s="18" t="s">
        <v>220</v>
      </c>
      <c r="F83" s="3" t="s">
        <v>297</v>
      </c>
      <c r="G83" s="4" t="s">
        <v>329</v>
      </c>
      <c r="H83" s="19" t="s">
        <v>62</v>
      </c>
      <c r="I83" s="19" t="s">
        <v>330</v>
      </c>
      <c r="J83" s="20" t="s">
        <v>64</v>
      </c>
      <c r="K83" s="21" t="s">
        <v>91</v>
      </c>
      <c r="L83" s="21">
        <v>37792</v>
      </c>
      <c r="M83" s="28">
        <v>2003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613</v>
      </c>
      <c r="AK83" s="36">
        <v>777</v>
      </c>
      <c r="AL83" s="36">
        <v>755</v>
      </c>
      <c r="AM83" s="36">
        <v>835</v>
      </c>
      <c r="AN83" s="36">
        <v>920</v>
      </c>
      <c r="AO83" s="36">
        <v>1039</v>
      </c>
      <c r="AP83" s="36">
        <v>1173</v>
      </c>
      <c r="AQ83" s="36">
        <v>1251</v>
      </c>
      <c r="AR83" s="36">
        <v>1428</v>
      </c>
      <c r="AS83" s="36">
        <v>1365.0153846153846</v>
      </c>
      <c r="AT83" s="36">
        <v>1411.2992591071384</v>
      </c>
      <c r="AU83" s="36">
        <v>1324.7822415771816</v>
      </c>
      <c r="AV83" s="36">
        <v>1204.8591433645363</v>
      </c>
      <c r="AW83" s="36">
        <v>1102.1060405053786</v>
      </c>
      <c r="AX83" s="36">
        <v>1020.7217035947854</v>
      </c>
      <c r="AY83" s="36">
        <v>962.2714111410296</v>
      </c>
      <c r="AZ83" s="36">
        <v>947.99434582560536</v>
      </c>
      <c r="BA83" s="36">
        <v>919.70801176504108</v>
      </c>
      <c r="BB83" s="36">
        <v>927.75006764190346</v>
      </c>
      <c r="BC83" s="36">
        <v>1196.9662956920406</v>
      </c>
      <c r="BD83" s="36">
        <v>1352.375638910449</v>
      </c>
      <c r="BE83" s="36">
        <v>1431.8007169450359</v>
      </c>
      <c r="BF83" s="36">
        <v>1930.5285055256863</v>
      </c>
      <c r="BG83" s="36"/>
      <c r="BH83" s="36"/>
      <c r="BI83" s="36"/>
      <c r="BJ83" s="12"/>
    </row>
    <row r="84" spans="1:64" x14ac:dyDescent="0.2">
      <c r="A84" s="3" t="s">
        <v>327</v>
      </c>
      <c r="B84" s="3" t="s">
        <v>328</v>
      </c>
      <c r="C84" s="7">
        <v>399757988.56</v>
      </c>
      <c r="D84" s="18" t="s">
        <v>220</v>
      </c>
      <c r="E84" s="18" t="s">
        <v>220</v>
      </c>
      <c r="F84" s="3" t="s">
        <v>221</v>
      </c>
      <c r="G84" s="4" t="s">
        <v>331</v>
      </c>
      <c r="H84" s="19" t="s">
        <v>67</v>
      </c>
      <c r="I84" s="19" t="s">
        <v>332</v>
      </c>
      <c r="J84" s="23" t="s">
        <v>515</v>
      </c>
      <c r="K84" s="21" t="s">
        <v>91</v>
      </c>
      <c r="L84" s="21">
        <v>37792</v>
      </c>
      <c r="M84" s="28">
        <v>2003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790</v>
      </c>
      <c r="AK84" s="36">
        <v>975</v>
      </c>
      <c r="AL84" s="36">
        <v>1277.0000000000002</v>
      </c>
      <c r="AM84" s="36">
        <v>1497.9999999999998</v>
      </c>
      <c r="AN84" s="36">
        <v>1744.4999999999998</v>
      </c>
      <c r="AO84" s="36">
        <v>1912.0000000000002</v>
      </c>
      <c r="AP84" s="36">
        <v>1966.9375</v>
      </c>
      <c r="AQ84" s="36">
        <v>1904.0000000000002</v>
      </c>
      <c r="AR84" s="36">
        <v>1942.4853682623129</v>
      </c>
      <c r="AS84" s="36">
        <v>2207.9999999999995</v>
      </c>
      <c r="AT84" s="36">
        <v>2162.9785562183883</v>
      </c>
      <c r="AU84" s="36">
        <v>1988.4863997014058</v>
      </c>
      <c r="AV84" s="36">
        <v>1647.1668083558463</v>
      </c>
      <c r="AW84" s="36">
        <v>1390.7556397827466</v>
      </c>
      <c r="AX84" s="36">
        <v>1198.7156723543615</v>
      </c>
      <c r="AY84" s="36">
        <v>1112.1857184054697</v>
      </c>
      <c r="AZ84" s="36">
        <v>948.64327244143294</v>
      </c>
      <c r="BA84" s="36">
        <v>865.33274859356754</v>
      </c>
      <c r="BB84" s="36">
        <v>811.50400085833849</v>
      </c>
      <c r="BC84" s="36">
        <v>424.53332707390598</v>
      </c>
      <c r="BD84" s="36">
        <v>383.87101548511725</v>
      </c>
      <c r="BE84" s="36">
        <v>349.48560904362841</v>
      </c>
      <c r="BF84" s="36">
        <v>120.88947274882049</v>
      </c>
      <c r="BG84" s="36"/>
      <c r="BH84" s="36"/>
      <c r="BI84" s="36"/>
      <c r="BJ84" s="13"/>
      <c r="BK84" s="10"/>
      <c r="BL84" s="10"/>
    </row>
    <row r="85" spans="1:64" ht="16" x14ac:dyDescent="0.2">
      <c r="A85" s="3" t="s">
        <v>333</v>
      </c>
      <c r="B85" s="3" t="s">
        <v>334</v>
      </c>
      <c r="C85" s="7">
        <v>287143623.56999999</v>
      </c>
      <c r="D85" s="18" t="s">
        <v>335</v>
      </c>
      <c r="E85" s="18" t="s">
        <v>335</v>
      </c>
      <c r="F85" s="3" t="s">
        <v>336</v>
      </c>
      <c r="G85" s="4" t="s">
        <v>333</v>
      </c>
      <c r="H85" s="19" t="s">
        <v>62</v>
      </c>
      <c r="I85" s="19" t="s">
        <v>337</v>
      </c>
      <c r="J85" s="20" t="s">
        <v>64</v>
      </c>
      <c r="K85" s="21" t="s">
        <v>65</v>
      </c>
      <c r="L85" s="21">
        <v>37454</v>
      </c>
      <c r="M85" s="28">
        <v>2002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569.11300000000006</v>
      </c>
      <c r="AK85" s="36">
        <v>778.58399999999995</v>
      </c>
      <c r="AL85" s="36">
        <v>955.18700000000001</v>
      </c>
      <c r="AM85" s="36">
        <v>1107.616</v>
      </c>
      <c r="AN85" s="36">
        <v>1186.6990000000001</v>
      </c>
      <c r="AO85" s="36">
        <v>1404.866</v>
      </c>
      <c r="AP85" s="36">
        <v>1642.5247142857145</v>
      </c>
      <c r="AQ85" s="36">
        <v>1741.758</v>
      </c>
      <c r="AR85" s="36">
        <v>1265.843076923077</v>
      </c>
      <c r="AS85" s="36">
        <v>1007.0232488288761</v>
      </c>
      <c r="AT85" s="36">
        <v>538.88261686458259</v>
      </c>
      <c r="AU85" s="36">
        <v>357.25412818318637</v>
      </c>
      <c r="AV85" s="36">
        <v>262.55167483556721</v>
      </c>
      <c r="AW85" s="36">
        <v>122.73969993553739</v>
      </c>
      <c r="AX85" s="36">
        <v>116.47996487872398</v>
      </c>
      <c r="AY85" s="36">
        <v>96.591121381453561</v>
      </c>
      <c r="AZ85" s="36">
        <v>96.675352425995172</v>
      </c>
      <c r="BA85" s="36">
        <v>98.322407937726865</v>
      </c>
      <c r="BB85" s="36">
        <v>121.35977048727754</v>
      </c>
      <c r="BC85" s="36">
        <v>125.30711740665807</v>
      </c>
      <c r="BD85" s="36">
        <v>85.594379435081123</v>
      </c>
      <c r="BE85" s="36">
        <v>83.350295270740872</v>
      </c>
      <c r="BF85" s="36">
        <v>57.307143836100195</v>
      </c>
      <c r="BG85" s="36"/>
      <c r="BH85" s="36"/>
      <c r="BI85" s="36"/>
      <c r="BJ85" s="13"/>
      <c r="BK85" s="10"/>
      <c r="BL85" s="10"/>
    </row>
    <row r="86" spans="1:64" x14ac:dyDescent="0.2">
      <c r="A86" s="3"/>
      <c r="B86" s="3"/>
      <c r="C86" s="7"/>
      <c r="D86" s="18"/>
      <c r="E86" s="18"/>
      <c r="F86" s="3"/>
      <c r="G86" s="4"/>
      <c r="H86" s="19"/>
      <c r="I86" s="19"/>
      <c r="J86" s="23"/>
      <c r="K86" s="21"/>
      <c r="L86" s="21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12"/>
    </row>
    <row r="87" spans="1:64" x14ac:dyDescent="0.2">
      <c r="A87" s="3"/>
      <c r="B87" s="3"/>
      <c r="C87" s="7"/>
      <c r="D87" s="18"/>
      <c r="E87" s="18"/>
      <c r="F87" s="3"/>
      <c r="G87" s="4"/>
      <c r="H87" s="19"/>
      <c r="I87" s="19"/>
      <c r="J87" s="23"/>
      <c r="K87" s="21"/>
      <c r="L87" s="21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12"/>
    </row>
    <row r="88" spans="1:64" x14ac:dyDescent="0.2">
      <c r="A88" s="3"/>
      <c r="B88" s="3"/>
      <c r="C88" s="7"/>
      <c r="F88" s="3"/>
      <c r="H88" s="19"/>
      <c r="I88" s="19"/>
      <c r="J88" s="20"/>
      <c r="K88" s="19"/>
      <c r="L88" s="21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12"/>
    </row>
    <row r="89" spans="1:64" x14ac:dyDescent="0.2">
      <c r="A89" s="3"/>
      <c r="B89" s="3"/>
      <c r="C89" s="7"/>
      <c r="F89" s="3"/>
      <c r="H89" s="19"/>
      <c r="I89" s="19"/>
      <c r="J89" s="20"/>
      <c r="K89" s="19"/>
      <c r="L89" s="21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12"/>
    </row>
    <row r="90" spans="1:64" x14ac:dyDescent="0.2">
      <c r="C90" s="5"/>
      <c r="D90" s="18"/>
      <c r="E90" s="18"/>
      <c r="F90" s="3"/>
      <c r="G90" s="4"/>
      <c r="H90" s="19"/>
      <c r="I90" s="19"/>
      <c r="J90" s="23"/>
      <c r="K90" s="21"/>
      <c r="L90" s="21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12"/>
    </row>
    <row r="91" spans="1:64" x14ac:dyDescent="0.2">
      <c r="C91" s="5"/>
      <c r="D91" s="18"/>
      <c r="E91" s="18"/>
      <c r="F91" s="3"/>
      <c r="G91" s="4"/>
      <c r="H91" s="19"/>
      <c r="I91" s="19"/>
      <c r="J91" s="23"/>
      <c r="K91" s="21"/>
      <c r="L91" s="21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12"/>
    </row>
    <row r="92" spans="1:64" x14ac:dyDescent="0.2">
      <c r="A92" s="3"/>
      <c r="B92" s="3"/>
      <c r="C92" s="5"/>
      <c r="D92" s="18"/>
      <c r="E92" s="18"/>
      <c r="F92" s="3"/>
      <c r="G92" s="4"/>
      <c r="H92" s="19"/>
      <c r="I92" s="19"/>
      <c r="J92" s="23"/>
      <c r="K92" s="21"/>
      <c r="L92" s="21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12"/>
    </row>
    <row r="93" spans="1:64" x14ac:dyDescent="0.2">
      <c r="A93" s="3"/>
      <c r="B93" s="3"/>
      <c r="C93" s="5"/>
      <c r="D93" s="18"/>
      <c r="E93" s="18"/>
      <c r="F93" s="3"/>
      <c r="G93" s="4"/>
      <c r="H93" s="19"/>
      <c r="I93" s="19"/>
      <c r="J93" s="23"/>
      <c r="K93" s="21"/>
      <c r="L93" s="21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12"/>
    </row>
    <row r="94" spans="1:64" x14ac:dyDescent="0.2">
      <c r="A94" s="3"/>
      <c r="C94" s="5"/>
      <c r="D94" s="18"/>
      <c r="E94" s="18"/>
      <c r="F94" s="3"/>
      <c r="G94" s="4"/>
      <c r="H94" s="19"/>
      <c r="I94" s="19"/>
      <c r="J94" s="20"/>
      <c r="K94" s="21"/>
      <c r="L94" s="21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12"/>
    </row>
    <row r="95" spans="1:64" x14ac:dyDescent="0.2">
      <c r="A95" s="3"/>
      <c r="C95" s="5"/>
      <c r="D95" s="18"/>
      <c r="E95" s="18"/>
      <c r="F95" s="3"/>
      <c r="G95" s="4"/>
      <c r="H95" s="19"/>
      <c r="I95" s="19"/>
      <c r="J95" s="20"/>
      <c r="K95" s="21"/>
      <c r="L95" s="21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12"/>
    </row>
    <row r="96" spans="1:64" x14ac:dyDescent="0.2">
      <c r="A96" s="3"/>
      <c r="B96" s="3"/>
      <c r="C96" s="7"/>
      <c r="D96" s="18"/>
      <c r="E96" s="18"/>
      <c r="F96" s="3"/>
      <c r="H96" s="19"/>
      <c r="I96" s="19"/>
      <c r="J96" s="20"/>
      <c r="K96" s="21"/>
      <c r="L96" s="21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12"/>
    </row>
    <row r="97" spans="1:64" x14ac:dyDescent="0.2">
      <c r="A97" s="3"/>
      <c r="B97" s="3"/>
      <c r="C97" s="7"/>
      <c r="D97" s="18"/>
      <c r="E97" s="18"/>
      <c r="F97" s="3"/>
      <c r="H97" s="19"/>
      <c r="I97" s="19"/>
      <c r="J97" s="20"/>
      <c r="K97" s="21"/>
      <c r="L97" s="21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12"/>
    </row>
    <row r="98" spans="1:64" x14ac:dyDescent="0.2">
      <c r="A98" s="3"/>
      <c r="B98" s="3"/>
      <c r="C98" s="7"/>
      <c r="D98" s="18"/>
      <c r="E98" s="18"/>
      <c r="F98" s="3"/>
      <c r="G98" s="4"/>
      <c r="H98" s="19"/>
      <c r="I98" s="19"/>
      <c r="J98" s="23"/>
      <c r="K98" s="21"/>
      <c r="L98" s="21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12"/>
    </row>
    <row r="99" spans="1:64" x14ac:dyDescent="0.2">
      <c r="A99" s="3"/>
      <c r="B99" s="3"/>
      <c r="C99" s="7"/>
      <c r="D99" s="18"/>
      <c r="E99" s="18"/>
      <c r="F99" s="3"/>
      <c r="G99" s="4"/>
      <c r="H99" s="19"/>
      <c r="I99" s="19"/>
      <c r="J99" s="23"/>
      <c r="K99" s="21"/>
      <c r="L99" s="21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12"/>
    </row>
    <row r="100" spans="1:64" x14ac:dyDescent="0.2">
      <c r="A100" s="3"/>
      <c r="B100" s="3"/>
      <c r="C100" s="7"/>
      <c r="D100" s="18"/>
      <c r="E100" s="18"/>
      <c r="F100" s="3"/>
      <c r="G100" s="4"/>
      <c r="H100" s="19"/>
      <c r="I100" s="19"/>
      <c r="J100" s="23"/>
      <c r="K100" s="21"/>
      <c r="L100" s="21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12"/>
    </row>
    <row r="101" spans="1:64" x14ac:dyDescent="0.2">
      <c r="A101" s="3"/>
      <c r="B101" s="3"/>
      <c r="C101" s="7"/>
      <c r="D101" s="18"/>
      <c r="E101" s="18"/>
      <c r="F101" s="3"/>
      <c r="G101" s="4"/>
      <c r="H101" s="19"/>
      <c r="I101" s="19"/>
      <c r="J101" s="23"/>
      <c r="K101" s="21"/>
      <c r="L101" s="21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12"/>
    </row>
    <row r="102" spans="1:64" x14ac:dyDescent="0.2">
      <c r="A102" s="3"/>
      <c r="B102" s="3"/>
      <c r="C102" s="7"/>
      <c r="D102" s="18"/>
      <c r="E102" s="18"/>
      <c r="F102" s="3"/>
      <c r="G102" s="4"/>
      <c r="H102" s="19"/>
      <c r="I102" s="19"/>
      <c r="J102" s="23"/>
      <c r="K102" s="21"/>
      <c r="L102" s="21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12"/>
    </row>
    <row r="103" spans="1:64" x14ac:dyDescent="0.2">
      <c r="A103" s="3"/>
      <c r="B103" s="3"/>
      <c r="C103" s="7"/>
      <c r="D103" s="18"/>
      <c r="E103" s="18"/>
      <c r="F103" s="3"/>
      <c r="H103" s="19"/>
      <c r="I103" s="19"/>
      <c r="J103" s="23"/>
      <c r="K103" s="21"/>
      <c r="L103" s="21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12"/>
    </row>
    <row r="104" spans="1:64" x14ac:dyDescent="0.2">
      <c r="A104" s="3"/>
      <c r="B104" s="3"/>
      <c r="C104" s="7"/>
      <c r="D104" s="18"/>
      <c r="E104" s="18"/>
      <c r="F104" s="3"/>
      <c r="H104" s="19"/>
      <c r="I104" s="19"/>
      <c r="J104" s="23"/>
      <c r="K104" s="21"/>
      <c r="L104" s="21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12"/>
    </row>
    <row r="105" spans="1:64" x14ac:dyDescent="0.2">
      <c r="A105" s="3"/>
      <c r="B105" s="3"/>
      <c r="C105" s="7"/>
      <c r="D105" s="18"/>
      <c r="E105" s="18"/>
      <c r="F105" s="3"/>
      <c r="H105" s="19"/>
      <c r="I105" s="19"/>
      <c r="J105" s="23"/>
      <c r="K105" s="21"/>
      <c r="L105" s="21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12"/>
    </row>
    <row r="106" spans="1:64" x14ac:dyDescent="0.2">
      <c r="A106" s="3"/>
      <c r="B106" s="3"/>
      <c r="C106" s="7"/>
      <c r="D106" s="18"/>
      <c r="E106" s="18"/>
      <c r="F106" s="3"/>
      <c r="G106" s="4"/>
      <c r="H106" s="19"/>
      <c r="I106" s="19"/>
      <c r="J106" s="23"/>
      <c r="K106" s="21"/>
      <c r="L106" s="21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12"/>
    </row>
    <row r="107" spans="1:64" x14ac:dyDescent="0.2">
      <c r="A107" s="3"/>
      <c r="B107" s="3"/>
      <c r="C107" s="7"/>
      <c r="D107" s="18"/>
      <c r="E107" s="18"/>
      <c r="F107" s="3"/>
      <c r="G107" s="4"/>
      <c r="H107" s="19"/>
      <c r="I107" s="19"/>
      <c r="J107" s="23"/>
      <c r="K107" s="21"/>
      <c r="L107" s="21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13"/>
      <c r="BK107" s="10"/>
      <c r="BL107" s="10"/>
    </row>
    <row r="108" spans="1:64" x14ac:dyDescent="0.2">
      <c r="A108" s="3"/>
      <c r="B108" s="3"/>
      <c r="C108" s="7"/>
      <c r="D108" s="18"/>
      <c r="E108" s="18"/>
      <c r="F108" s="3"/>
      <c r="G108" s="4"/>
      <c r="H108" s="19"/>
      <c r="I108" s="19"/>
      <c r="J108" s="23"/>
      <c r="K108" s="21"/>
      <c r="L108" s="21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13"/>
      <c r="BK108" s="10"/>
      <c r="BL108" s="10"/>
    </row>
    <row r="109" spans="1:64" x14ac:dyDescent="0.2">
      <c r="A109" s="3"/>
      <c r="B109" s="3"/>
      <c r="C109" s="7"/>
      <c r="D109" s="18"/>
      <c r="E109" s="18"/>
      <c r="F109" s="3"/>
      <c r="G109" s="4"/>
      <c r="H109" s="19"/>
      <c r="I109" s="19"/>
      <c r="J109" s="20"/>
      <c r="K109" s="21"/>
      <c r="L109" s="21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13"/>
      <c r="BK109" s="10"/>
      <c r="BL109" s="10"/>
    </row>
    <row r="110" spans="1:64" x14ac:dyDescent="0.2">
      <c r="A110" s="3"/>
      <c r="B110" s="3"/>
      <c r="C110" s="7"/>
      <c r="D110" s="18"/>
      <c r="E110" s="18"/>
      <c r="F110" s="3"/>
      <c r="G110" s="4"/>
      <c r="H110" s="19"/>
      <c r="I110" s="19"/>
      <c r="J110" s="20"/>
      <c r="K110" s="21"/>
      <c r="L110" s="21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13"/>
      <c r="BK110" s="10"/>
      <c r="BL110" s="10"/>
    </row>
    <row r="111" spans="1:64" x14ac:dyDescent="0.2">
      <c r="A111" s="3"/>
      <c r="B111" s="3"/>
      <c r="C111" s="7"/>
      <c r="D111" s="18"/>
      <c r="E111" s="18"/>
      <c r="F111" s="3"/>
      <c r="G111" s="4"/>
      <c r="H111" s="19"/>
      <c r="I111" s="19"/>
      <c r="J111" s="20"/>
      <c r="K111" s="21"/>
      <c r="L111" s="21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13"/>
      <c r="BK111" s="10"/>
      <c r="BL111" s="10"/>
    </row>
    <row r="112" spans="1:64" x14ac:dyDescent="0.2">
      <c r="A112" s="3"/>
      <c r="B112" s="3"/>
      <c r="C112" s="7"/>
      <c r="D112" s="18"/>
      <c r="E112" s="18"/>
      <c r="F112" s="3"/>
      <c r="G112" s="4"/>
      <c r="H112" s="19"/>
      <c r="I112" s="19"/>
      <c r="J112" s="20"/>
      <c r="K112" s="21"/>
      <c r="L112" s="21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13"/>
      <c r="BK112" s="10"/>
      <c r="BL112" s="10"/>
    </row>
    <row r="113" spans="1:64" x14ac:dyDescent="0.2">
      <c r="A113" s="3"/>
      <c r="B113" s="3"/>
      <c r="C113" s="7"/>
      <c r="D113" s="18"/>
      <c r="E113" s="18"/>
      <c r="F113" s="3"/>
      <c r="G113" s="4"/>
      <c r="H113" s="19"/>
      <c r="I113" s="19"/>
      <c r="J113" s="20"/>
      <c r="K113" s="21"/>
      <c r="L113" s="21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12"/>
    </row>
    <row r="114" spans="1:64" x14ac:dyDescent="0.2">
      <c r="A114" s="3"/>
      <c r="B114" s="3"/>
      <c r="C114" s="7"/>
      <c r="D114" s="18"/>
      <c r="E114" s="18"/>
      <c r="F114" s="3"/>
      <c r="H114" s="19"/>
      <c r="I114" s="19"/>
      <c r="J114" s="20"/>
      <c r="K114" s="21"/>
      <c r="L114" s="21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12"/>
    </row>
    <row r="115" spans="1:64" x14ac:dyDescent="0.2">
      <c r="A115" s="3"/>
      <c r="B115" s="3"/>
      <c r="C115" s="7"/>
      <c r="D115" s="18"/>
      <c r="E115" s="18"/>
      <c r="F115" s="3"/>
      <c r="H115" s="19"/>
      <c r="I115" s="19"/>
      <c r="J115" s="23"/>
      <c r="K115" s="21"/>
      <c r="L115" s="21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12"/>
    </row>
    <row r="116" spans="1:64" x14ac:dyDescent="0.2">
      <c r="C116" s="5"/>
      <c r="D116" s="18"/>
      <c r="E116" s="18"/>
      <c r="F116" s="3"/>
      <c r="G116" s="4"/>
      <c r="H116" s="19"/>
      <c r="I116" s="19"/>
      <c r="J116" s="23"/>
      <c r="K116" s="21"/>
      <c r="L116" s="21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12"/>
    </row>
    <row r="117" spans="1:64" x14ac:dyDescent="0.2">
      <c r="C117" s="5"/>
      <c r="D117" s="18"/>
      <c r="E117" s="18"/>
      <c r="F117" s="3"/>
      <c r="G117" s="4"/>
      <c r="H117" s="19"/>
      <c r="I117" s="19"/>
      <c r="J117" s="23"/>
      <c r="K117" s="21"/>
      <c r="L117" s="21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12"/>
    </row>
    <row r="118" spans="1:64" x14ac:dyDescent="0.2">
      <c r="A118" s="3"/>
      <c r="B118" s="3"/>
      <c r="C118" s="5"/>
      <c r="D118" s="18"/>
      <c r="E118" s="18"/>
      <c r="F118" s="3"/>
      <c r="G118" s="4"/>
      <c r="H118" s="19"/>
      <c r="I118" s="19"/>
      <c r="J118" s="20"/>
      <c r="K118" s="21"/>
      <c r="L118" s="21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12"/>
    </row>
    <row r="119" spans="1:64" x14ac:dyDescent="0.2">
      <c r="A119" s="3"/>
      <c r="B119" s="3"/>
      <c r="C119" s="5"/>
      <c r="D119" s="18"/>
      <c r="E119" s="18"/>
      <c r="F119" s="3"/>
      <c r="G119" s="4"/>
      <c r="H119" s="19"/>
      <c r="I119" s="19"/>
      <c r="J119" s="20"/>
      <c r="K119" s="21"/>
      <c r="L119" s="21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12"/>
    </row>
    <row r="120" spans="1:64" x14ac:dyDescent="0.2">
      <c r="A120" s="3"/>
      <c r="B120" s="3"/>
      <c r="C120" s="7"/>
      <c r="D120" s="18"/>
      <c r="E120" s="18"/>
      <c r="F120" s="3"/>
      <c r="G120" s="4"/>
      <c r="H120" s="19"/>
      <c r="I120" s="19"/>
      <c r="J120" s="23"/>
      <c r="K120" s="21"/>
      <c r="L120" s="21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12"/>
    </row>
    <row r="121" spans="1:64" x14ac:dyDescent="0.2">
      <c r="A121" s="3"/>
      <c r="B121" s="3"/>
      <c r="C121" s="7"/>
      <c r="D121" s="18"/>
      <c r="E121" s="18"/>
      <c r="F121" s="3"/>
      <c r="G121" s="4"/>
      <c r="H121" s="19"/>
      <c r="I121" s="19"/>
      <c r="J121" s="23"/>
      <c r="K121" s="21"/>
      <c r="L121" s="21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12"/>
    </row>
    <row r="122" spans="1:64" x14ac:dyDescent="0.2">
      <c r="C122" s="5"/>
      <c r="D122" s="18"/>
      <c r="E122" s="18"/>
      <c r="F122" s="3"/>
      <c r="G122" s="4"/>
      <c r="H122" s="19"/>
      <c r="I122" s="19"/>
      <c r="J122" s="20"/>
      <c r="K122" s="21"/>
      <c r="L122" s="21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12"/>
    </row>
    <row r="123" spans="1:64" x14ac:dyDescent="0.2">
      <c r="C123" s="5"/>
      <c r="D123" s="18"/>
      <c r="E123" s="18"/>
      <c r="F123" s="3"/>
      <c r="G123" s="4"/>
      <c r="H123" s="19"/>
      <c r="I123" s="19"/>
      <c r="J123" s="20"/>
      <c r="K123" s="21"/>
      <c r="L123" s="21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12"/>
    </row>
    <row r="124" spans="1:64" x14ac:dyDescent="0.2">
      <c r="C124" s="5"/>
      <c r="D124" s="18"/>
      <c r="E124" s="18"/>
      <c r="F124" s="3"/>
      <c r="G124" s="4"/>
      <c r="H124" s="19"/>
      <c r="I124" s="19"/>
      <c r="J124" s="23"/>
      <c r="K124" s="21"/>
      <c r="L124" s="21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12"/>
    </row>
    <row r="125" spans="1:64" x14ac:dyDescent="0.2">
      <c r="C125" s="5"/>
      <c r="D125" s="18"/>
      <c r="E125" s="18"/>
      <c r="F125" s="3"/>
      <c r="G125" s="4"/>
      <c r="H125" s="19"/>
      <c r="I125" s="19"/>
      <c r="J125" s="23"/>
      <c r="K125" s="21"/>
      <c r="L125" s="21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13"/>
      <c r="BK125" s="10"/>
      <c r="BL125" s="10"/>
    </row>
    <row r="126" spans="1:64" x14ac:dyDescent="0.2">
      <c r="A126" s="3"/>
      <c r="B126" s="3"/>
      <c r="C126" s="7"/>
      <c r="D126" s="18"/>
      <c r="E126" s="18"/>
      <c r="F126" s="3"/>
      <c r="G126" s="4"/>
      <c r="H126" s="19"/>
      <c r="I126" s="19"/>
      <c r="J126" s="23"/>
      <c r="K126" s="21"/>
      <c r="L126" s="21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13"/>
      <c r="BK126" s="10"/>
      <c r="BL126" s="10"/>
    </row>
    <row r="127" spans="1:64" x14ac:dyDescent="0.2">
      <c r="A127" s="3"/>
      <c r="B127" s="3"/>
      <c r="C127" s="7"/>
      <c r="D127" s="18"/>
      <c r="E127" s="18"/>
      <c r="F127" s="3"/>
      <c r="G127" s="4"/>
      <c r="H127" s="19"/>
      <c r="I127" s="19"/>
      <c r="J127" s="23"/>
      <c r="K127" s="21"/>
      <c r="L127" s="21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12"/>
    </row>
    <row r="128" spans="1:64" x14ac:dyDescent="0.2">
      <c r="A128" s="3"/>
      <c r="C128" s="5"/>
      <c r="D128" s="18"/>
      <c r="E128" s="18"/>
      <c r="F128" s="3"/>
      <c r="G128" s="4"/>
      <c r="H128" s="19"/>
      <c r="I128" s="19"/>
      <c r="J128" s="23"/>
      <c r="K128" s="21"/>
      <c r="L128" s="21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12"/>
    </row>
    <row r="129" spans="1:64" x14ac:dyDescent="0.2">
      <c r="A129" s="3"/>
      <c r="C129" s="5"/>
      <c r="D129" s="18"/>
      <c r="E129" s="18"/>
      <c r="F129" s="3"/>
      <c r="G129" s="4"/>
      <c r="H129" s="19"/>
      <c r="I129" s="19"/>
      <c r="J129" s="23"/>
      <c r="K129" s="21"/>
      <c r="L129" s="21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13"/>
      <c r="BK129" s="10"/>
      <c r="BL129" s="10"/>
    </row>
    <row r="130" spans="1:64" x14ac:dyDescent="0.2">
      <c r="A130" s="3"/>
      <c r="B130" s="3"/>
      <c r="C130" s="7"/>
      <c r="D130" s="18"/>
      <c r="E130" s="18"/>
      <c r="F130" s="3"/>
      <c r="G130" s="4"/>
      <c r="H130" s="19"/>
      <c r="I130" s="19"/>
      <c r="J130" s="20"/>
      <c r="K130" s="21"/>
      <c r="L130" s="21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13"/>
      <c r="BK130" s="10"/>
      <c r="BL130" s="10"/>
    </row>
    <row r="131" spans="1:64" x14ac:dyDescent="0.2">
      <c r="A131" s="3"/>
      <c r="B131" s="3"/>
      <c r="C131" s="7"/>
      <c r="D131" s="18"/>
      <c r="E131" s="18"/>
      <c r="F131" s="3"/>
      <c r="G131" s="4"/>
      <c r="H131" s="19"/>
      <c r="I131" s="19"/>
      <c r="J131" s="20"/>
      <c r="K131" s="21"/>
      <c r="L131" s="21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13"/>
      <c r="BK131" s="10"/>
      <c r="BL131" s="10"/>
    </row>
    <row r="132" spans="1:64" x14ac:dyDescent="0.2">
      <c r="A132" s="3"/>
      <c r="B132" s="3"/>
      <c r="C132" s="7"/>
      <c r="D132" s="18"/>
      <c r="E132" s="18"/>
      <c r="F132" s="3"/>
      <c r="G132" s="4"/>
      <c r="H132" s="19"/>
      <c r="I132" s="19"/>
      <c r="J132" s="20"/>
      <c r="K132" s="21"/>
      <c r="L132" s="21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13"/>
      <c r="BK132" s="10"/>
      <c r="BL132" s="10"/>
    </row>
    <row r="133" spans="1:64" x14ac:dyDescent="0.2">
      <c r="A133" s="3"/>
      <c r="B133" s="3"/>
      <c r="C133" s="7"/>
      <c r="D133" s="18"/>
      <c r="E133" s="18"/>
      <c r="F133" s="3"/>
      <c r="G133" s="4"/>
      <c r="H133" s="19"/>
      <c r="I133" s="19"/>
      <c r="J133" s="20"/>
      <c r="K133" s="21"/>
      <c r="L133" s="21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12"/>
    </row>
    <row r="134" spans="1:64" x14ac:dyDescent="0.2">
      <c r="C134" s="5"/>
      <c r="D134" s="18"/>
      <c r="E134" s="18"/>
      <c r="F134" s="3"/>
      <c r="G134" s="4"/>
      <c r="H134" s="19"/>
      <c r="I134" s="19"/>
      <c r="J134" s="20"/>
      <c r="K134" s="21"/>
      <c r="L134" s="21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12"/>
    </row>
    <row r="135" spans="1:64" x14ac:dyDescent="0.2">
      <c r="C135" s="5"/>
      <c r="D135" s="18"/>
      <c r="E135" s="18"/>
      <c r="F135" s="3"/>
      <c r="G135" s="4"/>
      <c r="H135" s="19"/>
      <c r="I135" s="19"/>
      <c r="J135" s="20"/>
      <c r="K135" s="21"/>
      <c r="L135" s="21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12"/>
    </row>
    <row r="136" spans="1:64" x14ac:dyDescent="0.2">
      <c r="A136" s="3"/>
      <c r="C136" s="5"/>
      <c r="D136" s="18"/>
      <c r="E136" s="18"/>
      <c r="F136" s="3"/>
      <c r="G136" s="4"/>
      <c r="H136" s="19"/>
      <c r="I136" s="19"/>
      <c r="J136" s="23"/>
      <c r="K136" s="21"/>
      <c r="L136" s="21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12"/>
    </row>
    <row r="137" spans="1:64" x14ac:dyDescent="0.2">
      <c r="A137" s="3"/>
      <c r="C137" s="5"/>
      <c r="D137" s="18"/>
      <c r="E137" s="18"/>
      <c r="F137" s="3"/>
      <c r="G137" s="4"/>
      <c r="H137" s="19"/>
      <c r="I137" s="19"/>
      <c r="J137" s="23"/>
      <c r="K137" s="21"/>
      <c r="L137" s="21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13"/>
      <c r="BK137" s="10"/>
      <c r="BL137" s="10"/>
    </row>
    <row r="138" spans="1:64" x14ac:dyDescent="0.2">
      <c r="A138" s="3"/>
      <c r="B138" s="3"/>
      <c r="C138" s="7"/>
      <c r="D138" s="18"/>
      <c r="E138" s="18"/>
      <c r="F138" s="3"/>
      <c r="G138" s="4"/>
      <c r="H138" s="19"/>
      <c r="I138" s="19"/>
      <c r="J138" s="23"/>
      <c r="K138" s="21"/>
      <c r="L138" s="21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12"/>
    </row>
    <row r="139" spans="1:64" x14ac:dyDescent="0.2">
      <c r="A139" s="3"/>
      <c r="B139" s="3"/>
      <c r="C139" s="7"/>
      <c r="D139" s="18"/>
      <c r="E139" s="18"/>
      <c r="F139" s="3"/>
      <c r="G139" s="4"/>
      <c r="H139" s="19"/>
      <c r="I139" s="19"/>
      <c r="J139" s="23"/>
      <c r="K139" s="21"/>
      <c r="L139" s="21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12"/>
    </row>
    <row r="140" spans="1:64" x14ac:dyDescent="0.2">
      <c r="C140" s="5"/>
      <c r="D140" s="18"/>
      <c r="E140" s="18"/>
      <c r="F140" s="3"/>
      <c r="G140" s="4"/>
      <c r="H140" s="23"/>
      <c r="I140" s="23"/>
      <c r="J140" s="23"/>
      <c r="K140" s="21"/>
      <c r="L140" s="21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12"/>
    </row>
    <row r="141" spans="1:64" x14ac:dyDescent="0.2">
      <c r="C141" s="5"/>
      <c r="D141" s="18"/>
      <c r="E141" s="18"/>
      <c r="F141" s="3"/>
      <c r="G141" s="4"/>
      <c r="H141" s="23"/>
      <c r="I141" s="23"/>
      <c r="J141" s="23"/>
      <c r="K141" s="21"/>
      <c r="L141" s="21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12"/>
    </row>
    <row r="142" spans="1:64" x14ac:dyDescent="0.2">
      <c r="C142" s="5"/>
      <c r="D142" s="18"/>
      <c r="E142" s="18"/>
      <c r="F142" s="3"/>
      <c r="G142" s="4"/>
      <c r="H142" s="23"/>
      <c r="I142" s="23"/>
      <c r="J142" s="23"/>
      <c r="K142" s="21"/>
      <c r="L142" s="21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12"/>
    </row>
    <row r="143" spans="1:64" x14ac:dyDescent="0.2">
      <c r="C143" s="5"/>
      <c r="D143" s="18"/>
      <c r="E143" s="18"/>
      <c r="F143" s="3"/>
      <c r="G143" s="4"/>
      <c r="H143" s="23"/>
      <c r="I143" s="23"/>
      <c r="J143" s="23"/>
      <c r="K143" s="21"/>
      <c r="L143" s="21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12"/>
    </row>
    <row r="144" spans="1:64" x14ac:dyDescent="0.2">
      <c r="C144" s="5"/>
      <c r="D144" s="18"/>
      <c r="E144" s="18"/>
      <c r="F144" s="3"/>
      <c r="G144" s="4"/>
      <c r="H144" s="23"/>
      <c r="I144" s="23"/>
      <c r="J144" s="23"/>
      <c r="K144" s="21"/>
      <c r="L144" s="21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12"/>
    </row>
    <row r="145" spans="1:64" x14ac:dyDescent="0.2">
      <c r="C145" s="5"/>
      <c r="D145" s="18"/>
      <c r="E145" s="18"/>
      <c r="F145" s="3"/>
      <c r="G145" s="4"/>
      <c r="H145" s="23"/>
      <c r="I145" s="23"/>
      <c r="J145" s="23"/>
      <c r="K145" s="21"/>
      <c r="L145" s="21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12"/>
    </row>
    <row r="146" spans="1:64" x14ac:dyDescent="0.2">
      <c r="C146" s="5"/>
      <c r="D146" s="18"/>
      <c r="E146" s="18"/>
      <c r="F146" s="3"/>
      <c r="H146" s="19"/>
      <c r="I146" s="19"/>
      <c r="J146" s="20"/>
      <c r="K146" s="21"/>
      <c r="L146" s="21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36"/>
      <c r="AE146" s="36"/>
      <c r="AF146" s="36"/>
      <c r="AG146" s="36"/>
      <c r="AH146" s="36"/>
      <c r="AI146" s="36"/>
      <c r="AJ146" s="36"/>
      <c r="AK146" s="3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 s="36"/>
      <c r="BJ146" s="12"/>
    </row>
    <row r="147" spans="1:64" x14ac:dyDescent="0.2">
      <c r="C147" s="5"/>
      <c r="D147" s="18"/>
      <c r="E147" s="18"/>
      <c r="F147" s="3"/>
      <c r="H147" s="19"/>
      <c r="I147" s="19"/>
      <c r="J147" s="20"/>
      <c r="K147" s="21"/>
      <c r="L147" s="21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36"/>
      <c r="AE147" s="36"/>
      <c r="AF147" s="36"/>
      <c r="AG147" s="36"/>
      <c r="AH147" s="36"/>
      <c r="AI147" s="36"/>
      <c r="AJ147" s="36"/>
      <c r="AK147" s="36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 s="36"/>
      <c r="BJ147" s="13"/>
      <c r="BK147" s="10"/>
      <c r="BL147" s="10"/>
    </row>
    <row r="148" spans="1:64" x14ac:dyDescent="0.2">
      <c r="C148" s="5"/>
      <c r="D148" s="18"/>
      <c r="E148" s="18"/>
      <c r="F148" s="3"/>
      <c r="H148" s="19"/>
      <c r="I148" s="19"/>
      <c r="J148" s="23"/>
      <c r="K148" s="21"/>
      <c r="L148" s="21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13"/>
      <c r="BK148" s="10"/>
      <c r="BL148" s="10"/>
    </row>
    <row r="149" spans="1:64" x14ac:dyDescent="0.2">
      <c r="C149" s="5"/>
      <c r="D149" s="18"/>
      <c r="E149" s="18"/>
      <c r="F149" s="3"/>
      <c r="H149" s="19"/>
      <c r="I149" s="19"/>
      <c r="J149" s="23"/>
      <c r="K149" s="21"/>
      <c r="L149" s="21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13"/>
      <c r="BK149" s="10"/>
      <c r="BL149" s="10"/>
    </row>
    <row r="150" spans="1:64" x14ac:dyDescent="0.2">
      <c r="A150" s="3"/>
      <c r="B150" s="3"/>
      <c r="C150" s="7"/>
      <c r="D150" s="18"/>
      <c r="E150" s="18"/>
      <c r="F150" s="3"/>
      <c r="G150" s="4"/>
      <c r="H150" s="19"/>
      <c r="I150" s="19"/>
      <c r="J150" s="23"/>
      <c r="K150" s="21"/>
      <c r="L150" s="21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12"/>
    </row>
    <row r="151" spans="1:64" x14ac:dyDescent="0.2">
      <c r="A151" s="3"/>
      <c r="B151" s="3"/>
      <c r="C151" s="7"/>
      <c r="D151" s="18"/>
      <c r="E151" s="18"/>
      <c r="F151" s="3"/>
      <c r="G151" s="4"/>
      <c r="H151" s="19"/>
      <c r="I151" s="19"/>
      <c r="J151" s="23"/>
      <c r="K151" s="21"/>
      <c r="L151" s="21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12"/>
    </row>
    <row r="152" spans="1:64" x14ac:dyDescent="0.2">
      <c r="A152" s="3"/>
      <c r="B152" s="3"/>
      <c r="C152" s="7"/>
      <c r="D152" s="18"/>
      <c r="E152" s="18"/>
      <c r="F152" s="3"/>
      <c r="G152" s="4"/>
      <c r="H152" s="19"/>
      <c r="I152" s="19"/>
      <c r="J152" s="20"/>
      <c r="K152" s="21"/>
      <c r="L152" s="21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12"/>
    </row>
    <row r="153" spans="1:64" x14ac:dyDescent="0.2">
      <c r="A153" s="3"/>
      <c r="B153" s="3"/>
      <c r="C153" s="7"/>
      <c r="D153" s="18"/>
      <c r="E153" s="18"/>
      <c r="F153" s="3"/>
      <c r="G153" s="4"/>
      <c r="H153" s="19"/>
      <c r="I153" s="19"/>
      <c r="J153" s="20"/>
      <c r="K153" s="21"/>
      <c r="L153" s="21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 s="36"/>
      <c r="BH153" s="36"/>
      <c r="BI153" s="36"/>
      <c r="BJ153" s="12"/>
    </row>
    <row r="154" spans="1:64" x14ac:dyDescent="0.2">
      <c r="A154" s="3"/>
      <c r="B154" s="3"/>
      <c r="C154" s="7"/>
      <c r="D154" s="18"/>
      <c r="E154" s="18"/>
      <c r="F154" s="3"/>
      <c r="G154" s="4"/>
      <c r="H154" s="19"/>
      <c r="I154" s="19"/>
      <c r="J154" s="20"/>
      <c r="K154" s="21"/>
      <c r="L154" s="21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12"/>
    </row>
    <row r="155" spans="1:64" x14ac:dyDescent="0.2">
      <c r="A155" s="3"/>
      <c r="B155" s="3"/>
      <c r="C155" s="7"/>
      <c r="D155" s="18"/>
      <c r="E155" s="18"/>
      <c r="F155" s="3"/>
      <c r="G155" s="4"/>
      <c r="H155" s="19"/>
      <c r="I155" s="19"/>
      <c r="J155" s="20"/>
      <c r="K155" s="21"/>
      <c r="L155" s="21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 s="36"/>
      <c r="BG155" s="36"/>
      <c r="BH155" s="36"/>
      <c r="BI155" s="36"/>
      <c r="BJ155" s="12"/>
    </row>
    <row r="156" spans="1:64" x14ac:dyDescent="0.2">
      <c r="A156" s="3"/>
      <c r="B156" s="3"/>
      <c r="C156" s="7"/>
      <c r="D156" s="18"/>
      <c r="E156" s="18"/>
      <c r="F156" s="3"/>
      <c r="G156" s="4"/>
      <c r="H156" s="19"/>
      <c r="I156" s="19"/>
      <c r="J156" s="20"/>
      <c r="K156" s="21"/>
      <c r="L156" s="21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12"/>
    </row>
    <row r="157" spans="1:64" x14ac:dyDescent="0.2">
      <c r="A157" s="3"/>
      <c r="B157" s="3"/>
      <c r="C157" s="7"/>
      <c r="D157" s="18"/>
      <c r="E157" s="18"/>
      <c r="F157" s="3"/>
      <c r="G157" s="4"/>
      <c r="H157" s="19"/>
      <c r="I157" s="19"/>
      <c r="J157" s="20"/>
      <c r="K157" s="21"/>
      <c r="L157" s="21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12"/>
    </row>
    <row r="158" spans="1:64" x14ac:dyDescent="0.2">
      <c r="A158" s="3"/>
      <c r="B158" s="3"/>
      <c r="C158" s="7"/>
      <c r="D158" s="18"/>
      <c r="E158" s="18"/>
      <c r="F158" s="3"/>
      <c r="G158" s="4"/>
      <c r="H158" s="19"/>
      <c r="I158" s="19"/>
      <c r="J158" s="20"/>
      <c r="K158" s="21"/>
      <c r="L158" s="21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12"/>
    </row>
    <row r="159" spans="1:64" x14ac:dyDescent="0.2">
      <c r="A159" s="3"/>
      <c r="C159" s="5"/>
      <c r="D159" s="18"/>
      <c r="E159" s="18"/>
      <c r="F159" s="3"/>
      <c r="G159" s="4"/>
      <c r="H159" s="19"/>
      <c r="I159" s="19"/>
      <c r="J159" s="23"/>
      <c r="K159" s="21"/>
      <c r="L159" s="21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12"/>
    </row>
    <row r="160" spans="1:64" x14ac:dyDescent="0.2">
      <c r="A160" s="3"/>
      <c r="C160" s="5"/>
      <c r="D160" s="18"/>
      <c r="E160" s="18"/>
      <c r="F160" s="3"/>
      <c r="G160" s="4"/>
      <c r="H160" s="19"/>
      <c r="I160" s="19"/>
      <c r="J160" s="23"/>
      <c r="K160" s="21"/>
      <c r="L160" s="21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12"/>
    </row>
    <row r="161" spans="1:64" x14ac:dyDescent="0.2">
      <c r="C161" s="5"/>
      <c r="D161" s="18"/>
      <c r="E161" s="18"/>
      <c r="F161" s="3"/>
      <c r="G161" s="4"/>
      <c r="H161" s="19"/>
      <c r="I161" s="19"/>
      <c r="J161" s="23"/>
      <c r="K161" s="21"/>
      <c r="L161" s="21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12"/>
    </row>
    <row r="162" spans="1:64" x14ac:dyDescent="0.2">
      <c r="C162" s="5"/>
      <c r="D162" s="18"/>
      <c r="E162" s="18"/>
      <c r="F162" s="3"/>
      <c r="G162" s="4"/>
      <c r="H162" s="19"/>
      <c r="I162" s="19"/>
      <c r="J162" s="23"/>
      <c r="K162" s="21"/>
      <c r="L162" s="21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12"/>
    </row>
    <row r="163" spans="1:64" x14ac:dyDescent="0.2">
      <c r="A163" s="3"/>
      <c r="B163" s="3"/>
      <c r="C163" s="8"/>
      <c r="F163" s="3"/>
      <c r="H163" s="19"/>
      <c r="I163" s="19"/>
      <c r="J163" s="23"/>
      <c r="K163" s="19"/>
      <c r="L163" s="21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13"/>
      <c r="BK163" s="10"/>
      <c r="BL163" s="10"/>
    </row>
    <row r="164" spans="1:64" x14ac:dyDescent="0.2">
      <c r="A164" s="3"/>
      <c r="B164" s="3"/>
      <c r="C164" s="8"/>
      <c r="F164" s="3"/>
      <c r="H164" s="19"/>
      <c r="I164" s="19"/>
      <c r="J164" s="23"/>
      <c r="K164" s="19"/>
      <c r="L164" s="21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13"/>
      <c r="BK164" s="10"/>
      <c r="BL164" s="10"/>
    </row>
    <row r="165" spans="1:64" x14ac:dyDescent="0.2">
      <c r="A165" s="3"/>
      <c r="B165" s="3"/>
      <c r="C165" s="7"/>
      <c r="D165" s="18"/>
      <c r="E165" s="18"/>
      <c r="F165" s="3"/>
      <c r="G165" s="4"/>
      <c r="H165" s="19"/>
      <c r="I165" s="19"/>
      <c r="J165" s="23"/>
      <c r="K165" s="21"/>
      <c r="L165" s="21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12"/>
    </row>
    <row r="166" spans="1:64" x14ac:dyDescent="0.2">
      <c r="A166" s="3"/>
      <c r="B166" s="3"/>
      <c r="C166" s="7"/>
      <c r="D166" s="18"/>
      <c r="E166" s="18"/>
      <c r="F166" s="3"/>
      <c r="G166" s="4"/>
      <c r="H166" s="19"/>
      <c r="I166" s="19"/>
      <c r="J166" s="23"/>
      <c r="K166" s="21"/>
      <c r="L166" s="21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12"/>
    </row>
    <row r="167" spans="1:64" x14ac:dyDescent="0.2">
      <c r="A167" s="3"/>
      <c r="B167" s="3"/>
      <c r="C167" s="7"/>
      <c r="D167" s="18"/>
      <c r="E167" s="18"/>
      <c r="F167" s="3"/>
      <c r="G167" s="4"/>
      <c r="H167" s="19"/>
      <c r="I167" s="19"/>
      <c r="J167" s="23"/>
      <c r="K167" s="21"/>
      <c r="L167" s="21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12"/>
    </row>
    <row r="168" spans="1:64" x14ac:dyDescent="0.2">
      <c r="A168" s="3"/>
      <c r="B168" s="3"/>
      <c r="C168" s="7"/>
      <c r="D168" s="18"/>
      <c r="E168" s="18"/>
      <c r="F168" s="3"/>
      <c r="G168" s="4"/>
      <c r="H168" s="19"/>
      <c r="I168" s="19"/>
      <c r="J168" s="23"/>
      <c r="K168" s="21"/>
      <c r="L168" s="21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12"/>
    </row>
    <row r="169" spans="1:64" x14ac:dyDescent="0.2">
      <c r="A169" s="3"/>
      <c r="B169" s="3"/>
      <c r="C169" s="5"/>
      <c r="D169" s="18"/>
      <c r="E169" s="18"/>
      <c r="F169" s="3"/>
      <c r="G169" s="4"/>
      <c r="H169" s="19"/>
      <c r="I169" s="19"/>
      <c r="J169" s="23"/>
      <c r="K169" s="21"/>
      <c r="L169" s="21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12"/>
    </row>
    <row r="170" spans="1:64" x14ac:dyDescent="0.2">
      <c r="A170" s="3"/>
      <c r="B170" s="3"/>
      <c r="C170" s="5"/>
      <c r="D170" s="18"/>
      <c r="E170" s="18"/>
      <c r="F170" s="3"/>
      <c r="G170" s="4"/>
      <c r="H170" s="19"/>
      <c r="I170" s="19"/>
      <c r="J170" s="23"/>
      <c r="K170" s="21"/>
      <c r="L170" s="21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12"/>
    </row>
    <row r="171" spans="1:64" x14ac:dyDescent="0.2">
      <c r="C171" s="5"/>
      <c r="D171" s="18"/>
      <c r="E171" s="18"/>
      <c r="F171" s="3"/>
      <c r="G171" s="4"/>
      <c r="H171" s="19"/>
      <c r="I171" s="19"/>
      <c r="J171" s="20"/>
      <c r="K171" s="21"/>
      <c r="L171" s="21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12"/>
    </row>
    <row r="172" spans="1:64" x14ac:dyDescent="0.2">
      <c r="C172" s="5"/>
      <c r="D172" s="18"/>
      <c r="E172" s="18"/>
      <c r="F172" s="3"/>
      <c r="G172" s="4"/>
      <c r="H172" s="19"/>
      <c r="I172" s="19"/>
      <c r="J172" s="20"/>
      <c r="K172" s="21"/>
      <c r="L172" s="21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12"/>
    </row>
    <row r="173" spans="1:64" x14ac:dyDescent="0.2">
      <c r="A173" s="3"/>
      <c r="C173" s="5"/>
      <c r="D173" s="18"/>
      <c r="E173" s="18"/>
      <c r="F173" s="3"/>
      <c r="G173" s="4"/>
      <c r="H173" s="19"/>
      <c r="I173" s="19"/>
      <c r="J173" s="23"/>
      <c r="K173" s="21"/>
      <c r="L173" s="21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12"/>
    </row>
    <row r="174" spans="1:64" x14ac:dyDescent="0.2">
      <c r="A174" s="3"/>
      <c r="C174" s="5"/>
      <c r="D174" s="18"/>
      <c r="E174" s="18"/>
      <c r="F174" s="3"/>
      <c r="G174" s="4"/>
      <c r="H174" s="19"/>
      <c r="I174" s="19"/>
      <c r="J174" s="23"/>
      <c r="K174" s="21"/>
      <c r="L174" s="21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12"/>
    </row>
    <row r="175" spans="1:64" x14ac:dyDescent="0.2">
      <c r="A175" s="3"/>
      <c r="C175" s="5"/>
      <c r="D175" s="18"/>
      <c r="E175" s="18"/>
      <c r="F175" s="3"/>
      <c r="G175" s="4"/>
      <c r="H175" s="19"/>
      <c r="I175" s="19"/>
      <c r="J175" s="20"/>
      <c r="K175" s="21"/>
      <c r="L175" s="21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12"/>
    </row>
    <row r="176" spans="1:64" x14ac:dyDescent="0.2">
      <c r="A176" s="3"/>
      <c r="C176" s="5"/>
      <c r="D176" s="18"/>
      <c r="E176" s="18"/>
      <c r="F176" s="3"/>
      <c r="G176" s="4"/>
      <c r="H176" s="19"/>
      <c r="I176" s="19"/>
      <c r="J176" s="20"/>
      <c r="K176" s="21"/>
      <c r="L176" s="21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12"/>
    </row>
    <row r="177" spans="1:64" x14ac:dyDescent="0.2">
      <c r="A177" s="3"/>
      <c r="B177" s="3"/>
      <c r="C177" s="7"/>
      <c r="D177" s="18"/>
      <c r="E177" s="18"/>
      <c r="F177" s="3"/>
      <c r="H177" s="19"/>
      <c r="I177" s="19"/>
      <c r="J177" s="23"/>
      <c r="K177" s="21"/>
      <c r="L177" s="21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12"/>
    </row>
    <row r="178" spans="1:64" x14ac:dyDescent="0.2">
      <c r="A178" s="3"/>
      <c r="B178" s="3"/>
      <c r="C178" s="7"/>
      <c r="D178" s="18"/>
      <c r="E178" s="18"/>
      <c r="F178" s="3"/>
      <c r="H178" s="19"/>
      <c r="I178" s="19"/>
      <c r="J178" s="23"/>
      <c r="K178" s="21"/>
      <c r="L178" s="21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12"/>
    </row>
    <row r="179" spans="1:64" x14ac:dyDescent="0.2">
      <c r="A179" s="3"/>
      <c r="B179" s="3"/>
      <c r="C179" s="8"/>
      <c r="D179" s="18"/>
      <c r="E179" s="18"/>
      <c r="F179" s="3"/>
      <c r="H179" s="19"/>
      <c r="I179" s="19"/>
      <c r="J179" s="23"/>
      <c r="K179" s="21"/>
      <c r="L179" s="21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12"/>
    </row>
    <row r="180" spans="1:64" x14ac:dyDescent="0.2">
      <c r="A180" s="3"/>
      <c r="B180" s="3"/>
      <c r="C180" s="8"/>
      <c r="D180" s="18"/>
      <c r="E180" s="18"/>
      <c r="F180" s="3"/>
      <c r="H180" s="19"/>
      <c r="I180" s="19"/>
      <c r="J180" s="23"/>
      <c r="K180" s="21"/>
      <c r="L180" s="21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12"/>
    </row>
    <row r="181" spans="1:64" x14ac:dyDescent="0.2">
      <c r="A181" s="3"/>
      <c r="B181" s="3"/>
      <c r="C181" s="7"/>
      <c r="D181" s="18"/>
      <c r="E181" s="18"/>
      <c r="F181" s="3"/>
      <c r="G181" s="4"/>
      <c r="H181" s="19"/>
      <c r="I181" s="19"/>
      <c r="J181" s="23"/>
      <c r="K181" s="21"/>
      <c r="L181" s="21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12"/>
    </row>
    <row r="182" spans="1:64" x14ac:dyDescent="0.2">
      <c r="A182" s="3"/>
      <c r="B182" s="3"/>
      <c r="C182" s="7"/>
      <c r="D182" s="18"/>
      <c r="E182" s="18"/>
      <c r="F182" s="3"/>
      <c r="H182" s="19"/>
      <c r="I182" s="19"/>
      <c r="J182" s="23"/>
      <c r="K182" s="21"/>
      <c r="L182" s="21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12"/>
    </row>
    <row r="183" spans="1:64" x14ac:dyDescent="0.2">
      <c r="A183" s="3"/>
      <c r="B183" s="3"/>
      <c r="C183" s="7"/>
      <c r="D183" s="18"/>
      <c r="E183" s="18"/>
      <c r="F183" s="3"/>
      <c r="H183" s="19"/>
      <c r="I183" s="19"/>
      <c r="J183" s="23"/>
      <c r="K183" s="21"/>
      <c r="L183" s="21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12"/>
    </row>
    <row r="184" spans="1:64" x14ac:dyDescent="0.2">
      <c r="A184" s="3"/>
      <c r="B184" s="3"/>
      <c r="C184" s="8"/>
      <c r="F184" s="3"/>
      <c r="H184" s="19"/>
      <c r="I184" s="19"/>
      <c r="J184" s="23"/>
      <c r="K184" s="19"/>
      <c r="L184" s="21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12"/>
    </row>
    <row r="185" spans="1:64" x14ac:dyDescent="0.2">
      <c r="A185" s="3"/>
      <c r="B185" s="3"/>
      <c r="C185" s="8"/>
      <c r="F185" s="3"/>
      <c r="H185" s="19"/>
      <c r="I185" s="19"/>
      <c r="J185" s="23"/>
      <c r="K185" s="19"/>
      <c r="L185" s="21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12"/>
    </row>
    <row r="186" spans="1:64" x14ac:dyDescent="0.2">
      <c r="A186" s="3"/>
      <c r="B186" s="3"/>
      <c r="C186" s="7"/>
      <c r="D186" s="18"/>
      <c r="E186" s="18"/>
      <c r="F186" s="3"/>
      <c r="G186" s="4"/>
      <c r="H186" s="19"/>
      <c r="I186" s="19"/>
      <c r="J186" s="20"/>
      <c r="K186" s="21"/>
      <c r="L186" s="21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12"/>
    </row>
    <row r="187" spans="1:64" x14ac:dyDescent="0.2">
      <c r="A187" s="3"/>
      <c r="B187" s="3"/>
      <c r="C187" s="7"/>
      <c r="D187" s="18"/>
      <c r="E187" s="18"/>
      <c r="F187" s="3"/>
      <c r="G187" s="4"/>
      <c r="H187" s="19"/>
      <c r="I187" s="19"/>
      <c r="J187" s="20"/>
      <c r="K187" s="21"/>
      <c r="L187" s="21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12"/>
    </row>
    <row r="188" spans="1:64" x14ac:dyDescent="0.2">
      <c r="A188" s="3"/>
      <c r="B188" s="3"/>
      <c r="C188" s="8"/>
      <c r="F188" s="3"/>
      <c r="H188" s="19"/>
      <c r="I188" s="19"/>
      <c r="J188" s="23"/>
      <c r="K188" s="19"/>
      <c r="L188" s="21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13"/>
      <c r="BK188" s="10"/>
      <c r="BL188" s="10"/>
    </row>
    <row r="189" spans="1:64" x14ac:dyDescent="0.2">
      <c r="A189" s="3"/>
      <c r="B189" s="3"/>
      <c r="C189" s="8"/>
      <c r="F189" s="3"/>
      <c r="H189" s="19"/>
      <c r="I189" s="19"/>
      <c r="J189" s="23"/>
      <c r="K189" s="19"/>
      <c r="L189" s="21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13"/>
      <c r="BK189" s="10"/>
      <c r="BL189" s="10"/>
    </row>
    <row r="190" spans="1:64" x14ac:dyDescent="0.2">
      <c r="A190" s="3"/>
      <c r="C190" s="5"/>
      <c r="D190" s="18"/>
      <c r="E190" s="18"/>
      <c r="F190" s="3"/>
      <c r="G190" s="4"/>
      <c r="H190" s="19"/>
      <c r="I190" s="19"/>
      <c r="J190" s="20"/>
      <c r="K190" s="21"/>
      <c r="L190" s="21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12"/>
    </row>
    <row r="191" spans="1:64" x14ac:dyDescent="0.2">
      <c r="A191" s="3"/>
      <c r="C191" s="5"/>
      <c r="D191" s="18"/>
      <c r="E191" s="18"/>
      <c r="F191" s="3"/>
      <c r="G191" s="4"/>
      <c r="H191" s="19"/>
      <c r="I191" s="19"/>
      <c r="J191" s="20"/>
      <c r="K191" s="21"/>
      <c r="L191" s="21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13"/>
      <c r="BK191" s="10"/>
      <c r="BL191" s="10"/>
    </row>
    <row r="192" spans="1:64" x14ac:dyDescent="0.2">
      <c r="A192" s="3"/>
      <c r="B192" s="3"/>
      <c r="C192" s="7"/>
      <c r="D192" s="18"/>
      <c r="E192" s="18"/>
      <c r="F192" s="3"/>
      <c r="G192" s="4"/>
      <c r="H192" s="19"/>
      <c r="I192" s="19"/>
      <c r="J192" s="23"/>
      <c r="K192" s="21"/>
      <c r="L192" s="21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13"/>
      <c r="BK192" s="10"/>
      <c r="BL192" s="10"/>
    </row>
    <row r="193" spans="1:64" x14ac:dyDescent="0.2">
      <c r="A193" s="3"/>
      <c r="B193" s="3"/>
      <c r="C193" s="7"/>
      <c r="D193" s="18"/>
      <c r="E193" s="18"/>
      <c r="F193" s="3"/>
      <c r="G193" s="4"/>
      <c r="H193" s="19"/>
      <c r="I193" s="19"/>
      <c r="J193" s="23"/>
      <c r="K193" s="21"/>
      <c r="L193" s="21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12"/>
    </row>
    <row r="194" spans="1:64" x14ac:dyDescent="0.2">
      <c r="A194" s="3"/>
      <c r="B194" s="3"/>
      <c r="C194" s="7"/>
      <c r="D194" s="18"/>
      <c r="E194" s="18"/>
      <c r="F194" s="3"/>
      <c r="G194" s="4"/>
      <c r="H194" s="19"/>
      <c r="I194" s="19"/>
      <c r="J194" s="23"/>
      <c r="K194" s="21"/>
      <c r="L194" s="21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12"/>
    </row>
    <row r="195" spans="1:64" x14ac:dyDescent="0.2">
      <c r="A195" s="3"/>
      <c r="B195" s="3"/>
      <c r="C195" s="7"/>
      <c r="D195" s="18"/>
      <c r="E195" s="18"/>
      <c r="F195" s="3"/>
      <c r="G195" s="4"/>
      <c r="H195" s="19"/>
      <c r="I195" s="19"/>
      <c r="J195" s="23"/>
      <c r="K195" s="21"/>
      <c r="L195" s="21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12"/>
    </row>
    <row r="196" spans="1:64" x14ac:dyDescent="0.2">
      <c r="A196" s="3"/>
      <c r="B196" s="3"/>
      <c r="C196" s="7"/>
      <c r="D196" s="18"/>
      <c r="E196" s="18"/>
      <c r="F196" s="3"/>
      <c r="G196" s="4"/>
      <c r="H196" s="19"/>
      <c r="I196" s="19"/>
      <c r="J196" s="20"/>
      <c r="K196" s="21"/>
      <c r="L196" s="21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12"/>
    </row>
    <row r="197" spans="1:64" x14ac:dyDescent="0.2">
      <c r="A197" s="3"/>
      <c r="B197" s="3"/>
      <c r="C197" s="7"/>
      <c r="D197" s="18"/>
      <c r="E197" s="18"/>
      <c r="F197" s="3"/>
      <c r="G197" s="4"/>
      <c r="H197" s="19"/>
      <c r="I197" s="19"/>
      <c r="J197" s="23"/>
      <c r="K197" s="21"/>
      <c r="L197" s="21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12"/>
    </row>
    <row r="198" spans="1:64" x14ac:dyDescent="0.2">
      <c r="A198" s="3"/>
      <c r="B198" s="3"/>
      <c r="C198" s="7"/>
      <c r="D198" s="18"/>
      <c r="E198" s="18"/>
      <c r="F198" s="3"/>
      <c r="G198" s="4"/>
      <c r="H198" s="19"/>
      <c r="I198" s="19"/>
      <c r="J198" s="23"/>
      <c r="K198" s="21"/>
      <c r="L198" s="21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12"/>
    </row>
    <row r="199" spans="1:64" x14ac:dyDescent="0.2">
      <c r="A199" s="3"/>
      <c r="B199" s="3"/>
      <c r="C199" s="7"/>
      <c r="D199" s="18"/>
      <c r="E199" s="18"/>
      <c r="F199" s="3"/>
      <c r="H199" s="19"/>
      <c r="I199" s="19"/>
      <c r="J199" s="23"/>
      <c r="K199" s="21"/>
      <c r="L199" s="21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12"/>
    </row>
    <row r="200" spans="1:64" x14ac:dyDescent="0.2">
      <c r="A200" s="3"/>
      <c r="B200" s="3"/>
      <c r="C200" s="7"/>
      <c r="D200" s="18"/>
      <c r="E200" s="18"/>
      <c r="F200" s="3"/>
      <c r="H200" s="19"/>
      <c r="I200" s="19"/>
      <c r="J200" s="23"/>
      <c r="K200" s="21"/>
      <c r="L200" s="21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12"/>
    </row>
    <row r="201" spans="1:64" x14ac:dyDescent="0.2">
      <c r="A201" s="3"/>
      <c r="B201" s="3"/>
      <c r="C201" s="7"/>
      <c r="D201" s="18"/>
      <c r="E201" s="18"/>
      <c r="F201" s="3"/>
      <c r="G201" s="4"/>
      <c r="H201" s="19"/>
      <c r="I201" s="19"/>
      <c r="J201" s="20"/>
      <c r="K201" s="21"/>
      <c r="L201" s="21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12"/>
    </row>
    <row r="202" spans="1:64" x14ac:dyDescent="0.2">
      <c r="A202" s="3"/>
      <c r="B202" s="3"/>
      <c r="C202" s="7"/>
      <c r="D202" s="18"/>
      <c r="E202" s="18"/>
      <c r="F202" s="3"/>
      <c r="G202" s="4"/>
      <c r="H202" s="19"/>
      <c r="I202" s="19"/>
      <c r="J202" s="20"/>
      <c r="K202" s="21"/>
      <c r="L202" s="21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13"/>
      <c r="BK202" s="10"/>
      <c r="BL202" s="10"/>
    </row>
    <row r="203" spans="1:64" x14ac:dyDescent="0.2">
      <c r="A203" s="3"/>
      <c r="C203" s="5"/>
      <c r="D203" s="18"/>
      <c r="E203" s="18"/>
      <c r="F203" s="3"/>
      <c r="G203" s="4"/>
      <c r="H203" s="19"/>
      <c r="I203" s="19"/>
      <c r="J203" s="23"/>
      <c r="K203" s="21"/>
      <c r="L203" s="21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13"/>
      <c r="BK203" s="10"/>
      <c r="BL203" s="10"/>
    </row>
    <row r="204" spans="1:64" x14ac:dyDescent="0.2">
      <c r="A204" s="3"/>
      <c r="C204" s="5"/>
      <c r="D204" s="18"/>
      <c r="E204" s="18"/>
      <c r="F204" s="3"/>
      <c r="G204" s="4"/>
      <c r="H204" s="19"/>
      <c r="I204" s="19"/>
      <c r="J204" s="23"/>
      <c r="K204" s="21"/>
      <c r="L204" s="21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12"/>
    </row>
    <row r="205" spans="1:64" x14ac:dyDescent="0.2">
      <c r="A205" s="3"/>
      <c r="B205" s="3"/>
      <c r="C205" s="7"/>
      <c r="D205" s="18"/>
      <c r="E205" s="18"/>
      <c r="F205" s="3"/>
      <c r="G205" s="4"/>
      <c r="H205" s="19"/>
      <c r="I205" s="19"/>
      <c r="J205" s="23"/>
      <c r="K205" s="21"/>
      <c r="L205" s="21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12"/>
    </row>
    <row r="206" spans="1:64" x14ac:dyDescent="0.2">
      <c r="A206" s="3"/>
      <c r="B206" s="3"/>
      <c r="C206" s="7"/>
      <c r="D206" s="18"/>
      <c r="E206" s="18"/>
      <c r="F206" s="3"/>
      <c r="G206" s="4"/>
      <c r="H206" s="19"/>
      <c r="I206" s="19"/>
      <c r="J206" s="23"/>
      <c r="K206" s="21"/>
      <c r="L206" s="21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12"/>
    </row>
    <row r="207" spans="1:64" x14ac:dyDescent="0.2">
      <c r="A207" s="3"/>
      <c r="B207" s="3"/>
      <c r="C207" s="7"/>
      <c r="D207" s="18"/>
      <c r="E207" s="18"/>
      <c r="F207" s="3"/>
      <c r="G207" s="4"/>
      <c r="H207" s="19"/>
      <c r="I207" s="19"/>
      <c r="J207" s="23"/>
      <c r="K207" s="21"/>
      <c r="L207" s="21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12"/>
    </row>
    <row r="208" spans="1:64" x14ac:dyDescent="0.2">
      <c r="A208" s="3"/>
      <c r="B208" s="3"/>
      <c r="C208" s="7"/>
      <c r="D208" s="18"/>
      <c r="E208" s="18"/>
      <c r="F208" s="3"/>
      <c r="G208" s="4"/>
      <c r="H208" s="19"/>
      <c r="I208" s="19"/>
      <c r="J208" s="23"/>
      <c r="K208" s="21"/>
      <c r="L208" s="21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12"/>
    </row>
    <row r="209" spans="1:64" x14ac:dyDescent="0.2">
      <c r="A209" s="3"/>
      <c r="B209" s="3"/>
      <c r="C209" s="7"/>
      <c r="D209" s="18"/>
      <c r="E209" s="18"/>
      <c r="F209" s="3"/>
      <c r="G209" s="4"/>
      <c r="H209" s="19"/>
      <c r="I209" s="19"/>
      <c r="J209" s="23"/>
      <c r="K209" s="21"/>
      <c r="L209" s="21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12"/>
    </row>
    <row r="210" spans="1:64" x14ac:dyDescent="0.2">
      <c r="A210" s="3"/>
      <c r="B210" s="3"/>
      <c r="C210" s="7"/>
      <c r="D210" s="18"/>
      <c r="E210" s="18"/>
      <c r="F210" s="3"/>
      <c r="H210" s="19"/>
      <c r="I210" s="19"/>
      <c r="J210" s="23"/>
      <c r="K210" s="21"/>
      <c r="L210" s="21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12"/>
    </row>
    <row r="211" spans="1:64" x14ac:dyDescent="0.2">
      <c r="A211" s="3"/>
      <c r="B211" s="3"/>
      <c r="C211" s="7"/>
      <c r="D211" s="18"/>
      <c r="E211" s="18"/>
      <c r="F211" s="3"/>
      <c r="G211" s="4"/>
      <c r="H211" s="19"/>
      <c r="I211" s="19"/>
      <c r="J211" s="23"/>
      <c r="K211" s="21"/>
      <c r="L211" s="21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12"/>
    </row>
    <row r="212" spans="1:64" x14ac:dyDescent="0.2">
      <c r="A212" s="3"/>
      <c r="B212" s="3"/>
      <c r="C212" s="7"/>
      <c r="D212" s="18"/>
      <c r="E212" s="18"/>
      <c r="F212" s="3"/>
      <c r="G212" s="4"/>
      <c r="H212" s="19"/>
      <c r="I212" s="19"/>
      <c r="J212" s="23"/>
      <c r="K212" s="21"/>
      <c r="L212" s="21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12"/>
    </row>
    <row r="213" spans="1:64" x14ac:dyDescent="0.2">
      <c r="A213" s="3"/>
      <c r="B213" s="3"/>
      <c r="C213" s="7"/>
      <c r="D213" s="18"/>
      <c r="E213" s="18"/>
      <c r="F213" s="3"/>
      <c r="G213" s="4"/>
      <c r="H213" s="19"/>
      <c r="I213" s="19"/>
      <c r="J213" s="23"/>
      <c r="K213" s="21"/>
      <c r="L213" s="21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12"/>
    </row>
    <row r="214" spans="1:64" x14ac:dyDescent="0.2">
      <c r="C214" s="5"/>
      <c r="D214" s="18"/>
      <c r="E214" s="18"/>
      <c r="F214" s="3"/>
      <c r="G214" s="4"/>
      <c r="H214" s="19"/>
      <c r="I214" s="19"/>
      <c r="J214" s="23"/>
      <c r="K214" s="21"/>
      <c r="L214" s="21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12"/>
    </row>
    <row r="215" spans="1:64" x14ac:dyDescent="0.2">
      <c r="C215" s="5"/>
      <c r="D215" s="18"/>
      <c r="E215" s="18"/>
      <c r="F215" s="3"/>
      <c r="G215" s="4"/>
      <c r="H215" s="19"/>
      <c r="I215" s="19"/>
      <c r="J215" s="23"/>
      <c r="K215" s="21"/>
      <c r="L215" s="21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13"/>
      <c r="BK215" s="10"/>
      <c r="BL215" s="10"/>
    </row>
    <row r="216" spans="1:64" x14ac:dyDescent="0.2">
      <c r="A216" s="3"/>
      <c r="B216" s="3"/>
      <c r="C216" s="5"/>
      <c r="D216" s="18"/>
      <c r="E216" s="18"/>
      <c r="F216" s="3"/>
      <c r="G216" s="4"/>
      <c r="H216" s="19"/>
      <c r="I216" s="19"/>
      <c r="J216" s="23"/>
      <c r="K216" s="21"/>
      <c r="L216" s="21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13"/>
      <c r="BK216" s="10"/>
      <c r="BL216" s="10"/>
    </row>
    <row r="217" spans="1:64" x14ac:dyDescent="0.2">
      <c r="A217" s="3"/>
      <c r="B217" s="3"/>
      <c r="C217" s="5"/>
      <c r="D217" s="18"/>
      <c r="E217" s="18"/>
      <c r="F217" s="3"/>
      <c r="H217" s="19"/>
      <c r="I217" s="19"/>
      <c r="J217" s="23"/>
      <c r="K217" s="21"/>
      <c r="L217" s="21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13"/>
      <c r="BK217" s="10"/>
      <c r="BL217" s="10"/>
    </row>
    <row r="218" spans="1:64" x14ac:dyDescent="0.2">
      <c r="A218" s="3"/>
      <c r="B218" s="3"/>
      <c r="C218" s="5"/>
      <c r="D218" s="18"/>
      <c r="E218" s="18"/>
      <c r="F218" s="3"/>
      <c r="G218" s="4"/>
      <c r="H218" s="19"/>
      <c r="I218" s="19"/>
      <c r="J218" s="23"/>
      <c r="K218" s="21"/>
      <c r="L218" s="21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12"/>
    </row>
    <row r="219" spans="1:64" x14ac:dyDescent="0.2">
      <c r="A219" s="3"/>
      <c r="B219" s="3"/>
      <c r="C219" s="5"/>
      <c r="D219" s="18"/>
      <c r="E219" s="18"/>
      <c r="F219" s="3"/>
      <c r="G219" s="4"/>
      <c r="H219" s="19"/>
      <c r="I219" s="19"/>
      <c r="J219" s="23"/>
      <c r="K219" s="21"/>
      <c r="L219" s="21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12"/>
    </row>
    <row r="220" spans="1:64" x14ac:dyDescent="0.2">
      <c r="A220" s="3"/>
      <c r="B220" s="3"/>
      <c r="C220" s="5"/>
      <c r="D220" s="18"/>
      <c r="E220" s="18"/>
      <c r="F220" s="3"/>
      <c r="G220" s="4"/>
      <c r="H220" s="19"/>
      <c r="I220" s="19"/>
      <c r="J220" s="23"/>
      <c r="K220" s="21"/>
      <c r="L220" s="21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12"/>
    </row>
    <row r="221" spans="1:64" x14ac:dyDescent="0.2">
      <c r="A221" s="3"/>
      <c r="B221" s="3"/>
      <c r="C221" s="5"/>
      <c r="D221" s="18"/>
      <c r="E221" s="18"/>
      <c r="F221" s="3"/>
      <c r="G221" s="4"/>
      <c r="H221" s="19"/>
      <c r="I221" s="19"/>
      <c r="J221" s="23"/>
      <c r="K221" s="21"/>
      <c r="L221" s="21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12"/>
    </row>
    <row r="222" spans="1:64" x14ac:dyDescent="0.2">
      <c r="C222" s="5"/>
      <c r="D222" s="18"/>
      <c r="E222" s="18"/>
      <c r="F222" s="3"/>
      <c r="G222" s="4"/>
      <c r="H222" s="19"/>
      <c r="I222" s="19"/>
      <c r="J222" s="23"/>
      <c r="K222" s="21"/>
      <c r="L222" s="21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12"/>
    </row>
    <row r="223" spans="1:64" x14ac:dyDescent="0.2">
      <c r="C223" s="5"/>
      <c r="D223" s="18"/>
      <c r="E223" s="18"/>
      <c r="F223" s="3"/>
      <c r="G223" s="4"/>
      <c r="H223" s="19"/>
      <c r="I223" s="19"/>
      <c r="J223" s="23"/>
      <c r="K223" s="21"/>
      <c r="L223" s="21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12"/>
    </row>
    <row r="224" spans="1:64" x14ac:dyDescent="0.2">
      <c r="C224" s="5"/>
      <c r="D224" s="18"/>
      <c r="E224" s="18"/>
      <c r="F224" s="3"/>
      <c r="G224" s="4"/>
      <c r="H224" s="19"/>
      <c r="I224" s="19"/>
      <c r="J224" s="23"/>
      <c r="K224" s="21"/>
      <c r="L224" s="21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/>
      <c r="AE224"/>
      <c r="AF224"/>
      <c r="AG224"/>
      <c r="AH224"/>
      <c r="AI224"/>
      <c r="AJ224"/>
      <c r="AK224"/>
      <c r="AL224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12"/>
    </row>
    <row r="225" spans="3:62" x14ac:dyDescent="0.2">
      <c r="C225" s="21"/>
      <c r="D225" s="3"/>
      <c r="E225" s="3"/>
      <c r="F225" s="3"/>
      <c r="G225" s="3"/>
      <c r="J225" s="31"/>
      <c r="K225" s="20"/>
      <c r="L225" s="21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/>
      <c r="AE225"/>
      <c r="AF225"/>
      <c r="AG225"/>
      <c r="AH225"/>
      <c r="AI225"/>
      <c r="AJ225"/>
      <c r="AK225"/>
      <c r="AL225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29"/>
  <sheetViews>
    <sheetView zoomScale="145" zoomScaleNormal="145" workbookViewId="0">
      <selection activeCell="A2" sqref="A2"/>
    </sheetView>
  </sheetViews>
  <sheetFormatPr baseColWidth="10" defaultColWidth="11.5" defaultRowHeight="15" x14ac:dyDescent="0.2"/>
  <cols>
    <col min="1" max="1" width="30.1640625" customWidth="1"/>
    <col min="2" max="2" width="21.5" customWidth="1"/>
    <col min="3" max="3" width="70.5" style="32" customWidth="1"/>
    <col min="4" max="4" width="60.5" customWidth="1"/>
  </cols>
  <sheetData>
    <row r="1" spans="1:3" x14ac:dyDescent="0.2">
      <c r="A1" s="2" t="s">
        <v>0</v>
      </c>
      <c r="B1" t="s">
        <v>338</v>
      </c>
      <c r="C1" s="32" t="s">
        <v>339</v>
      </c>
    </row>
    <row r="2" spans="1:3" x14ac:dyDescent="0.2">
      <c r="A2" t="s">
        <v>59</v>
      </c>
      <c r="B2" t="s">
        <v>340</v>
      </c>
      <c r="C2" s="32" t="s">
        <v>63</v>
      </c>
    </row>
    <row r="3" spans="1:3" x14ac:dyDescent="0.2">
      <c r="A3" t="s">
        <v>59</v>
      </c>
      <c r="B3" t="s">
        <v>341</v>
      </c>
      <c r="C3" s="32" t="s">
        <v>68</v>
      </c>
    </row>
    <row r="4" spans="1:3" x14ac:dyDescent="0.2">
      <c r="A4" t="s">
        <v>59</v>
      </c>
      <c r="B4" t="s">
        <v>342</v>
      </c>
      <c r="C4" s="32" t="s">
        <v>343</v>
      </c>
    </row>
    <row r="5" spans="1:3" x14ac:dyDescent="0.2">
      <c r="A5" t="s">
        <v>69</v>
      </c>
      <c r="B5" t="s">
        <v>344</v>
      </c>
      <c r="C5" s="32" t="s">
        <v>74</v>
      </c>
    </row>
    <row r="6" spans="1:3" x14ac:dyDescent="0.2">
      <c r="A6" t="s">
        <v>69</v>
      </c>
      <c r="B6" t="s">
        <v>345</v>
      </c>
      <c r="C6" s="32" t="s">
        <v>76</v>
      </c>
    </row>
    <row r="7" spans="1:3" x14ac:dyDescent="0.2">
      <c r="A7" s="3" t="s">
        <v>69</v>
      </c>
      <c r="B7" t="s">
        <v>346</v>
      </c>
      <c r="C7" s="32" t="s">
        <v>347</v>
      </c>
    </row>
    <row r="8" spans="1:3" x14ac:dyDescent="0.2">
      <c r="A8" s="3" t="s">
        <v>77</v>
      </c>
      <c r="B8" t="s">
        <v>348</v>
      </c>
      <c r="C8" s="32" t="s">
        <v>81</v>
      </c>
    </row>
    <row r="9" spans="1:3" x14ac:dyDescent="0.2">
      <c r="A9" s="3" t="s">
        <v>77</v>
      </c>
      <c r="B9" t="s">
        <v>349</v>
      </c>
      <c r="C9" s="32" t="s">
        <v>84</v>
      </c>
    </row>
    <row r="10" spans="1:3" x14ac:dyDescent="0.2">
      <c r="A10" s="3" t="s">
        <v>77</v>
      </c>
      <c r="B10" t="s">
        <v>350</v>
      </c>
      <c r="C10" s="32" t="s">
        <v>351</v>
      </c>
    </row>
    <row r="11" spans="1:3" x14ac:dyDescent="0.2">
      <c r="A11" s="3" t="s">
        <v>85</v>
      </c>
      <c r="B11" t="s">
        <v>352</v>
      </c>
      <c r="C11" s="32" t="s">
        <v>90</v>
      </c>
    </row>
    <row r="12" spans="1:3" x14ac:dyDescent="0.2">
      <c r="A12" s="3" t="s">
        <v>85</v>
      </c>
      <c r="B12" t="s">
        <v>353</v>
      </c>
      <c r="C12" s="32" t="s">
        <v>93</v>
      </c>
    </row>
    <row r="13" spans="1:3" x14ac:dyDescent="0.2">
      <c r="A13" s="3" t="s">
        <v>85</v>
      </c>
      <c r="B13" t="s">
        <v>354</v>
      </c>
      <c r="C13" s="32" t="s">
        <v>355</v>
      </c>
    </row>
    <row r="14" spans="1:3" x14ac:dyDescent="0.2">
      <c r="A14" s="3" t="s">
        <v>94</v>
      </c>
      <c r="B14" t="s">
        <v>356</v>
      </c>
      <c r="C14" s="32" t="s">
        <v>98</v>
      </c>
    </row>
    <row r="15" spans="1:3" x14ac:dyDescent="0.2">
      <c r="A15" s="3" t="s">
        <v>94</v>
      </c>
      <c r="B15" t="s">
        <v>357</v>
      </c>
      <c r="C15" s="32" t="s">
        <v>100</v>
      </c>
    </row>
    <row r="16" spans="1:3" x14ac:dyDescent="0.2">
      <c r="A16" s="3" t="s">
        <v>94</v>
      </c>
      <c r="B16" t="s">
        <v>358</v>
      </c>
      <c r="C16" s="32" t="s">
        <v>359</v>
      </c>
    </row>
    <row r="17" spans="1:3" x14ac:dyDescent="0.2">
      <c r="A17" s="3" t="s">
        <v>101</v>
      </c>
      <c r="B17" t="s">
        <v>360</v>
      </c>
      <c r="C17" s="32" t="s">
        <v>106</v>
      </c>
    </row>
    <row r="18" spans="1:3" x14ac:dyDescent="0.2">
      <c r="A18" s="3" t="s">
        <v>101</v>
      </c>
      <c r="B18" t="s">
        <v>361</v>
      </c>
      <c r="C18" s="32" t="s">
        <v>108</v>
      </c>
    </row>
    <row r="19" spans="1:3" x14ac:dyDescent="0.2">
      <c r="A19" s="3" t="s">
        <v>101</v>
      </c>
      <c r="B19" t="s">
        <v>362</v>
      </c>
      <c r="C19" s="32" t="s">
        <v>363</v>
      </c>
    </row>
    <row r="20" spans="1:3" x14ac:dyDescent="0.2">
      <c r="A20" s="3" t="s">
        <v>109</v>
      </c>
      <c r="B20" t="s">
        <v>364</v>
      </c>
      <c r="C20" s="32" t="s">
        <v>114</v>
      </c>
    </row>
    <row r="21" spans="1:3" x14ac:dyDescent="0.2">
      <c r="A21" s="3" t="s">
        <v>109</v>
      </c>
      <c r="B21" t="s">
        <v>365</v>
      </c>
      <c r="C21" s="32" t="s">
        <v>116</v>
      </c>
    </row>
    <row r="22" spans="1:3" x14ac:dyDescent="0.2">
      <c r="A22" s="3" t="s">
        <v>109</v>
      </c>
      <c r="B22" t="s">
        <v>366</v>
      </c>
      <c r="C22" s="32" t="s">
        <v>367</v>
      </c>
    </row>
    <row r="23" spans="1:3" x14ac:dyDescent="0.2">
      <c r="A23" s="3" t="s">
        <v>117</v>
      </c>
      <c r="B23" t="s">
        <v>368</v>
      </c>
      <c r="C23" s="32" t="s">
        <v>120</v>
      </c>
    </row>
    <row r="24" spans="1:3" x14ac:dyDescent="0.2">
      <c r="A24" s="3" t="s">
        <v>117</v>
      </c>
      <c r="B24" t="s">
        <v>369</v>
      </c>
      <c r="C24" s="32" t="s">
        <v>122</v>
      </c>
    </row>
    <row r="25" spans="1:3" x14ac:dyDescent="0.2">
      <c r="A25" t="s">
        <v>117</v>
      </c>
      <c r="B25" t="s">
        <v>370</v>
      </c>
      <c r="C25" s="32" t="s">
        <v>371</v>
      </c>
    </row>
    <row r="26" spans="1:3" x14ac:dyDescent="0.2">
      <c r="A26" t="s">
        <v>127</v>
      </c>
      <c r="B26" t="s">
        <v>372</v>
      </c>
      <c r="C26" s="32" t="s">
        <v>128</v>
      </c>
    </row>
    <row r="27" spans="1:3" x14ac:dyDescent="0.2">
      <c r="A27" s="3" t="s">
        <v>127</v>
      </c>
      <c r="B27" t="s">
        <v>373</v>
      </c>
      <c r="C27" s="32" t="s">
        <v>130</v>
      </c>
    </row>
    <row r="28" spans="1:3" x14ac:dyDescent="0.2">
      <c r="A28" s="3" t="s">
        <v>127</v>
      </c>
      <c r="B28" t="s">
        <v>374</v>
      </c>
      <c r="C28" s="32" t="s">
        <v>375</v>
      </c>
    </row>
    <row r="29" spans="1:3" x14ac:dyDescent="0.2">
      <c r="A29" s="3" t="s">
        <v>131</v>
      </c>
      <c r="B29" t="s">
        <v>376</v>
      </c>
      <c r="C29" s="32" t="s">
        <v>132</v>
      </c>
    </row>
    <row r="30" spans="1:3" x14ac:dyDescent="0.2">
      <c r="A30" s="3" t="s">
        <v>131</v>
      </c>
      <c r="B30" t="s">
        <v>377</v>
      </c>
      <c r="C30" s="32" t="s">
        <v>134</v>
      </c>
    </row>
    <row r="31" spans="1:3" x14ac:dyDescent="0.2">
      <c r="A31" s="3" t="s">
        <v>131</v>
      </c>
      <c r="B31" t="s">
        <v>378</v>
      </c>
      <c r="C31" s="32" t="s">
        <v>379</v>
      </c>
    </row>
    <row r="32" spans="1:3" x14ac:dyDescent="0.2">
      <c r="A32" t="s">
        <v>135</v>
      </c>
      <c r="B32" t="s">
        <v>380</v>
      </c>
      <c r="C32" s="32" t="s">
        <v>136</v>
      </c>
    </row>
    <row r="33" spans="1:3" x14ac:dyDescent="0.2">
      <c r="A33" t="s">
        <v>135</v>
      </c>
      <c r="B33" t="s">
        <v>381</v>
      </c>
      <c r="C33" s="32" t="s">
        <v>137</v>
      </c>
    </row>
    <row r="34" spans="1:3" x14ac:dyDescent="0.2">
      <c r="A34" t="s">
        <v>135</v>
      </c>
      <c r="B34" t="s">
        <v>382</v>
      </c>
      <c r="C34" s="32" t="s">
        <v>383</v>
      </c>
    </row>
    <row r="35" spans="1:3" x14ac:dyDescent="0.2">
      <c r="A35" s="24" t="s">
        <v>138</v>
      </c>
      <c r="B35" t="s">
        <v>384</v>
      </c>
      <c r="C35" s="32" t="s">
        <v>143</v>
      </c>
    </row>
    <row r="36" spans="1:3" x14ac:dyDescent="0.2">
      <c r="A36" s="3" t="s">
        <v>138</v>
      </c>
      <c r="B36" t="s">
        <v>385</v>
      </c>
      <c r="C36" s="32" t="s">
        <v>145</v>
      </c>
    </row>
    <row r="37" spans="1:3" x14ac:dyDescent="0.2">
      <c r="A37" s="3" t="s">
        <v>138</v>
      </c>
      <c r="B37" t="s">
        <v>386</v>
      </c>
      <c r="C37" s="32" t="s">
        <v>387</v>
      </c>
    </row>
    <row r="38" spans="1:3" x14ac:dyDescent="0.2">
      <c r="A38" s="33" t="s">
        <v>146</v>
      </c>
      <c r="B38" t="s">
        <v>388</v>
      </c>
      <c r="C38" s="32" t="s">
        <v>150</v>
      </c>
    </row>
    <row r="39" spans="1:3" x14ac:dyDescent="0.2">
      <c r="A39" s="33" t="s">
        <v>146</v>
      </c>
      <c r="B39" t="s">
        <v>389</v>
      </c>
      <c r="C39" s="32" t="s">
        <v>152</v>
      </c>
    </row>
    <row r="40" spans="1:3" x14ac:dyDescent="0.2">
      <c r="A40" s="33" t="s">
        <v>146</v>
      </c>
      <c r="B40" t="s">
        <v>390</v>
      </c>
      <c r="C40" s="32" t="s">
        <v>391</v>
      </c>
    </row>
    <row r="41" spans="1:3" x14ac:dyDescent="0.2">
      <c r="A41" s="3" t="s">
        <v>153</v>
      </c>
      <c r="B41" t="s">
        <v>392</v>
      </c>
      <c r="C41" s="32" t="s">
        <v>154</v>
      </c>
    </row>
    <row r="42" spans="1:3" x14ac:dyDescent="0.2">
      <c r="A42" s="3" t="s">
        <v>153</v>
      </c>
      <c r="B42" t="s">
        <v>393</v>
      </c>
      <c r="C42" s="32" t="s">
        <v>156</v>
      </c>
    </row>
    <row r="43" spans="1:3" x14ac:dyDescent="0.2">
      <c r="A43" s="3" t="s">
        <v>153</v>
      </c>
      <c r="B43" t="s">
        <v>394</v>
      </c>
      <c r="C43" s="32" t="s">
        <v>395</v>
      </c>
    </row>
    <row r="44" spans="1:3" x14ac:dyDescent="0.2">
      <c r="A44" t="s">
        <v>157</v>
      </c>
      <c r="B44" t="s">
        <v>396</v>
      </c>
      <c r="C44" s="32" t="s">
        <v>160</v>
      </c>
    </row>
    <row r="45" spans="1:3" x14ac:dyDescent="0.2">
      <c r="A45" t="s">
        <v>157</v>
      </c>
      <c r="B45" t="s">
        <v>397</v>
      </c>
      <c r="C45" s="32" t="s">
        <v>163</v>
      </c>
    </row>
    <row r="46" spans="1:3" x14ac:dyDescent="0.2">
      <c r="A46" s="3" t="s">
        <v>157</v>
      </c>
      <c r="B46" t="s">
        <v>398</v>
      </c>
      <c r="C46" s="32" t="s">
        <v>399</v>
      </c>
    </row>
    <row r="47" spans="1:3" x14ac:dyDescent="0.2">
      <c r="A47" s="3" t="s">
        <v>164</v>
      </c>
      <c r="B47" t="s">
        <v>400</v>
      </c>
      <c r="C47" s="32" t="s">
        <v>167</v>
      </c>
    </row>
    <row r="48" spans="1:3" x14ac:dyDescent="0.2">
      <c r="A48" s="3" t="s">
        <v>164</v>
      </c>
      <c r="B48" t="s">
        <v>401</v>
      </c>
      <c r="C48" s="32" t="s">
        <v>169</v>
      </c>
    </row>
    <row r="49" spans="1:3" x14ac:dyDescent="0.2">
      <c r="A49" s="3" t="s">
        <v>164</v>
      </c>
      <c r="B49" t="s">
        <v>402</v>
      </c>
      <c r="C49" s="32" t="s">
        <v>403</v>
      </c>
    </row>
    <row r="50" spans="1:3" x14ac:dyDescent="0.2">
      <c r="A50" t="s">
        <v>170</v>
      </c>
      <c r="B50" t="s">
        <v>404</v>
      </c>
      <c r="C50" s="32" t="s">
        <v>172</v>
      </c>
    </row>
    <row r="51" spans="1:3" x14ac:dyDescent="0.2">
      <c r="A51" t="s">
        <v>170</v>
      </c>
      <c r="B51" t="s">
        <v>405</v>
      </c>
      <c r="C51" s="32" t="s">
        <v>174</v>
      </c>
    </row>
    <row r="52" spans="1:3" x14ac:dyDescent="0.2">
      <c r="A52" t="s">
        <v>170</v>
      </c>
      <c r="B52" t="s">
        <v>406</v>
      </c>
      <c r="C52" s="32" t="s">
        <v>407</v>
      </c>
    </row>
    <row r="53" spans="1:3" x14ac:dyDescent="0.2">
      <c r="A53" t="s">
        <v>175</v>
      </c>
      <c r="B53" t="s">
        <v>408</v>
      </c>
      <c r="C53" s="32" t="s">
        <v>180</v>
      </c>
    </row>
    <row r="54" spans="1:3" x14ac:dyDescent="0.2">
      <c r="A54" s="3" t="s">
        <v>175</v>
      </c>
      <c r="B54" t="s">
        <v>409</v>
      </c>
      <c r="C54" s="32" t="s">
        <v>182</v>
      </c>
    </row>
    <row r="55" spans="1:3" x14ac:dyDescent="0.2">
      <c r="A55" s="3" t="s">
        <v>175</v>
      </c>
      <c r="B55" t="s">
        <v>410</v>
      </c>
      <c r="C55" s="32" t="s">
        <v>411</v>
      </c>
    </row>
    <row r="56" spans="1:3" x14ac:dyDescent="0.2">
      <c r="A56" s="3" t="s">
        <v>188</v>
      </c>
      <c r="B56" t="s">
        <v>412</v>
      </c>
      <c r="C56" s="32" t="s">
        <v>187</v>
      </c>
    </row>
    <row r="57" spans="1:3" x14ac:dyDescent="0.2">
      <c r="A57" s="3" t="s">
        <v>188</v>
      </c>
      <c r="B57" t="s">
        <v>413</v>
      </c>
      <c r="C57" s="32" t="s">
        <v>198</v>
      </c>
    </row>
    <row r="58" spans="1:3" x14ac:dyDescent="0.2">
      <c r="A58" s="3" t="s">
        <v>188</v>
      </c>
      <c r="B58" t="s">
        <v>414</v>
      </c>
      <c r="C58" s="32" t="s">
        <v>415</v>
      </c>
    </row>
    <row r="59" spans="1:3" x14ac:dyDescent="0.2">
      <c r="A59" s="3" t="s">
        <v>183</v>
      </c>
      <c r="B59" t="s">
        <v>416</v>
      </c>
      <c r="C59" s="32" t="s">
        <v>191</v>
      </c>
    </row>
    <row r="60" spans="1:3" x14ac:dyDescent="0.2">
      <c r="A60" s="3" t="s">
        <v>183</v>
      </c>
      <c r="B60" t="s">
        <v>417</v>
      </c>
      <c r="C60" s="32" t="s">
        <v>201</v>
      </c>
    </row>
    <row r="61" spans="1:3" x14ac:dyDescent="0.2">
      <c r="A61" s="3" t="s">
        <v>183</v>
      </c>
      <c r="B61" t="s">
        <v>418</v>
      </c>
      <c r="C61" s="32" t="s">
        <v>419</v>
      </c>
    </row>
    <row r="62" spans="1:3" x14ac:dyDescent="0.2">
      <c r="A62" t="s">
        <v>192</v>
      </c>
      <c r="B62" t="s">
        <v>420</v>
      </c>
      <c r="C62" s="32" t="s">
        <v>195</v>
      </c>
    </row>
    <row r="63" spans="1:3" x14ac:dyDescent="0.2">
      <c r="A63" t="s">
        <v>192</v>
      </c>
      <c r="B63" t="s">
        <v>421</v>
      </c>
      <c r="C63" s="32" t="s">
        <v>204</v>
      </c>
    </row>
    <row r="64" spans="1:3" x14ac:dyDescent="0.2">
      <c r="A64" s="3" t="s">
        <v>192</v>
      </c>
      <c r="B64" t="s">
        <v>422</v>
      </c>
      <c r="C64" s="32" t="s">
        <v>423</v>
      </c>
    </row>
    <row r="65" spans="1:3" x14ac:dyDescent="0.2">
      <c r="A65" s="3" t="s">
        <v>205</v>
      </c>
      <c r="B65" t="s">
        <v>424</v>
      </c>
      <c r="C65" s="32" t="s">
        <v>206</v>
      </c>
    </row>
    <row r="66" spans="1:3" x14ac:dyDescent="0.2">
      <c r="A66" s="3" t="s">
        <v>205</v>
      </c>
      <c r="B66" t="s">
        <v>425</v>
      </c>
      <c r="C66" s="32" t="s">
        <v>208</v>
      </c>
    </row>
    <row r="67" spans="1:3" x14ac:dyDescent="0.2">
      <c r="A67" s="3" t="s">
        <v>205</v>
      </c>
      <c r="B67" t="s">
        <v>426</v>
      </c>
      <c r="C67" s="32" t="s">
        <v>427</v>
      </c>
    </row>
    <row r="68" spans="1:3" x14ac:dyDescent="0.2">
      <c r="A68" s="3" t="s">
        <v>209</v>
      </c>
      <c r="B68" t="s">
        <v>428</v>
      </c>
      <c r="C68" s="32" t="s">
        <v>214</v>
      </c>
    </row>
    <row r="69" spans="1:3" x14ac:dyDescent="0.2">
      <c r="A69" s="3" t="s">
        <v>209</v>
      </c>
      <c r="B69" t="s">
        <v>429</v>
      </c>
      <c r="C69" s="32" t="s">
        <v>217</v>
      </c>
    </row>
    <row r="70" spans="1:3" x14ac:dyDescent="0.2">
      <c r="A70" t="s">
        <v>209</v>
      </c>
      <c r="B70" t="s">
        <v>430</v>
      </c>
      <c r="C70" s="32" t="s">
        <v>431</v>
      </c>
    </row>
    <row r="71" spans="1:3" x14ac:dyDescent="0.2">
      <c r="A71" t="s">
        <v>218</v>
      </c>
      <c r="B71" t="s">
        <v>432</v>
      </c>
      <c r="C71" s="32" t="s">
        <v>223</v>
      </c>
    </row>
    <row r="72" spans="1:3" x14ac:dyDescent="0.2">
      <c r="A72" s="3" t="s">
        <v>218</v>
      </c>
      <c r="B72" t="s">
        <v>433</v>
      </c>
      <c r="C72" s="32" t="s">
        <v>225</v>
      </c>
    </row>
    <row r="73" spans="1:3" x14ac:dyDescent="0.2">
      <c r="A73" s="3" t="s">
        <v>218</v>
      </c>
      <c r="B73" t="s">
        <v>434</v>
      </c>
      <c r="C73" s="32" t="s">
        <v>435</v>
      </c>
    </row>
    <row r="74" spans="1:3" x14ac:dyDescent="0.2">
      <c r="A74" s="3" t="s">
        <v>226</v>
      </c>
      <c r="B74" t="s">
        <v>436</v>
      </c>
      <c r="C74" s="32" t="s">
        <v>228</v>
      </c>
    </row>
    <row r="75" spans="1:3" x14ac:dyDescent="0.2">
      <c r="A75" s="3" t="s">
        <v>226</v>
      </c>
      <c r="B75" t="s">
        <v>437</v>
      </c>
      <c r="C75" s="32" t="s">
        <v>228</v>
      </c>
    </row>
    <row r="76" spans="1:3" x14ac:dyDescent="0.2">
      <c r="A76" s="3" t="s">
        <v>226</v>
      </c>
      <c r="B76" t="s">
        <v>438</v>
      </c>
      <c r="C76" s="32" t="s">
        <v>439</v>
      </c>
    </row>
    <row r="77" spans="1:3" x14ac:dyDescent="0.2">
      <c r="A77" s="3" t="s">
        <v>229</v>
      </c>
      <c r="B77" t="s">
        <v>440</v>
      </c>
      <c r="C77" s="32" t="s">
        <v>231</v>
      </c>
    </row>
    <row r="78" spans="1:3" x14ac:dyDescent="0.2">
      <c r="A78" s="3" t="s">
        <v>229</v>
      </c>
      <c r="B78" t="s">
        <v>441</v>
      </c>
      <c r="C78" s="32" t="s">
        <v>233</v>
      </c>
    </row>
    <row r="79" spans="1:3" x14ac:dyDescent="0.2">
      <c r="A79" s="3" t="s">
        <v>229</v>
      </c>
      <c r="B79" t="s">
        <v>442</v>
      </c>
      <c r="C79" s="32" t="s">
        <v>443</v>
      </c>
    </row>
    <row r="80" spans="1:3" x14ac:dyDescent="0.2">
      <c r="A80" s="3" t="s">
        <v>234</v>
      </c>
      <c r="B80" t="s">
        <v>444</v>
      </c>
      <c r="C80" s="32" t="s">
        <v>238</v>
      </c>
    </row>
    <row r="81" spans="1:3" x14ac:dyDescent="0.2">
      <c r="A81" s="3" t="s">
        <v>234</v>
      </c>
      <c r="B81" t="s">
        <v>445</v>
      </c>
      <c r="C81" s="32" t="s">
        <v>240</v>
      </c>
    </row>
    <row r="82" spans="1:3" x14ac:dyDescent="0.2">
      <c r="A82" s="3" t="s">
        <v>234</v>
      </c>
      <c r="B82" t="s">
        <v>446</v>
      </c>
      <c r="C82" s="32" t="s">
        <v>447</v>
      </c>
    </row>
    <row r="83" spans="1:3" x14ac:dyDescent="0.2">
      <c r="A83" s="3" t="s">
        <v>241</v>
      </c>
      <c r="B83" t="s">
        <v>448</v>
      </c>
      <c r="C83" s="32" t="s">
        <v>243</v>
      </c>
    </row>
    <row r="84" spans="1:3" x14ac:dyDescent="0.2">
      <c r="A84" s="3" t="s">
        <v>241</v>
      </c>
      <c r="B84" t="s">
        <v>449</v>
      </c>
      <c r="C84" s="32" t="s">
        <v>245</v>
      </c>
    </row>
    <row r="85" spans="1:3" x14ac:dyDescent="0.2">
      <c r="A85" s="3" t="s">
        <v>241</v>
      </c>
      <c r="B85" t="s">
        <v>450</v>
      </c>
      <c r="C85" s="32" t="s">
        <v>451</v>
      </c>
    </row>
    <row r="86" spans="1:3" x14ac:dyDescent="0.2">
      <c r="A86" s="3" t="s">
        <v>246</v>
      </c>
      <c r="B86" t="s">
        <v>452</v>
      </c>
      <c r="C86" s="32" t="s">
        <v>249</v>
      </c>
    </row>
    <row r="87" spans="1:3" x14ac:dyDescent="0.2">
      <c r="A87" s="3" t="s">
        <v>246</v>
      </c>
      <c r="B87" t="s">
        <v>453</v>
      </c>
      <c r="C87" s="32" t="s">
        <v>251</v>
      </c>
    </row>
    <row r="88" spans="1:3" x14ac:dyDescent="0.2">
      <c r="A88" s="3" t="s">
        <v>246</v>
      </c>
      <c r="B88" t="s">
        <v>454</v>
      </c>
      <c r="C88" s="32" t="s">
        <v>455</v>
      </c>
    </row>
    <row r="89" spans="1:3" x14ac:dyDescent="0.2">
      <c r="A89" t="s">
        <v>252</v>
      </c>
      <c r="B89" t="s">
        <v>456</v>
      </c>
      <c r="C89" s="32" t="s">
        <v>256</v>
      </c>
    </row>
    <row r="90" spans="1:3" x14ac:dyDescent="0.2">
      <c r="A90" t="s">
        <v>252</v>
      </c>
      <c r="B90" t="s">
        <v>457</v>
      </c>
      <c r="C90" s="32" t="s">
        <v>259</v>
      </c>
    </row>
    <row r="91" spans="1:3" x14ac:dyDescent="0.2">
      <c r="A91" s="3" t="s">
        <v>252</v>
      </c>
      <c r="B91" t="s">
        <v>458</v>
      </c>
      <c r="C91" s="32" t="s">
        <v>459</v>
      </c>
    </row>
    <row r="92" spans="1:3" x14ac:dyDescent="0.2">
      <c r="A92" s="3" t="s">
        <v>260</v>
      </c>
      <c r="B92" t="s">
        <v>460</v>
      </c>
      <c r="C92" s="32" t="s">
        <v>264</v>
      </c>
    </row>
    <row r="93" spans="1:3" x14ac:dyDescent="0.2">
      <c r="A93" s="3" t="s">
        <v>260</v>
      </c>
      <c r="B93" t="s">
        <v>461</v>
      </c>
      <c r="C93" s="32" t="s">
        <v>266</v>
      </c>
    </row>
    <row r="94" spans="1:3" x14ac:dyDescent="0.2">
      <c r="A94" s="3" t="s">
        <v>260</v>
      </c>
      <c r="B94" t="s">
        <v>462</v>
      </c>
      <c r="C94" s="32" t="s">
        <v>463</v>
      </c>
    </row>
    <row r="95" spans="1:3" x14ac:dyDescent="0.2">
      <c r="A95" s="3" t="s">
        <v>267</v>
      </c>
      <c r="B95" t="s">
        <v>464</v>
      </c>
      <c r="C95" s="32" t="s">
        <v>269</v>
      </c>
    </row>
    <row r="96" spans="1:3" x14ac:dyDescent="0.2">
      <c r="A96" s="3" t="s">
        <v>267</v>
      </c>
      <c r="B96" t="s">
        <v>465</v>
      </c>
      <c r="C96" s="32" t="s">
        <v>271</v>
      </c>
    </row>
    <row r="97" spans="1:3" x14ac:dyDescent="0.2">
      <c r="A97" s="3" t="s">
        <v>267</v>
      </c>
      <c r="B97" t="s">
        <v>466</v>
      </c>
      <c r="C97" s="32" t="s">
        <v>467</v>
      </c>
    </row>
    <row r="98" spans="1:3" x14ac:dyDescent="0.2">
      <c r="A98" s="3" t="s">
        <v>272</v>
      </c>
      <c r="B98" t="s">
        <v>468</v>
      </c>
      <c r="C98" s="32" t="s">
        <v>275</v>
      </c>
    </row>
    <row r="99" spans="1:3" x14ac:dyDescent="0.2">
      <c r="A99" s="3" t="s">
        <v>272</v>
      </c>
      <c r="B99" t="s">
        <v>469</v>
      </c>
      <c r="C99" s="32" t="s">
        <v>277</v>
      </c>
    </row>
    <row r="100" spans="1:3" x14ac:dyDescent="0.2">
      <c r="A100" s="3" t="s">
        <v>272</v>
      </c>
      <c r="B100" t="s">
        <v>470</v>
      </c>
      <c r="C100" s="32" t="s">
        <v>471</v>
      </c>
    </row>
    <row r="101" spans="1:3" x14ac:dyDescent="0.2">
      <c r="A101" s="3" t="s">
        <v>278</v>
      </c>
      <c r="B101" t="s">
        <v>472</v>
      </c>
      <c r="C101" s="32" t="s">
        <v>283</v>
      </c>
    </row>
    <row r="102" spans="1:3" x14ac:dyDescent="0.2">
      <c r="A102" s="3" t="s">
        <v>278</v>
      </c>
      <c r="B102" t="s">
        <v>473</v>
      </c>
      <c r="C102" s="32" t="s">
        <v>283</v>
      </c>
    </row>
    <row r="103" spans="1:3" x14ac:dyDescent="0.2">
      <c r="A103" s="3" t="s">
        <v>278</v>
      </c>
      <c r="B103" t="s">
        <v>474</v>
      </c>
      <c r="C103" s="32" t="s">
        <v>439</v>
      </c>
    </row>
    <row r="104" spans="1:3" x14ac:dyDescent="0.2">
      <c r="A104" s="3" t="s">
        <v>284</v>
      </c>
      <c r="B104" t="s">
        <v>475</v>
      </c>
      <c r="C104" s="32" t="s">
        <v>287</v>
      </c>
    </row>
    <row r="105" spans="1:3" x14ac:dyDescent="0.2">
      <c r="A105" s="3" t="s">
        <v>284</v>
      </c>
      <c r="B105" t="s">
        <v>476</v>
      </c>
      <c r="C105" s="32" t="s">
        <v>289</v>
      </c>
    </row>
    <row r="106" spans="1:3" x14ac:dyDescent="0.2">
      <c r="A106" s="3" t="s">
        <v>284</v>
      </c>
      <c r="B106" t="s">
        <v>477</v>
      </c>
      <c r="C106" s="32" t="s">
        <v>478</v>
      </c>
    </row>
    <row r="107" spans="1:3" x14ac:dyDescent="0.2">
      <c r="A107" s="3" t="s">
        <v>290</v>
      </c>
      <c r="B107" t="s">
        <v>479</v>
      </c>
      <c r="C107" s="32" t="s">
        <v>292</v>
      </c>
    </row>
    <row r="108" spans="1:3" x14ac:dyDescent="0.2">
      <c r="A108" s="3" t="s">
        <v>290</v>
      </c>
      <c r="B108" t="s">
        <v>480</v>
      </c>
      <c r="C108" s="32" t="s">
        <v>293</v>
      </c>
    </row>
    <row r="109" spans="1:3" x14ac:dyDescent="0.2">
      <c r="A109" s="3" t="s">
        <v>290</v>
      </c>
      <c r="B109" t="s">
        <v>481</v>
      </c>
      <c r="C109" s="32" t="s">
        <v>482</v>
      </c>
    </row>
    <row r="110" spans="1:3" x14ac:dyDescent="0.2">
      <c r="A110" s="3" t="s">
        <v>294</v>
      </c>
      <c r="B110" t="s">
        <v>483</v>
      </c>
      <c r="C110" s="32" t="s">
        <v>299</v>
      </c>
    </row>
    <row r="111" spans="1:3" x14ac:dyDescent="0.2">
      <c r="A111" s="3" t="s">
        <v>294</v>
      </c>
      <c r="B111" t="s">
        <v>484</v>
      </c>
      <c r="C111" s="32" t="s">
        <v>301</v>
      </c>
    </row>
    <row r="112" spans="1:3" x14ac:dyDescent="0.2">
      <c r="A112" s="3" t="s">
        <v>294</v>
      </c>
      <c r="B112" t="s">
        <v>485</v>
      </c>
      <c r="C112" s="32" t="s">
        <v>486</v>
      </c>
    </row>
    <row r="113" spans="1:3" x14ac:dyDescent="0.2">
      <c r="A113" s="3" t="s">
        <v>302</v>
      </c>
      <c r="B113" t="s">
        <v>487</v>
      </c>
      <c r="C113" s="32" t="s">
        <v>303</v>
      </c>
    </row>
    <row r="114" spans="1:3" x14ac:dyDescent="0.2">
      <c r="A114" s="3" t="s">
        <v>302</v>
      </c>
      <c r="B114" t="s">
        <v>488</v>
      </c>
      <c r="C114" s="32" t="s">
        <v>305</v>
      </c>
    </row>
    <row r="115" spans="1:3" x14ac:dyDescent="0.2">
      <c r="A115" t="s">
        <v>302</v>
      </c>
      <c r="B115" t="s">
        <v>489</v>
      </c>
      <c r="C115" s="32" t="s">
        <v>490</v>
      </c>
    </row>
    <row r="116" spans="1:3" x14ac:dyDescent="0.2">
      <c r="A116" t="s">
        <v>306</v>
      </c>
      <c r="B116" t="s">
        <v>491</v>
      </c>
      <c r="C116" s="32" t="s">
        <v>307</v>
      </c>
    </row>
    <row r="117" spans="1:3" x14ac:dyDescent="0.2">
      <c r="A117" s="3" t="s">
        <v>306</v>
      </c>
      <c r="B117" t="s">
        <v>492</v>
      </c>
      <c r="C117" s="32" t="s">
        <v>309</v>
      </c>
    </row>
    <row r="118" spans="1:3" x14ac:dyDescent="0.2">
      <c r="A118" s="3" t="s">
        <v>306</v>
      </c>
      <c r="B118" t="s">
        <v>493</v>
      </c>
      <c r="C118" s="32" t="s">
        <v>494</v>
      </c>
    </row>
    <row r="119" spans="1:3" x14ac:dyDescent="0.2">
      <c r="A119" s="3" t="s">
        <v>310</v>
      </c>
      <c r="B119" t="s">
        <v>495</v>
      </c>
      <c r="C119" s="32" t="s">
        <v>313</v>
      </c>
    </row>
    <row r="120" spans="1:3" x14ac:dyDescent="0.2">
      <c r="A120" s="3" t="s">
        <v>310</v>
      </c>
      <c r="B120" t="s">
        <v>496</v>
      </c>
      <c r="C120" s="32" t="s">
        <v>315</v>
      </c>
    </row>
    <row r="121" spans="1:3" x14ac:dyDescent="0.2">
      <c r="A121" s="3" t="s">
        <v>310</v>
      </c>
      <c r="B121" t="s">
        <v>497</v>
      </c>
      <c r="C121" s="32" t="s">
        <v>498</v>
      </c>
    </row>
    <row r="122" spans="1:3" x14ac:dyDescent="0.2">
      <c r="A122" t="s">
        <v>316</v>
      </c>
      <c r="B122" t="s">
        <v>499</v>
      </c>
      <c r="C122" s="32" t="s">
        <v>319</v>
      </c>
    </row>
    <row r="123" spans="1:3" x14ac:dyDescent="0.2">
      <c r="A123" t="s">
        <v>316</v>
      </c>
      <c r="B123" t="s">
        <v>500</v>
      </c>
      <c r="C123" s="32" t="s">
        <v>321</v>
      </c>
    </row>
    <row r="124" spans="1:3" x14ac:dyDescent="0.2">
      <c r="A124" s="3" t="s">
        <v>316</v>
      </c>
      <c r="B124" t="s">
        <v>501</v>
      </c>
      <c r="C124" s="32" t="s">
        <v>502</v>
      </c>
    </row>
    <row r="125" spans="1:3" x14ac:dyDescent="0.2">
      <c r="A125" t="s">
        <v>322</v>
      </c>
      <c r="B125" t="s">
        <v>503</v>
      </c>
      <c r="C125" s="32" t="s">
        <v>326</v>
      </c>
    </row>
    <row r="126" spans="1:3" x14ac:dyDescent="0.2">
      <c r="A126" t="s">
        <v>322</v>
      </c>
      <c r="B126" t="s">
        <v>504</v>
      </c>
      <c r="C126" s="32" t="s">
        <v>326</v>
      </c>
    </row>
    <row r="127" spans="1:3" x14ac:dyDescent="0.2">
      <c r="A127" s="3" t="s">
        <v>322</v>
      </c>
      <c r="B127" t="s">
        <v>505</v>
      </c>
      <c r="C127" s="32" t="s">
        <v>439</v>
      </c>
    </row>
    <row r="128" spans="1:3" x14ac:dyDescent="0.2">
      <c r="A128" s="3" t="s">
        <v>327</v>
      </c>
      <c r="B128" t="s">
        <v>506</v>
      </c>
      <c r="C128" s="32" t="s">
        <v>330</v>
      </c>
    </row>
    <row r="129" spans="1:3" x14ac:dyDescent="0.2">
      <c r="A129" s="3" t="s">
        <v>327</v>
      </c>
      <c r="B129" t="s">
        <v>507</v>
      </c>
      <c r="C129" s="32" t="s">
        <v>332</v>
      </c>
    </row>
    <row r="130" spans="1:3" x14ac:dyDescent="0.2">
      <c r="A130" s="3" t="s">
        <v>327</v>
      </c>
      <c r="B130" t="s">
        <v>508</v>
      </c>
      <c r="C130" s="32" t="s">
        <v>509</v>
      </c>
    </row>
    <row r="131" spans="1:3" x14ac:dyDescent="0.2">
      <c r="A131" s="3" t="s">
        <v>333</v>
      </c>
      <c r="B131" t="s">
        <v>510</v>
      </c>
      <c r="C131" s="32" t="s">
        <v>337</v>
      </c>
    </row>
    <row r="132" spans="1:3" x14ac:dyDescent="0.2">
      <c r="A132" s="3" t="s">
        <v>333</v>
      </c>
      <c r="B132" t="s">
        <v>511</v>
      </c>
      <c r="C132" s="32" t="s">
        <v>337</v>
      </c>
    </row>
    <row r="133" spans="1:3" x14ac:dyDescent="0.2">
      <c r="A133" s="3" t="s">
        <v>333</v>
      </c>
      <c r="B133" t="s">
        <v>512</v>
      </c>
      <c r="C133" s="32" t="s">
        <v>439</v>
      </c>
    </row>
    <row r="134" spans="1:3" x14ac:dyDescent="0.2">
      <c r="A134" s="3"/>
    </row>
    <row r="137" spans="1:3" x14ac:dyDescent="0.2">
      <c r="A137" s="3"/>
    </row>
    <row r="138" spans="1:3" x14ac:dyDescent="0.2">
      <c r="A138" s="3"/>
    </row>
    <row r="139" spans="1:3" x14ac:dyDescent="0.2">
      <c r="A139" s="3"/>
    </row>
    <row r="140" spans="1:3" x14ac:dyDescent="0.2">
      <c r="A140" s="3"/>
    </row>
    <row r="141" spans="1:3" x14ac:dyDescent="0.2">
      <c r="A141" s="3"/>
    </row>
    <row r="143" spans="1:3" x14ac:dyDescent="0.2">
      <c r="A143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3" x14ac:dyDescent="0.2">
      <c r="A177" s="3"/>
    </row>
    <row r="178" spans="1:3" x14ac:dyDescent="0.2">
      <c r="A178" s="3"/>
    </row>
    <row r="185" spans="1:3" x14ac:dyDescent="0.2">
      <c r="A185" s="3"/>
    </row>
    <row r="186" spans="1:3" x14ac:dyDescent="0.2">
      <c r="A186" s="3"/>
    </row>
    <row r="187" spans="1:3" x14ac:dyDescent="0.2">
      <c r="A187" s="3"/>
    </row>
    <row r="188" spans="1:3" x14ac:dyDescent="0.2">
      <c r="A188" s="3"/>
    </row>
    <row r="189" spans="1:3" x14ac:dyDescent="0.2">
      <c r="A189" s="3"/>
    </row>
    <row r="190" spans="1:3" x14ac:dyDescent="0.2">
      <c r="A190" s="3"/>
    </row>
    <row r="191" spans="1:3" x14ac:dyDescent="0.2">
      <c r="A191" s="3"/>
    </row>
    <row r="192" spans="1:3" x14ac:dyDescent="0.2">
      <c r="A192" s="3"/>
      <c r="C192" s="44"/>
    </row>
    <row r="193" spans="1:3" x14ac:dyDescent="0.2">
      <c r="A193" s="3"/>
      <c r="C193" s="44"/>
    </row>
    <row r="194" spans="1:3" x14ac:dyDescent="0.2">
      <c r="A194" s="3"/>
    </row>
    <row r="195" spans="1:3" x14ac:dyDescent="0.2">
      <c r="A195" s="3"/>
    </row>
    <row r="196" spans="1:3" x14ac:dyDescent="0.2">
      <c r="A196" s="3"/>
    </row>
    <row r="197" spans="1:3" x14ac:dyDescent="0.2">
      <c r="A197" s="3"/>
    </row>
    <row r="198" spans="1:3" x14ac:dyDescent="0.2">
      <c r="A198" s="3"/>
    </row>
    <row r="199" spans="1:3" x14ac:dyDescent="0.2">
      <c r="A199" s="3"/>
    </row>
    <row r="200" spans="1:3" x14ac:dyDescent="0.2">
      <c r="A200" s="3"/>
    </row>
    <row r="201" spans="1:3" x14ac:dyDescent="0.2">
      <c r="A201" s="3"/>
    </row>
    <row r="202" spans="1:3" x14ac:dyDescent="0.2">
      <c r="A202" s="3"/>
    </row>
    <row r="203" spans="1:3" x14ac:dyDescent="0.2">
      <c r="A203" s="3"/>
    </row>
    <row r="204" spans="1:3" x14ac:dyDescent="0.2">
      <c r="A204" s="3"/>
    </row>
    <row r="205" spans="1:3" x14ac:dyDescent="0.2">
      <c r="A205" s="3"/>
    </row>
    <row r="206" spans="1:3" x14ac:dyDescent="0.2">
      <c r="A206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28" spans="3:3" x14ac:dyDescent="0.2">
      <c r="C228"/>
    </row>
    <row r="229" spans="3:3" x14ac:dyDescent="0.2">
      <c r="C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"/>
  <sheetViews>
    <sheetView zoomScale="75" workbookViewId="0">
      <selection activeCell="C2" sqref="C2:Q8"/>
    </sheetView>
  </sheetViews>
  <sheetFormatPr baseColWidth="10" defaultColWidth="23.1640625" defaultRowHeight="15" x14ac:dyDescent="0.2"/>
  <cols>
    <col min="1" max="1" width="20.5" style="3" customWidth="1"/>
    <col min="2" max="17" width="20.5" style="42" customWidth="1"/>
    <col min="18" max="49" width="10.83203125" style="42" customWidth="1"/>
    <col min="50" max="16384" width="23.1640625" style="3"/>
  </cols>
  <sheetData>
    <row r="1" spans="1:50" x14ac:dyDescent="0.2">
      <c r="A1" s="1" t="s">
        <v>513</v>
      </c>
      <c r="B1" s="45">
        <v>1991</v>
      </c>
      <c r="C1" s="45">
        <v>1992</v>
      </c>
      <c r="D1" s="45">
        <v>1993</v>
      </c>
      <c r="E1" s="45">
        <v>1994</v>
      </c>
      <c r="F1" s="45">
        <v>1995</v>
      </c>
      <c r="G1" s="45">
        <v>1996</v>
      </c>
      <c r="H1" s="45">
        <v>1997</v>
      </c>
      <c r="I1" s="45">
        <v>1998</v>
      </c>
      <c r="J1" s="45">
        <v>1999</v>
      </c>
      <c r="K1" s="45">
        <v>2000</v>
      </c>
      <c r="L1" s="45">
        <v>2001</v>
      </c>
      <c r="M1" s="45">
        <v>2002</v>
      </c>
      <c r="N1" s="45">
        <v>2003</v>
      </c>
      <c r="O1" s="45">
        <v>2004</v>
      </c>
      <c r="P1" s="45">
        <v>2005</v>
      </c>
      <c r="Q1" s="45">
        <v>2006</v>
      </c>
      <c r="R1" s="38">
        <v>2007</v>
      </c>
      <c r="S1" s="38">
        <v>2008</v>
      </c>
      <c r="T1" s="38">
        <v>2009</v>
      </c>
      <c r="U1" s="38">
        <v>2010</v>
      </c>
      <c r="V1" s="38">
        <v>2011</v>
      </c>
      <c r="W1" s="38">
        <v>2012</v>
      </c>
      <c r="X1" s="38">
        <v>2013</v>
      </c>
      <c r="Y1" s="38">
        <v>2014</v>
      </c>
      <c r="Z1" s="38">
        <v>2015</v>
      </c>
      <c r="AA1" s="38">
        <v>2016</v>
      </c>
      <c r="AB1" s="38">
        <v>2017</v>
      </c>
      <c r="AC1" s="38">
        <f t="shared" ref="AC1:AW1" si="0">AB1+1</f>
        <v>2018</v>
      </c>
      <c r="AD1" s="38">
        <f t="shared" si="0"/>
        <v>2019</v>
      </c>
      <c r="AE1" s="38">
        <f t="shared" si="0"/>
        <v>2020</v>
      </c>
      <c r="AF1" s="38">
        <f t="shared" si="0"/>
        <v>2021</v>
      </c>
      <c r="AG1" s="38">
        <f t="shared" si="0"/>
        <v>2022</v>
      </c>
      <c r="AH1" s="38">
        <f t="shared" si="0"/>
        <v>2023</v>
      </c>
      <c r="AI1" s="38">
        <f t="shared" si="0"/>
        <v>2024</v>
      </c>
      <c r="AJ1" s="38">
        <f t="shared" si="0"/>
        <v>2025</v>
      </c>
      <c r="AK1" s="38">
        <f t="shared" si="0"/>
        <v>2026</v>
      </c>
      <c r="AL1" s="38">
        <f t="shared" si="0"/>
        <v>2027</v>
      </c>
      <c r="AM1" s="38">
        <f t="shared" si="0"/>
        <v>2028</v>
      </c>
      <c r="AN1" s="38">
        <f t="shared" si="0"/>
        <v>2029</v>
      </c>
      <c r="AO1" s="38">
        <f t="shared" si="0"/>
        <v>2030</v>
      </c>
      <c r="AP1" s="38">
        <f t="shared" si="0"/>
        <v>2031</v>
      </c>
      <c r="AQ1" s="38">
        <f t="shared" si="0"/>
        <v>2032</v>
      </c>
      <c r="AR1" s="38">
        <f t="shared" si="0"/>
        <v>2033</v>
      </c>
      <c r="AS1" s="38">
        <f t="shared" si="0"/>
        <v>2034</v>
      </c>
      <c r="AT1" s="38">
        <f t="shared" si="0"/>
        <v>2035</v>
      </c>
      <c r="AU1" s="38">
        <f t="shared" si="0"/>
        <v>2036</v>
      </c>
      <c r="AV1" s="38">
        <f t="shared" si="0"/>
        <v>2037</v>
      </c>
      <c r="AW1" s="38">
        <f t="shared" si="0"/>
        <v>2038</v>
      </c>
    </row>
    <row r="2" spans="1:50" x14ac:dyDescent="0.2">
      <c r="A2" s="4" t="s">
        <v>514</v>
      </c>
      <c r="B2" s="46">
        <v>1</v>
      </c>
      <c r="C2" s="46">
        <v>1</v>
      </c>
      <c r="D2" s="46">
        <v>1</v>
      </c>
      <c r="E2" s="46">
        <v>1</v>
      </c>
      <c r="F2" s="46">
        <v>1</v>
      </c>
      <c r="G2" s="46">
        <v>1</v>
      </c>
      <c r="H2" s="46">
        <v>1</v>
      </c>
      <c r="I2" s="46">
        <v>1</v>
      </c>
      <c r="J2" s="46">
        <v>1</v>
      </c>
      <c r="K2" s="46">
        <v>1</v>
      </c>
      <c r="L2" s="46">
        <v>1</v>
      </c>
      <c r="M2" s="46">
        <v>1</v>
      </c>
      <c r="N2" s="46">
        <v>1</v>
      </c>
      <c r="O2" s="46">
        <v>1</v>
      </c>
      <c r="P2" s="46">
        <v>1</v>
      </c>
      <c r="Q2" s="46">
        <v>1</v>
      </c>
      <c r="R2" s="39">
        <v>1.4165000000000001</v>
      </c>
      <c r="S2" s="39">
        <v>1.4015</v>
      </c>
      <c r="T2" s="39">
        <v>1.3762000000000001</v>
      </c>
      <c r="U2" s="39">
        <v>1.3606</v>
      </c>
      <c r="V2" s="39">
        <v>1.3160000000000001</v>
      </c>
      <c r="W2" s="39">
        <v>1.2931999999999999</v>
      </c>
      <c r="X2" s="39">
        <v>1.2774000000000001</v>
      </c>
      <c r="Y2" s="39">
        <v>1.2606999999999999</v>
      </c>
      <c r="Z2" s="39">
        <v>1.2544</v>
      </c>
      <c r="AA2" s="39">
        <v>1.2335</v>
      </c>
      <c r="AB2" s="39">
        <v>1.2069000000000001</v>
      </c>
      <c r="AC2" s="39">
        <v>1.1812</v>
      </c>
      <c r="AD2" s="39">
        <v>1.1575</v>
      </c>
      <c r="AE2" s="39">
        <v>1.1439999999999999</v>
      </c>
      <c r="AF2" s="39">
        <v>1.0710999999999999</v>
      </c>
      <c r="AG2" s="39">
        <v>1</v>
      </c>
      <c r="AH2" s="40">
        <v>0.97560000000000002</v>
      </c>
      <c r="AI2" s="40">
        <v>0.95179999999999998</v>
      </c>
      <c r="AJ2" s="40">
        <f>1/1.025^3</f>
        <v>0.92859941091974885</v>
      </c>
      <c r="AK2" s="40">
        <f>1/1.025^4</f>
        <v>0.90595064479975507</v>
      </c>
      <c r="AL2" s="40">
        <f>1/1.025^5</f>
        <v>0.88385428760951712</v>
      </c>
      <c r="AM2" s="40">
        <f>1/1.025^6</f>
        <v>0.86229686596050459</v>
      </c>
      <c r="AN2" s="40">
        <f>1/1.025^7</f>
        <v>0.84126523508341911</v>
      </c>
      <c r="AO2" s="40">
        <f>1/1.025^8</f>
        <v>0.82074657081309188</v>
      </c>
      <c r="AP2" s="40">
        <f t="shared" ref="AP2:AW2" si="1">1/1.025^9</f>
        <v>0.8007283617688703</v>
      </c>
      <c r="AQ2" s="40">
        <f t="shared" si="1"/>
        <v>0.8007283617688703</v>
      </c>
      <c r="AR2" s="40">
        <f t="shared" si="1"/>
        <v>0.8007283617688703</v>
      </c>
      <c r="AS2" s="40">
        <f t="shared" si="1"/>
        <v>0.8007283617688703</v>
      </c>
      <c r="AT2" s="40">
        <f t="shared" si="1"/>
        <v>0.8007283617688703</v>
      </c>
      <c r="AU2" s="40">
        <f t="shared" si="1"/>
        <v>0.8007283617688703</v>
      </c>
      <c r="AV2" s="40">
        <f t="shared" si="1"/>
        <v>0.8007283617688703</v>
      </c>
      <c r="AW2" s="40">
        <f t="shared" si="1"/>
        <v>0.8007283617688703</v>
      </c>
    </row>
    <row r="3" spans="1:50" x14ac:dyDescent="0.2">
      <c r="A3" s="4" t="s">
        <v>257</v>
      </c>
      <c r="B3" s="46">
        <v>1</v>
      </c>
      <c r="C3" s="46">
        <v>1</v>
      </c>
      <c r="D3" s="46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6">
        <v>1</v>
      </c>
      <c r="M3" s="46">
        <v>1</v>
      </c>
      <c r="N3" s="46">
        <v>1</v>
      </c>
      <c r="O3" s="46">
        <v>1</v>
      </c>
      <c r="P3" s="46">
        <v>1</v>
      </c>
      <c r="Q3" s="46">
        <v>1</v>
      </c>
      <c r="R3" s="41">
        <v>0.72992700729927007</v>
      </c>
      <c r="S3" s="41">
        <v>0.68027210884353739</v>
      </c>
      <c r="T3" s="41">
        <v>0.71942446043165476</v>
      </c>
      <c r="U3" s="41">
        <v>0.75187969924812026</v>
      </c>
      <c r="V3" s="41">
        <v>0.71942446043165476</v>
      </c>
      <c r="W3" s="41">
        <v>0.77519379844961234</v>
      </c>
      <c r="X3" s="41">
        <v>0.75187969924812026</v>
      </c>
      <c r="Y3" s="41">
        <v>0.75187969924812026</v>
      </c>
      <c r="Z3" s="41">
        <v>0.9009009009009008</v>
      </c>
      <c r="AA3" s="41">
        <v>0.9009009009009008</v>
      </c>
      <c r="AB3" s="41">
        <v>0.88495575221238942</v>
      </c>
      <c r="AC3" s="41">
        <v>0.84745762711864414</v>
      </c>
      <c r="AD3" s="41">
        <v>0.89285714285714279</v>
      </c>
      <c r="AE3" s="41">
        <v>0.87719298245614041</v>
      </c>
      <c r="AF3" s="41">
        <v>0.84745762711864414</v>
      </c>
      <c r="AG3" s="41">
        <v>0.95238095238095233</v>
      </c>
      <c r="AH3" s="41">
        <v>0.9174311926605504</v>
      </c>
      <c r="AI3" s="41">
        <v>0.90909090909090906</v>
      </c>
      <c r="AJ3" s="41">
        <v>0.9009009009009008</v>
      </c>
      <c r="AK3" s="41">
        <v>0.89285714285714279</v>
      </c>
      <c r="AL3" s="41">
        <v>0.88495575221238942</v>
      </c>
      <c r="AM3" s="41">
        <v>0.87719298245614041</v>
      </c>
      <c r="AN3" s="41">
        <v>0.86956521739130443</v>
      </c>
      <c r="AO3" s="41">
        <v>0.86206896551724144</v>
      </c>
      <c r="AP3" s="41">
        <v>0.85470085470085477</v>
      </c>
      <c r="AQ3" s="41">
        <v>0.85470085470085477</v>
      </c>
      <c r="AR3" s="41">
        <v>0.85470085470085477</v>
      </c>
      <c r="AS3" s="41">
        <v>0.85470085470085477</v>
      </c>
      <c r="AT3" s="41">
        <v>0.85470085470085477</v>
      </c>
      <c r="AU3" s="41">
        <v>0.85470085470085477</v>
      </c>
      <c r="AV3" s="41">
        <v>0.85470085470085477</v>
      </c>
      <c r="AW3" s="41">
        <v>0.85470085470085477</v>
      </c>
      <c r="AX3" s="35"/>
    </row>
    <row r="4" spans="1:50" x14ac:dyDescent="0.2">
      <c r="A4" s="4" t="s">
        <v>515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1">
        <v>0.83333333333333337</v>
      </c>
      <c r="S4" s="41">
        <v>0.92592592592592582</v>
      </c>
      <c r="T4" s="41">
        <v>0.92592592592592582</v>
      </c>
      <c r="U4" s="41">
        <v>0.96153846153846145</v>
      </c>
      <c r="V4" s="41">
        <v>1.1235955056179776</v>
      </c>
      <c r="W4" s="41">
        <v>1.0638297872340425</v>
      </c>
      <c r="X4" s="41">
        <v>1.075268817204301</v>
      </c>
      <c r="Y4" s="41">
        <v>1.0869565217391304</v>
      </c>
      <c r="Z4" s="41">
        <v>1.0416666666666667</v>
      </c>
      <c r="AA4" s="41">
        <v>1.0101010101010102</v>
      </c>
      <c r="AB4" s="41">
        <v>1.0204081632653061</v>
      </c>
      <c r="AC4" s="41">
        <v>1.0204081632653061</v>
      </c>
      <c r="AD4" s="41">
        <v>1.0101010101010102</v>
      </c>
      <c r="AE4" s="41">
        <v>1.0638297872340425</v>
      </c>
      <c r="AF4" s="41">
        <v>1.0989010989010988</v>
      </c>
      <c r="AG4" s="41">
        <v>1.0416666666666667</v>
      </c>
      <c r="AH4" s="41">
        <v>1.1235955056179776</v>
      </c>
      <c r="AI4" s="41">
        <v>1.1494252873563218</v>
      </c>
      <c r="AJ4" s="41">
        <v>1.1764705882352942</v>
      </c>
      <c r="AK4" s="41">
        <v>1.2048192771084338</v>
      </c>
      <c r="AL4" s="41">
        <v>1.2195121951219512</v>
      </c>
      <c r="AM4" s="41">
        <v>1.2345679012345678</v>
      </c>
      <c r="AN4" s="41">
        <v>1.25</v>
      </c>
      <c r="AO4" s="41">
        <v>1.25</v>
      </c>
      <c r="AP4" s="41">
        <v>1.25</v>
      </c>
      <c r="AQ4" s="41">
        <v>1.25</v>
      </c>
      <c r="AR4" s="41">
        <v>1.25</v>
      </c>
      <c r="AS4" s="41">
        <v>1.25</v>
      </c>
      <c r="AT4" s="41">
        <v>1.25</v>
      </c>
      <c r="AU4" s="41">
        <v>1.25</v>
      </c>
      <c r="AV4" s="41">
        <v>1.25</v>
      </c>
      <c r="AW4" s="41">
        <v>1.25</v>
      </c>
      <c r="AX4" s="34"/>
    </row>
    <row r="5" spans="1:50" x14ac:dyDescent="0.2">
      <c r="A5" s="4" t="s">
        <v>215</v>
      </c>
      <c r="B5" s="46">
        <v>1</v>
      </c>
      <c r="C5" s="46">
        <v>1</v>
      </c>
      <c r="D5" s="46">
        <v>1</v>
      </c>
      <c r="E5" s="46">
        <v>1</v>
      </c>
      <c r="F5" s="46">
        <v>1</v>
      </c>
      <c r="G5" s="46">
        <v>1</v>
      </c>
      <c r="H5" s="46">
        <v>1</v>
      </c>
      <c r="I5" s="46">
        <v>1</v>
      </c>
      <c r="J5" s="46">
        <v>1</v>
      </c>
      <c r="K5" s="46">
        <v>1</v>
      </c>
      <c r="L5" s="46">
        <v>1</v>
      </c>
      <c r="M5" s="46">
        <v>1</v>
      </c>
      <c r="N5" s="46">
        <v>1</v>
      </c>
      <c r="O5" s="46">
        <v>1</v>
      </c>
      <c r="P5" s="46">
        <v>1</v>
      </c>
      <c r="Q5" s="46">
        <v>1</v>
      </c>
      <c r="R5" s="41">
        <v>5.444928</v>
      </c>
      <c r="S5" s="41">
        <v>5.0925710000000004</v>
      </c>
      <c r="T5" s="41">
        <v>5.3537100000000004</v>
      </c>
      <c r="U5" s="41">
        <v>5.6218459999999997</v>
      </c>
      <c r="V5" s="41">
        <v>5.3560800000000004</v>
      </c>
      <c r="W5" s="41">
        <v>5.7939379999999998</v>
      </c>
      <c r="X5" s="41">
        <v>5.6175730000000001</v>
      </c>
      <c r="Y5" s="41">
        <v>5.6177419999999998</v>
      </c>
      <c r="Z5" s="41">
        <v>6.7260039999999996</v>
      </c>
      <c r="AA5" s="41">
        <v>6.7320950000000002</v>
      </c>
      <c r="AB5" s="41">
        <v>6.5963190000000003</v>
      </c>
      <c r="AC5" s="41">
        <v>6.3186</v>
      </c>
      <c r="AD5" s="41">
        <v>6.6704169999999996</v>
      </c>
      <c r="AE5" s="41">
        <v>6.5378340000000001</v>
      </c>
      <c r="AF5" s="41">
        <v>6.2900850000000004</v>
      </c>
      <c r="AG5" s="41">
        <v>7.0816999999999997</v>
      </c>
      <c r="AH5" s="41">
        <v>6.8</v>
      </c>
      <c r="AI5" s="41">
        <v>6.7</v>
      </c>
      <c r="AJ5" s="41">
        <v>6.7</v>
      </c>
      <c r="AK5" s="41">
        <v>6.7</v>
      </c>
      <c r="AL5" s="41">
        <v>6.7</v>
      </c>
      <c r="AM5" s="41">
        <v>6.7</v>
      </c>
      <c r="AN5" s="41">
        <v>6.7</v>
      </c>
      <c r="AO5" s="41">
        <v>6.7</v>
      </c>
      <c r="AP5" s="41">
        <v>6.7</v>
      </c>
      <c r="AQ5" s="41">
        <v>6.7</v>
      </c>
      <c r="AR5" s="41">
        <v>6.7</v>
      </c>
      <c r="AS5" s="41">
        <v>6.7</v>
      </c>
      <c r="AT5" s="41">
        <v>6.7</v>
      </c>
      <c r="AU5" s="41">
        <v>6.7</v>
      </c>
      <c r="AV5" s="41">
        <v>6.7</v>
      </c>
      <c r="AW5" s="41">
        <v>6.7</v>
      </c>
    </row>
    <row r="6" spans="1:50" x14ac:dyDescent="0.2">
      <c r="A6" s="4" t="s">
        <v>161</v>
      </c>
      <c r="B6" s="46">
        <v>1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1">
        <v>0.5</v>
      </c>
      <c r="S6" s="41">
        <v>0.54054054054054046</v>
      </c>
      <c r="T6" s="41">
        <v>0.63694267515923564</v>
      </c>
      <c r="U6" s="41">
        <v>0.64516129032258063</v>
      </c>
      <c r="V6" s="41">
        <v>0.625</v>
      </c>
      <c r="W6" s="41">
        <v>0.62893081761006286</v>
      </c>
      <c r="X6" s="41">
        <v>0.64102564102564097</v>
      </c>
      <c r="Y6" s="41">
        <v>0.60606060606060608</v>
      </c>
      <c r="Z6" s="41">
        <v>0.65359477124183007</v>
      </c>
      <c r="AA6" s="41">
        <v>0.7407407407407407</v>
      </c>
      <c r="AB6" s="41">
        <v>0.77519379844961234</v>
      </c>
      <c r="AC6" s="41">
        <v>0.75187969924812026</v>
      </c>
      <c r="AD6" s="41">
        <v>0.78125</v>
      </c>
      <c r="AE6" s="41">
        <v>0.78125</v>
      </c>
      <c r="AF6" s="41">
        <v>0.7246376811594204</v>
      </c>
      <c r="AG6" s="41">
        <v>0.80645161290322587</v>
      </c>
      <c r="AH6" s="41">
        <v>0.81967213114754101</v>
      </c>
      <c r="AI6" s="41">
        <v>0.81967213114754101</v>
      </c>
      <c r="AJ6" s="41">
        <v>0.81967213114754101</v>
      </c>
      <c r="AK6" s="41">
        <v>0.82644628099173556</v>
      </c>
      <c r="AL6" s="41">
        <v>0.82644628099173556</v>
      </c>
      <c r="AM6" s="41">
        <v>0.82644628099173556</v>
      </c>
      <c r="AN6" s="41">
        <v>0.82644628099173556</v>
      </c>
      <c r="AO6" s="41">
        <v>0.82644628099173556</v>
      </c>
      <c r="AP6" s="41">
        <v>0.82644628099173556</v>
      </c>
      <c r="AQ6" s="41">
        <v>0.82644628099173556</v>
      </c>
      <c r="AR6" s="41">
        <v>0.82644628099173556</v>
      </c>
      <c r="AS6" s="41">
        <v>0.82644628099173556</v>
      </c>
      <c r="AT6" s="41">
        <v>0.82644628099173556</v>
      </c>
      <c r="AU6" s="41">
        <v>0.82644628099173556</v>
      </c>
      <c r="AV6" s="41">
        <v>0.82644628099173556</v>
      </c>
      <c r="AW6" s="41">
        <v>0.82644628099173556</v>
      </c>
      <c r="AX6" s="34"/>
    </row>
    <row r="7" spans="1:50" x14ac:dyDescent="0.2">
      <c r="A7" s="4" t="s">
        <v>82</v>
      </c>
      <c r="B7" s="46">
        <v>1</v>
      </c>
      <c r="C7" s="46">
        <v>1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  <c r="K7" s="46">
        <v>1</v>
      </c>
      <c r="L7" s="46">
        <v>1</v>
      </c>
      <c r="M7" s="46">
        <v>1</v>
      </c>
      <c r="N7" s="46">
        <v>1</v>
      </c>
      <c r="O7" s="46">
        <v>1</v>
      </c>
      <c r="P7" s="46">
        <v>1</v>
      </c>
      <c r="Q7" s="46">
        <v>1</v>
      </c>
      <c r="R7" s="41">
        <v>117.76</v>
      </c>
      <c r="S7" s="41">
        <v>103.39</v>
      </c>
      <c r="T7" s="41">
        <v>93.68</v>
      </c>
      <c r="U7" s="41">
        <v>87.78</v>
      </c>
      <c r="V7" s="41">
        <v>79.7</v>
      </c>
      <c r="W7" s="41">
        <v>79.822000000000003</v>
      </c>
      <c r="X7" s="41">
        <v>97.6</v>
      </c>
      <c r="Y7" s="41">
        <v>105.74</v>
      </c>
      <c r="Z7" s="41">
        <v>121.05</v>
      </c>
      <c r="AA7" s="41">
        <v>108.69</v>
      </c>
      <c r="AB7" s="41">
        <v>112.15</v>
      </c>
      <c r="AC7" s="41">
        <v>110.34</v>
      </c>
      <c r="AD7" s="41">
        <v>109.01</v>
      </c>
      <c r="AE7" s="41">
        <v>106.76</v>
      </c>
      <c r="AF7" s="41">
        <v>109.84</v>
      </c>
      <c r="AG7" s="41">
        <v>131.37</v>
      </c>
      <c r="AH7" s="41">
        <v>135.5</v>
      </c>
      <c r="AI7" s="41">
        <v>135.4</v>
      </c>
      <c r="AJ7" s="41">
        <v>135.4</v>
      </c>
      <c r="AK7" s="41">
        <v>135.30000000000001</v>
      </c>
      <c r="AL7" s="41">
        <v>135.30000000000001</v>
      </c>
      <c r="AM7" s="41">
        <v>135.30000000000001</v>
      </c>
      <c r="AN7" s="41">
        <v>135.19999999999999</v>
      </c>
      <c r="AO7" s="41">
        <v>135.19999999999999</v>
      </c>
      <c r="AP7" s="41">
        <v>135.19999999999999</v>
      </c>
      <c r="AQ7" s="41">
        <v>135.19999999999999</v>
      </c>
      <c r="AR7" s="41">
        <v>135.19999999999999</v>
      </c>
      <c r="AS7" s="41">
        <v>135.19999999999999</v>
      </c>
      <c r="AT7" s="41">
        <v>135.19999999999999</v>
      </c>
      <c r="AU7" s="41">
        <v>135.19999999999999</v>
      </c>
      <c r="AV7" s="41">
        <v>135.19999999999999</v>
      </c>
      <c r="AW7" s="41">
        <v>135.19999999999999</v>
      </c>
    </row>
    <row r="8" spans="1:50" x14ac:dyDescent="0.2">
      <c r="A8" s="3" t="s">
        <v>516</v>
      </c>
      <c r="B8" s="42">
        <v>1</v>
      </c>
      <c r="C8" s="42">
        <v>1</v>
      </c>
      <c r="D8" s="42">
        <v>1</v>
      </c>
      <c r="E8" s="42">
        <v>1</v>
      </c>
      <c r="F8" s="42">
        <v>1</v>
      </c>
      <c r="G8" s="42">
        <v>1</v>
      </c>
      <c r="H8" s="42">
        <v>1</v>
      </c>
      <c r="I8" s="42">
        <v>1</v>
      </c>
      <c r="J8" s="42">
        <v>1</v>
      </c>
      <c r="K8" s="42">
        <v>1</v>
      </c>
      <c r="L8" s="42">
        <v>1</v>
      </c>
      <c r="M8" s="42">
        <v>1</v>
      </c>
      <c r="N8" s="42">
        <v>1</v>
      </c>
      <c r="O8" s="42">
        <v>1</v>
      </c>
      <c r="P8" s="42">
        <v>1</v>
      </c>
      <c r="Q8" s="42">
        <v>1</v>
      </c>
      <c r="R8" s="43">
        <v>181.36454545454546</v>
      </c>
      <c r="S8" s="43">
        <v>171.13636363636363</v>
      </c>
      <c r="T8" s="43">
        <v>202.82166666666663</v>
      </c>
      <c r="U8" s="43">
        <v>209.54499999999996</v>
      </c>
      <c r="V8" s="43">
        <v>201.02916666666667</v>
      </c>
      <c r="W8" s="43">
        <v>223.18750000000003</v>
      </c>
      <c r="X8" s="43">
        <v>223.89416666666662</v>
      </c>
      <c r="Y8" s="43">
        <v>234.91</v>
      </c>
      <c r="Z8" s="43">
        <v>280.29166666666669</v>
      </c>
      <c r="AA8" s="43">
        <v>281.94499999999999</v>
      </c>
      <c r="AB8" s="43">
        <v>272.03416666666669</v>
      </c>
      <c r="AC8" s="43">
        <v>271.71499999999997</v>
      </c>
      <c r="AD8" s="43">
        <v>291.51749999999998</v>
      </c>
      <c r="AE8" s="43">
        <v>308.17583333333334</v>
      </c>
      <c r="AF8" s="43">
        <v>303.85416666666669</v>
      </c>
      <c r="AG8" s="43">
        <v>374.11166666666662</v>
      </c>
      <c r="AH8" s="43">
        <v>359.98</v>
      </c>
      <c r="AI8" s="43">
        <v>359.98</v>
      </c>
      <c r="AJ8" s="43">
        <v>359.98</v>
      </c>
      <c r="AK8" s="43">
        <v>359.98</v>
      </c>
      <c r="AL8" s="43">
        <v>359.98</v>
      </c>
      <c r="AM8" s="43">
        <v>359.98</v>
      </c>
      <c r="AN8" s="43">
        <v>359.98</v>
      </c>
      <c r="AO8" s="43">
        <v>359.98</v>
      </c>
      <c r="AP8" s="43">
        <v>359.98</v>
      </c>
      <c r="AQ8" s="43">
        <v>359.98</v>
      </c>
      <c r="AR8" s="43">
        <v>359.98</v>
      </c>
      <c r="AS8" s="43">
        <v>359.98</v>
      </c>
      <c r="AT8" s="43">
        <v>359.98</v>
      </c>
      <c r="AU8" s="43">
        <v>359.98</v>
      </c>
      <c r="AV8" s="43">
        <v>359.98</v>
      </c>
      <c r="AW8" s="43">
        <v>359.98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Vogel</dc:creator>
  <cp:keywords/>
  <dc:description/>
  <cp:lastModifiedBy>jacob jameson</cp:lastModifiedBy>
  <cp:revision/>
  <dcterms:created xsi:type="dcterms:W3CDTF">2023-01-12T16:17:29Z</dcterms:created>
  <dcterms:modified xsi:type="dcterms:W3CDTF">2023-02-27T00:20:25Z</dcterms:modified>
  <cp:category/>
  <cp:contentStatus/>
</cp:coreProperties>
</file>