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llie\AppData\Local\Microsoft\Windows\Temporary Internet Files\Content.Outlook\R436NR35\"/>
    </mc:Choice>
  </mc:AlternateContent>
  <bookViews>
    <workbookView xWindow="555" yWindow="240" windowWidth="15165" windowHeight="831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Sheet1!$A$1:$I$58</definedName>
  </definedNames>
  <calcPr calcId="152511"/>
</workbook>
</file>

<file path=xl/calcChain.xml><?xml version="1.0" encoding="utf-8"?>
<calcChain xmlns="http://schemas.openxmlformats.org/spreadsheetml/2006/main">
  <c r="H62" i="2" l="1"/>
  <c r="A63" i="1"/>
  <c r="S60" i="1"/>
  <c r="R60" i="1"/>
  <c r="Q60" i="1"/>
  <c r="P60" i="1"/>
  <c r="O60" i="1"/>
  <c r="N60" i="1"/>
  <c r="M60" i="1"/>
  <c r="H60" i="1"/>
  <c r="F60" i="1"/>
  <c r="E60" i="1"/>
  <c r="D60" i="1"/>
  <c r="G58" i="1"/>
  <c r="G57" i="1"/>
  <c r="G56" i="1"/>
  <c r="G55" i="1"/>
  <c r="G54" i="1"/>
  <c r="G53" i="1"/>
  <c r="G52" i="1"/>
  <c r="G51" i="1"/>
  <c r="L50" i="1"/>
  <c r="L60" i="1" s="1"/>
  <c r="K50" i="1"/>
  <c r="K60" i="1" s="1"/>
  <c r="J50" i="1"/>
  <c r="J60" i="1" s="1"/>
  <c r="I50" i="1"/>
  <c r="I60" i="1" s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60" i="1" l="1"/>
</calcChain>
</file>

<file path=xl/sharedStrings.xml><?xml version="1.0" encoding="utf-8"?>
<sst xmlns="http://schemas.openxmlformats.org/spreadsheetml/2006/main" count="309" uniqueCount="141">
  <si>
    <t>Jail</t>
  </si>
  <si>
    <t>Email</t>
  </si>
  <si>
    <t>City or County</t>
  </si>
  <si>
    <t>Design Capacity</t>
  </si>
  <si>
    <t>Average Daily Bed Rate</t>
  </si>
  <si>
    <t>Average Daily Population (ADP)</t>
  </si>
  <si>
    <t>Percentage of Use</t>
  </si>
  <si>
    <t>Average Length of Stay (Days)</t>
  </si>
  <si>
    <t>Pre-Trial Felons (ADP)</t>
  </si>
  <si>
    <t>Post-Trial Felons (ADP)</t>
  </si>
  <si>
    <t>Probation Hold (ADP)</t>
  </si>
  <si>
    <t>Felons Awaiting Transfer (ADP)</t>
  </si>
  <si>
    <t>Males (ADP)</t>
  </si>
  <si>
    <t>Females (ADP)</t>
  </si>
  <si>
    <t>White (ADP)</t>
  </si>
  <si>
    <t>Black (ADP)</t>
  </si>
  <si>
    <t>Hispanic</t>
  </si>
  <si>
    <t xml:space="preserve">Native American (ADP) </t>
  </si>
  <si>
    <t>Asian (ADP) includes "Other Race"</t>
  </si>
  <si>
    <t xml:space="preserve">Auburn </t>
  </si>
  <si>
    <t>mhirman@auburnwa.gov</t>
  </si>
  <si>
    <t>City</t>
  </si>
  <si>
    <t xml:space="preserve">Aberdeen </t>
  </si>
  <si>
    <t>tschmidt@apdinfo.com</t>
  </si>
  <si>
    <t>Buckley</t>
  </si>
  <si>
    <t>jarsanto@cityofbuckley.com</t>
  </si>
  <si>
    <t>Enumclaw</t>
  </si>
  <si>
    <t>tylerc@police.ci.enumclaw.wa.us</t>
  </si>
  <si>
    <t>Fife</t>
  </si>
  <si>
    <t>jhill@cityoffife.org</t>
  </si>
  <si>
    <t>Fork</t>
  </si>
  <si>
    <t>ekla.fpd@forkswashington.org</t>
  </si>
  <si>
    <t>Grandview</t>
  </si>
  <si>
    <t>david.charvet@co.yakima.wa.us</t>
  </si>
  <si>
    <t>Issaquah</t>
  </si>
  <si>
    <t>stevec@ci.issaquah.wa.us</t>
  </si>
  <si>
    <t>Kent</t>
  </si>
  <si>
    <t xml:space="preserve">rcline@ci.kent.wa.us </t>
  </si>
  <si>
    <t>Kirkland</t>
  </si>
  <si>
    <t>bbalkema@ci.kirkland.wa.us</t>
  </si>
  <si>
    <t>Lynnwood</t>
  </si>
  <si>
    <t>wdeppa@ci.lynnwood.wa.us</t>
  </si>
  <si>
    <t>Oak Harbor</t>
  </si>
  <si>
    <t>rick.wallace@oakharbor.org</t>
  </si>
  <si>
    <t>Puyallup</t>
  </si>
  <si>
    <t>eds@ci.puyallup.wa.us</t>
  </si>
  <si>
    <t>Renton</t>
  </si>
  <si>
    <t>Pbartley@ci.renton.wa.us</t>
  </si>
  <si>
    <t>Wapato</t>
  </si>
  <si>
    <t>bbenscoter@wapato-city.org</t>
  </si>
  <si>
    <t>N/A</t>
  </si>
  <si>
    <t>Marysville</t>
  </si>
  <si>
    <t>ghall@ci.marysville.wa.us</t>
  </si>
  <si>
    <t>Olympia</t>
  </si>
  <si>
    <t>randerso@ci.olympia.wa.us</t>
  </si>
  <si>
    <t>Sunnyside</t>
  </si>
  <si>
    <t>argutierrez@ci.sunnyside.wa.us</t>
  </si>
  <si>
    <t>Toppenish</t>
  </si>
  <si>
    <t>jchurch@cityoftoppenish.us</t>
  </si>
  <si>
    <t>Yakima</t>
  </si>
  <si>
    <t>gbelles@ci.yakima.wa.us</t>
  </si>
  <si>
    <t xml:space="preserve">Adams </t>
  </si>
  <si>
    <t>teffanies@co.adams.wa.us</t>
  </si>
  <si>
    <t>County</t>
  </si>
  <si>
    <t xml:space="preserve">Asotin </t>
  </si>
  <si>
    <t>jsingleton@co.asotin.wa.us</t>
  </si>
  <si>
    <t>Benton</t>
  </si>
  <si>
    <t>al.thompson@co.benton.wa.us</t>
  </si>
  <si>
    <t>Chelan County Regional Justice Center</t>
  </si>
  <si>
    <t xml:space="preserve">phil.stanley@co.chelan.wa.us </t>
  </si>
  <si>
    <t>Clallam</t>
  </si>
  <si>
    <t>rsukert@co.clallam.wa.us</t>
  </si>
  <si>
    <t>Clark</t>
  </si>
  <si>
    <t>Jackie.batties@clark.wa.gov</t>
  </si>
  <si>
    <t>Columbia</t>
  </si>
  <si>
    <t>ccso@co.columbia.wa.us</t>
  </si>
  <si>
    <t>Cowlitz</t>
  </si>
  <si>
    <t>foxhightm@co.cowlitz.wa.us</t>
  </si>
  <si>
    <t>Ferry</t>
  </si>
  <si>
    <t xml:space="preserve">jgard-fcjail@co.ferry.wa.us </t>
  </si>
  <si>
    <t>Franklin</t>
  </si>
  <si>
    <t>rlong@co.franklin.wa.us</t>
  </si>
  <si>
    <t>Garfield</t>
  </si>
  <si>
    <t>lbowles@co.garfield.wa.us</t>
  </si>
  <si>
    <t>Grant</t>
  </si>
  <si>
    <t>pmcmahon@co.grant.wa.us</t>
  </si>
  <si>
    <t>Grays Harbor</t>
  </si>
  <si>
    <t>dchristensen@co.grays-harbor.wa.us</t>
  </si>
  <si>
    <t>Island</t>
  </si>
  <si>
    <t>tom@icom911.org</t>
  </si>
  <si>
    <t>Jefferson</t>
  </si>
  <si>
    <t>srichmond@co.jefferson.wa.us</t>
  </si>
  <si>
    <t>King</t>
  </si>
  <si>
    <t>claudia.balducci@kingcounty.gov;hikari.tamura@kingcounty.gov;Reed.Holtgeerts@kingcounty.gov</t>
  </si>
  <si>
    <t>n/a</t>
  </si>
  <si>
    <t xml:space="preserve">Kitsap </t>
  </si>
  <si>
    <t>nnewlin@co.kitsap.wa.us</t>
  </si>
  <si>
    <t xml:space="preserve">Kittitas </t>
  </si>
  <si>
    <t>Paula.hoctor@co.kittitas.wa.us</t>
  </si>
  <si>
    <t>Klickitat</t>
  </si>
  <si>
    <t>dixiek@co.klickitat.wa.us</t>
  </si>
  <si>
    <t>Lewis</t>
  </si>
  <si>
    <t>CDWrzesi@co.lewis.wa.us</t>
  </si>
  <si>
    <t>Lincoln</t>
  </si>
  <si>
    <t>jrutherford@co.lincoln.wa.us</t>
  </si>
  <si>
    <t>Mason</t>
  </si>
  <si>
    <t>thaugen@so.co.mason.wa.us</t>
  </si>
  <si>
    <t xml:space="preserve">Okanogan </t>
  </si>
  <si>
    <t>nstewart@co.okanogan.wa.us</t>
  </si>
  <si>
    <t>Pacific</t>
  </si>
  <si>
    <t>ssultemeier@co.pacific.wa.us</t>
  </si>
  <si>
    <t>Pend Oreille</t>
  </si>
  <si>
    <t>fjohnson@pendoreille.org</t>
  </si>
  <si>
    <t>Pierce</t>
  </si>
  <si>
    <t>rmasko@co.pierce.wa.us</t>
  </si>
  <si>
    <t>Skagit</t>
  </si>
  <si>
    <t>gshand@co.skagit.wa.us</t>
  </si>
  <si>
    <t>Skamania</t>
  </si>
  <si>
    <t>davidw@co.skamania.wa.us</t>
  </si>
  <si>
    <t xml:space="preserve">Spokane </t>
  </si>
  <si>
    <t>jmcgrath@spokanecounty.org</t>
  </si>
  <si>
    <t>Snohomish</t>
  </si>
  <si>
    <t xml:space="preserve">mark.baird@snoco.org </t>
  </si>
  <si>
    <t>Stevens</t>
  </si>
  <si>
    <t>LHartman@co.stevens.wa.us</t>
  </si>
  <si>
    <t>Thurston</t>
  </si>
  <si>
    <t>thomat@co.thurston.wa.us</t>
  </si>
  <si>
    <t>Wahkiakum</t>
  </si>
  <si>
    <t>joannieb@sd.co.wahkiakum.wa.us</t>
  </si>
  <si>
    <t>Walla Walla</t>
  </si>
  <si>
    <t>jromine@co.walla-walla.wa.us</t>
  </si>
  <si>
    <t>Whatcom</t>
  </si>
  <si>
    <t>wjones@co.whatcom.wa.us</t>
  </si>
  <si>
    <t>Whitman</t>
  </si>
  <si>
    <t>bobi@co.whitman.wa.us</t>
  </si>
  <si>
    <t>steve.robertson@co.yakima.wa.us</t>
  </si>
  <si>
    <t>Statewide</t>
  </si>
  <si>
    <t>AVERAGE</t>
  </si>
  <si>
    <t>County Jail</t>
  </si>
  <si>
    <t>Chelan Co. Reg. Justice Ctr.</t>
  </si>
  <si>
    <t>City Jail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</si>
</sst>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u/>
      <sz val="10"/>
      <color indexed="12"/>
      <name val="MS Sans Serif"/>
      <family val="2"/>
    </font>
    <font>
      <b/>
      <sz val="9"/>
      <name val="Arial"/>
      <family val="2"/>
    </font>
    <font>
      <u/>
      <sz val="10"/>
      <color indexed="57"/>
      <name val="Arial"/>
      <family val="2"/>
    </font>
    <font>
      <sz val="10"/>
      <color indexed="57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Tahoma"/>
      <family val="2"/>
    </font>
    <font>
      <b/>
      <sz val="10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6">
    <xf numFmtId="0" fontId="0" fillId="0" borderId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right"/>
    </xf>
    <xf numFmtId="9" fontId="18" fillId="0" borderId="0" xfId="3" applyFont="1"/>
    <xf numFmtId="0" fontId="20" fillId="0" borderId="10" xfId="0" applyFont="1" applyBorder="1" applyAlignment="1">
      <alignment horizontal="center" wrapText="1"/>
    </xf>
    <xf numFmtId="9" fontId="20" fillId="0" borderId="10" xfId="3" applyFont="1" applyBorder="1" applyAlignment="1">
      <alignment horizontal="center" wrapText="1"/>
    </xf>
    <xf numFmtId="0" fontId="20" fillId="0" borderId="10" xfId="0" applyFont="1" applyBorder="1" applyAlignment="1">
      <alignment horizontal="right" wrapText="1"/>
    </xf>
    <xf numFmtId="0" fontId="20" fillId="0" borderId="11" xfId="0" applyFont="1" applyBorder="1" applyAlignment="1">
      <alignment horizontal="center" wrapText="1"/>
    </xf>
    <xf numFmtId="0" fontId="20" fillId="0" borderId="12" xfId="0" applyFont="1" applyBorder="1" applyAlignment="1">
      <alignment horizontal="center" wrapText="1"/>
    </xf>
    <xf numFmtId="0" fontId="0" fillId="0" borderId="0" xfId="0" applyNumberFormat="1"/>
    <xf numFmtId="0" fontId="0" fillId="0" borderId="0" xfId="0" quotePrefix="1" applyNumberFormat="1"/>
    <xf numFmtId="0" fontId="19" fillId="0" borderId="0" xfId="45" applyNumberFormat="1" applyAlignment="1">
      <alignment horizontal="right"/>
    </xf>
    <xf numFmtId="44" fontId="18" fillId="0" borderId="0" xfId="2" applyFont="1" applyAlignment="1">
      <alignment horizontal="right"/>
    </xf>
    <xf numFmtId="2" fontId="0" fillId="0" borderId="0" xfId="0" applyNumberFormat="1" applyAlignment="1">
      <alignment horizontal="right"/>
    </xf>
    <xf numFmtId="9" fontId="18" fillId="0" borderId="0" xfId="3" applyFont="1" applyAlignment="1">
      <alignment horizontal="right"/>
    </xf>
    <xf numFmtId="2" fontId="0" fillId="0" borderId="13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14" xfId="0" applyNumberFormat="1" applyBorder="1" applyAlignment="1">
      <alignment horizontal="right"/>
    </xf>
    <xf numFmtId="2" fontId="0" fillId="0" borderId="15" xfId="0" applyNumberFormat="1" applyBorder="1" applyAlignment="1">
      <alignment horizontal="right"/>
    </xf>
    <xf numFmtId="0" fontId="19" fillId="0" borderId="0" xfId="45" applyAlignment="1">
      <alignment horizontal="right"/>
    </xf>
    <xf numFmtId="0" fontId="0" fillId="0" borderId="0" xfId="0" quotePrefix="1" applyNumberFormat="1" applyAlignment="1">
      <alignment horizontal="right"/>
    </xf>
    <xf numFmtId="0" fontId="19" fillId="0" borderId="0" xfId="45" applyFont="1"/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9" fillId="0" borderId="0" xfId="45" applyFont="1" applyAlignment="1">
      <alignment horizontal="right"/>
    </xf>
    <xf numFmtId="0" fontId="21" fillId="0" borderId="0" xfId="0" applyFont="1"/>
    <xf numFmtId="44" fontId="18" fillId="0" borderId="0" xfId="2" applyFont="1" applyAlignment="1"/>
    <xf numFmtId="0" fontId="0" fillId="0" borderId="0" xfId="0" applyFill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3" xfId="0" applyFill="1" applyBorder="1" applyAlignment="1">
      <alignment horizontal="right"/>
    </xf>
    <xf numFmtId="0" fontId="25" fillId="0" borderId="0" xfId="0" applyFont="1" applyAlignment="1">
      <alignment horizontal="right"/>
    </xf>
    <xf numFmtId="0" fontId="23" fillId="0" borderId="0" xfId="0" applyFont="1"/>
    <xf numFmtId="0" fontId="26" fillId="0" borderId="0" xfId="0" applyFont="1" applyAlignment="1">
      <alignment horizontal="right"/>
    </xf>
    <xf numFmtId="0" fontId="22" fillId="0" borderId="0" xfId="0" applyFont="1"/>
    <xf numFmtId="0" fontId="23" fillId="0" borderId="13" xfId="0" applyFont="1" applyBorder="1" applyAlignment="1">
      <alignment horizontal="right"/>
    </xf>
    <xf numFmtId="0" fontId="23" fillId="0" borderId="0" xfId="0" applyFont="1" applyBorder="1" applyAlignment="1">
      <alignment horizontal="right"/>
    </xf>
    <xf numFmtId="43" fontId="24" fillId="0" borderId="0" xfId="1" applyFont="1" applyAlignment="1">
      <alignment horizontal="right"/>
    </xf>
    <xf numFmtId="164" fontId="24" fillId="0" borderId="0" xfId="0" applyNumberFormat="1" applyFont="1" applyAlignment="1">
      <alignment horizontal="right"/>
    </xf>
    <xf numFmtId="9" fontId="24" fillId="0" borderId="0" xfId="3" applyFont="1" applyAlignment="1">
      <alignment horizontal="right"/>
    </xf>
    <xf numFmtId="39" fontId="24" fillId="0" borderId="0" xfId="2" applyNumberFormat="1" applyFont="1" applyAlignment="1">
      <alignment horizontal="right"/>
    </xf>
    <xf numFmtId="43" fontId="24" fillId="0" borderId="15" xfId="1" applyFont="1" applyBorder="1" applyAlignment="1">
      <alignment horizontal="right"/>
    </xf>
    <xf numFmtId="44" fontId="24" fillId="0" borderId="0" xfId="2" applyFont="1" applyAlignment="1">
      <alignment horizontal="right"/>
    </xf>
    <xf numFmtId="0" fontId="0" fillId="0" borderId="13" xfId="0" applyBorder="1"/>
    <xf numFmtId="0" fontId="0" fillId="0" borderId="0" xfId="0" applyBorder="1"/>
    <xf numFmtId="0" fontId="0" fillId="0" borderId="15" xfId="0" applyBorder="1"/>
    <xf numFmtId="44" fontId="18" fillId="0" borderId="0" xfId="2" applyFont="1"/>
    <xf numFmtId="43" fontId="24" fillId="0" borderId="0" xfId="1" applyFont="1" applyBorder="1" applyAlignment="1">
      <alignment horizontal="right"/>
    </xf>
    <xf numFmtId="44" fontId="24" fillId="0" borderId="0" xfId="2" applyFont="1" applyBorder="1" applyAlignment="1">
      <alignment horizontal="right"/>
    </xf>
    <xf numFmtId="43" fontId="27" fillId="0" borderId="0" xfId="1" applyFont="1" applyAlignment="1">
      <alignment horizontal="right"/>
    </xf>
    <xf numFmtId="164" fontId="27" fillId="0" borderId="0" xfId="0" applyNumberFormat="1" applyFont="1" applyAlignment="1">
      <alignment horizontal="right"/>
    </xf>
    <xf numFmtId="9" fontId="27" fillId="0" borderId="0" xfId="3" applyFont="1" applyAlignment="1">
      <alignment horizontal="right"/>
    </xf>
    <xf numFmtId="2" fontId="23" fillId="0" borderId="0" xfId="0" applyNumberFormat="1" applyFont="1" applyBorder="1" applyAlignment="1">
      <alignment horizontal="right"/>
    </xf>
    <xf numFmtId="0" fontId="23" fillId="0" borderId="0" xfId="0" applyFont="1" applyAlignment="1">
      <alignment horizontal="right"/>
    </xf>
    <xf numFmtId="44" fontId="23" fillId="0" borderId="0" xfId="2" applyFont="1" applyAlignment="1">
      <alignment horizontal="right"/>
    </xf>
    <xf numFmtId="2" fontId="23" fillId="0" borderId="0" xfId="0" applyNumberFormat="1" applyFont="1" applyAlignment="1">
      <alignment horizontal="right"/>
    </xf>
    <xf numFmtId="9" fontId="23" fillId="0" borderId="0" xfId="3" applyFont="1" applyAlignment="1">
      <alignment horizontal="right"/>
    </xf>
  </cellXfs>
  <cellStyles count="46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 customBuiltin="1"/>
    <cellStyle name="Currency" xfId="2" builtinId="4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5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 customBuiltin="1"/>
    <cellStyle name="Note" xfId="18" builtinId="10" customBuiltin="1"/>
    <cellStyle name="Output" xfId="13" builtinId="21" customBuiltin="1"/>
    <cellStyle name="Percent" xfId="3" builtinId="5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ffanies@co.adams.wa.us" TargetMode="External"/><Relationship Id="rId13" Type="http://schemas.openxmlformats.org/officeDocument/2006/relationships/hyperlink" Target="mailto:claudia.balducci@kingcounty.gov;hikari.tamura@kingcounty.gov;Reed.Holtgeerts@kingcounty.gov" TargetMode="External"/><Relationship Id="rId3" Type="http://schemas.openxmlformats.org/officeDocument/2006/relationships/hyperlink" Target="mailto:jhill@cityoffife.org" TargetMode="External"/><Relationship Id="rId7" Type="http://schemas.openxmlformats.org/officeDocument/2006/relationships/hyperlink" Target="mailto:gbelles@ci.yakima.wa.us" TargetMode="External"/><Relationship Id="rId12" Type="http://schemas.openxmlformats.org/officeDocument/2006/relationships/hyperlink" Target="mailto:tom@icom911.org" TargetMode="External"/><Relationship Id="rId17" Type="http://schemas.openxmlformats.org/officeDocument/2006/relationships/hyperlink" Target="mailto:mark.baird@snoco.org" TargetMode="External"/><Relationship Id="rId2" Type="http://schemas.openxmlformats.org/officeDocument/2006/relationships/hyperlink" Target="mailto:tschmidt@apdinfo.com" TargetMode="External"/><Relationship Id="rId16" Type="http://schemas.openxmlformats.org/officeDocument/2006/relationships/hyperlink" Target="mailto:jmcgrath@spokanecounty.org" TargetMode="External"/><Relationship Id="rId1" Type="http://schemas.openxmlformats.org/officeDocument/2006/relationships/hyperlink" Target="mailto:mhirman@auburnwa.gov" TargetMode="External"/><Relationship Id="rId6" Type="http://schemas.openxmlformats.org/officeDocument/2006/relationships/hyperlink" Target="mailto:randerso@ci.olympia.wa.us" TargetMode="External"/><Relationship Id="rId11" Type="http://schemas.openxmlformats.org/officeDocument/2006/relationships/hyperlink" Target="mailto:foxhightm@co.cowlitz.wa.us" TargetMode="External"/><Relationship Id="rId5" Type="http://schemas.openxmlformats.org/officeDocument/2006/relationships/hyperlink" Target="mailto:wdeppa@ci.lynnwood.wa.us" TargetMode="External"/><Relationship Id="rId15" Type="http://schemas.openxmlformats.org/officeDocument/2006/relationships/hyperlink" Target="mailto:jrutherford@co.lincoln.wa.us" TargetMode="External"/><Relationship Id="rId10" Type="http://schemas.openxmlformats.org/officeDocument/2006/relationships/hyperlink" Target="mailto:phil.stanley@co.chelan.wa.us" TargetMode="External"/><Relationship Id="rId4" Type="http://schemas.openxmlformats.org/officeDocument/2006/relationships/hyperlink" Target="mailto:rcline@ci.kent.wa.us" TargetMode="External"/><Relationship Id="rId9" Type="http://schemas.openxmlformats.org/officeDocument/2006/relationships/hyperlink" Target="mailto:al.thompson@co.benton.wa.us" TargetMode="External"/><Relationship Id="rId14" Type="http://schemas.openxmlformats.org/officeDocument/2006/relationships/hyperlink" Target="mailto:Paula.hoctor@co.kittitas.wa.u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67"/>
  <sheetViews>
    <sheetView workbookViewId="0">
      <pane xSplit="1" ySplit="1" topLeftCell="C2" activePane="bottomRight" state="frozen"/>
      <selection pane="topRight" activeCell="B1" sqref="B1"/>
      <selection pane="bottomLeft" activeCell="A3" sqref="A3"/>
      <selection pane="bottomRight" sqref="A1:L61"/>
    </sheetView>
  </sheetViews>
  <sheetFormatPr defaultRowHeight="12.75" x14ac:dyDescent="0.2"/>
  <cols>
    <col min="1" max="1" width="14" customWidth="1"/>
    <col min="2" max="2" width="28.140625" style="1" hidden="1" customWidth="1"/>
    <col min="3" max="3" width="8" customWidth="1"/>
    <col min="4" max="4" width="10.28515625" bestFit="1" customWidth="1"/>
    <col min="5" max="5" width="11.28515625" customWidth="1"/>
    <col min="6" max="6" width="10" customWidth="1"/>
    <col min="7" max="7" width="10.85546875" style="2" customWidth="1"/>
    <col min="8" max="8" width="10.140625" customWidth="1"/>
    <col min="9" max="9" width="9.28515625" bestFit="1" customWidth="1"/>
    <col min="10" max="10" width="10.28515625" bestFit="1" customWidth="1"/>
    <col min="11" max="12" width="9.28515625" bestFit="1" customWidth="1"/>
    <col min="13" max="13" width="10.28515625" customWidth="1"/>
    <col min="14" max="14" width="9.28515625" bestFit="1" customWidth="1"/>
    <col min="15" max="15" width="10" customWidth="1"/>
    <col min="16" max="19" width="9.28515625" bestFit="1" customWidth="1"/>
  </cols>
  <sheetData>
    <row r="1" spans="1:20" s="3" customFormat="1" ht="57.75" customHeight="1" x14ac:dyDescent="0.2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6" t="s">
        <v>8</v>
      </c>
      <c r="J1" s="3" t="s">
        <v>9</v>
      </c>
      <c r="K1" s="3" t="s">
        <v>10</v>
      </c>
      <c r="L1" s="3" t="s">
        <v>11</v>
      </c>
      <c r="M1" s="6" t="s">
        <v>12</v>
      </c>
      <c r="N1" s="3" t="s">
        <v>13</v>
      </c>
      <c r="O1" s="6" t="s">
        <v>14</v>
      </c>
      <c r="P1" s="3" t="s">
        <v>15</v>
      </c>
      <c r="Q1" s="3" t="s">
        <v>16</v>
      </c>
      <c r="R1" s="3" t="s">
        <v>17</v>
      </c>
      <c r="S1" s="7" t="s">
        <v>18</v>
      </c>
    </row>
    <row r="2" spans="1:20" ht="15.75" customHeight="1" x14ac:dyDescent="0.2">
      <c r="A2" s="9" t="s">
        <v>19</v>
      </c>
      <c r="B2" s="10" t="s">
        <v>20</v>
      </c>
      <c r="C2" t="s">
        <v>21</v>
      </c>
      <c r="D2" s="1">
        <v>51</v>
      </c>
      <c r="E2" s="11">
        <v>59</v>
      </c>
      <c r="F2" s="12">
        <v>32</v>
      </c>
      <c r="G2" s="13">
        <f t="shared" ref="G2:G33" si="0">F2/D2</f>
        <v>0.62745098039215685</v>
      </c>
      <c r="H2" s="12">
        <v>10</v>
      </c>
      <c r="I2" s="14">
        <v>0</v>
      </c>
      <c r="J2" s="15">
        <v>0</v>
      </c>
      <c r="K2" s="15">
        <v>0</v>
      </c>
      <c r="L2" s="16">
        <v>0</v>
      </c>
      <c r="M2" s="17">
        <v>26.9</v>
      </c>
      <c r="N2" s="18">
        <v>5</v>
      </c>
      <c r="O2" s="17">
        <v>20.8</v>
      </c>
      <c r="P2" s="17">
        <v>4.5999999999999996</v>
      </c>
      <c r="Q2" s="1">
        <v>0</v>
      </c>
      <c r="R2" s="1">
        <v>3.4</v>
      </c>
      <c r="S2" s="19">
        <v>0.8</v>
      </c>
    </row>
    <row r="3" spans="1:20" x14ac:dyDescent="0.2">
      <c r="A3" t="s">
        <v>22</v>
      </c>
      <c r="B3" s="20" t="s">
        <v>23</v>
      </c>
      <c r="C3" t="s">
        <v>21</v>
      </c>
      <c r="D3" s="1">
        <v>24</v>
      </c>
      <c r="E3" s="11">
        <v>0</v>
      </c>
      <c r="F3" s="12">
        <v>20.2</v>
      </c>
      <c r="G3" s="13">
        <f t="shared" si="0"/>
        <v>0.84166666666666667</v>
      </c>
      <c r="H3" s="12">
        <v>9</v>
      </c>
      <c r="I3" s="14">
        <v>0.5</v>
      </c>
      <c r="J3" s="15">
        <v>0</v>
      </c>
      <c r="K3" s="15"/>
      <c r="L3" s="15"/>
      <c r="M3" s="14">
        <v>13.4</v>
      </c>
      <c r="N3" s="15">
        <v>3.14</v>
      </c>
      <c r="O3" s="14">
        <v>13.55</v>
      </c>
      <c r="P3" s="12">
        <v>0.38</v>
      </c>
      <c r="Q3" s="12">
        <v>1.2</v>
      </c>
      <c r="R3" s="12">
        <v>1.36</v>
      </c>
      <c r="S3" s="19">
        <v>0.05</v>
      </c>
    </row>
    <row r="4" spans="1:20" x14ac:dyDescent="0.2">
      <c r="A4" t="s">
        <v>24</v>
      </c>
      <c r="B4" s="21" t="s">
        <v>25</v>
      </c>
      <c r="C4" t="s">
        <v>21</v>
      </c>
      <c r="D4" s="1">
        <v>25</v>
      </c>
      <c r="E4" s="11">
        <v>55</v>
      </c>
      <c r="F4" s="12">
        <v>22</v>
      </c>
      <c r="G4" s="13">
        <f t="shared" si="0"/>
        <v>0.88</v>
      </c>
      <c r="H4" s="12">
        <v>25</v>
      </c>
      <c r="I4" s="14">
        <v>0</v>
      </c>
      <c r="J4" s="15">
        <v>0</v>
      </c>
      <c r="K4" s="15">
        <v>0</v>
      </c>
      <c r="L4" s="15">
        <v>2</v>
      </c>
      <c r="M4" s="14">
        <v>22</v>
      </c>
      <c r="N4" s="15">
        <v>0</v>
      </c>
      <c r="O4" s="14">
        <v>21.01</v>
      </c>
      <c r="P4" s="12">
        <v>0.33</v>
      </c>
      <c r="Q4" s="12"/>
      <c r="R4" s="12">
        <v>3.4</v>
      </c>
      <c r="S4" s="19">
        <v>0.8</v>
      </c>
    </row>
    <row r="5" spans="1:20" x14ac:dyDescent="0.2">
      <c r="A5" t="s">
        <v>26</v>
      </c>
      <c r="B5" s="21" t="s">
        <v>27</v>
      </c>
      <c r="C5" t="s">
        <v>21</v>
      </c>
      <c r="D5" s="1">
        <v>25</v>
      </c>
      <c r="E5" s="11">
        <v>55</v>
      </c>
      <c r="F5" s="12">
        <v>18</v>
      </c>
      <c r="G5" s="13">
        <f t="shared" si="0"/>
        <v>0.72</v>
      </c>
      <c r="H5" s="12">
        <v>8</v>
      </c>
      <c r="I5" s="14">
        <v>0</v>
      </c>
      <c r="J5" s="15">
        <v>0</v>
      </c>
      <c r="K5" s="15">
        <v>0</v>
      </c>
      <c r="L5" s="15">
        <v>0</v>
      </c>
      <c r="M5" s="14">
        <v>16</v>
      </c>
      <c r="N5" s="15">
        <v>2</v>
      </c>
      <c r="O5" s="14">
        <v>15</v>
      </c>
      <c r="P5" s="12">
        <v>2</v>
      </c>
      <c r="Q5" s="12"/>
      <c r="R5" s="12">
        <v>0.8</v>
      </c>
      <c r="S5" s="19">
        <v>0.2</v>
      </c>
    </row>
    <row r="6" spans="1:20" x14ac:dyDescent="0.2">
      <c r="A6" t="s">
        <v>28</v>
      </c>
      <c r="B6" s="22" t="s">
        <v>29</v>
      </c>
      <c r="C6" t="s">
        <v>21</v>
      </c>
      <c r="D6" s="1">
        <v>34</v>
      </c>
      <c r="E6" s="11">
        <v>67</v>
      </c>
      <c r="F6" s="12">
        <v>24</v>
      </c>
      <c r="G6" s="13">
        <f t="shared" si="0"/>
        <v>0.70588235294117652</v>
      </c>
      <c r="H6" s="12">
        <v>3</v>
      </c>
      <c r="I6" s="14">
        <v>0</v>
      </c>
      <c r="J6" s="15">
        <v>0</v>
      </c>
      <c r="K6" s="15">
        <v>0</v>
      </c>
      <c r="L6" s="15">
        <v>0</v>
      </c>
      <c r="M6" s="14">
        <v>24</v>
      </c>
      <c r="N6" s="15">
        <v>0</v>
      </c>
      <c r="O6" s="14">
        <v>14</v>
      </c>
      <c r="P6" s="12">
        <v>8</v>
      </c>
      <c r="Q6" s="12"/>
      <c r="R6" s="12">
        <v>1</v>
      </c>
      <c r="S6" s="19">
        <v>2</v>
      </c>
    </row>
    <row r="7" spans="1:20" x14ac:dyDescent="0.2">
      <c r="A7" t="s">
        <v>30</v>
      </c>
      <c r="B7" s="21" t="s">
        <v>31</v>
      </c>
      <c r="C7" t="s">
        <v>21</v>
      </c>
      <c r="D7" s="1">
        <v>40</v>
      </c>
      <c r="E7" s="11">
        <v>45</v>
      </c>
      <c r="F7" s="23">
        <v>18</v>
      </c>
      <c r="G7" s="13">
        <f t="shared" si="0"/>
        <v>0.45</v>
      </c>
      <c r="H7" s="12">
        <v>12</v>
      </c>
      <c r="I7" s="14">
        <v>0</v>
      </c>
      <c r="J7" s="24">
        <v>0</v>
      </c>
      <c r="K7" s="24">
        <v>0</v>
      </c>
      <c r="L7" s="24">
        <v>0</v>
      </c>
      <c r="M7" s="14">
        <v>15</v>
      </c>
      <c r="N7" s="24">
        <v>3</v>
      </c>
      <c r="O7" s="14">
        <v>13</v>
      </c>
      <c r="P7" s="24">
        <v>0</v>
      </c>
      <c r="Q7" s="24">
        <v>0</v>
      </c>
      <c r="R7" s="24">
        <v>5</v>
      </c>
      <c r="S7" s="19">
        <v>0</v>
      </c>
    </row>
    <row r="8" spans="1:20" x14ac:dyDescent="0.2">
      <c r="A8" t="s">
        <v>32</v>
      </c>
      <c r="B8" s="21" t="s">
        <v>33</v>
      </c>
      <c r="C8" t="s">
        <v>21</v>
      </c>
      <c r="D8" s="1">
        <v>20</v>
      </c>
      <c r="E8" s="11">
        <v>71.25</v>
      </c>
      <c r="F8" s="23">
        <v>3.8</v>
      </c>
      <c r="G8" s="13">
        <f t="shared" si="0"/>
        <v>0.19</v>
      </c>
      <c r="H8" s="12">
        <v>5</v>
      </c>
      <c r="I8" s="14">
        <v>0.4</v>
      </c>
      <c r="J8" s="15">
        <v>0</v>
      </c>
      <c r="K8" s="15">
        <v>0</v>
      </c>
      <c r="L8" s="15">
        <v>0</v>
      </c>
      <c r="M8" s="14">
        <v>3</v>
      </c>
      <c r="N8" s="15">
        <v>0.7</v>
      </c>
      <c r="O8" s="14">
        <v>0.5</v>
      </c>
      <c r="P8" s="12">
        <v>0</v>
      </c>
      <c r="Q8" s="12">
        <v>3.1</v>
      </c>
      <c r="R8" s="12">
        <v>0.1</v>
      </c>
      <c r="S8" s="19">
        <v>0</v>
      </c>
    </row>
    <row r="9" spans="1:20" x14ac:dyDescent="0.2">
      <c r="A9" t="s">
        <v>34</v>
      </c>
      <c r="B9" s="21" t="s">
        <v>35</v>
      </c>
      <c r="C9" t="s">
        <v>21</v>
      </c>
      <c r="D9" s="1">
        <v>64</v>
      </c>
      <c r="E9" s="11">
        <v>80</v>
      </c>
      <c r="F9" s="12">
        <v>47.8</v>
      </c>
      <c r="G9" s="13">
        <f t="shared" si="0"/>
        <v>0.74687499999999996</v>
      </c>
      <c r="H9" s="12">
        <v>3.5</v>
      </c>
      <c r="I9" s="14">
        <v>0</v>
      </c>
      <c r="J9" s="15">
        <v>0</v>
      </c>
      <c r="K9" s="15">
        <v>0</v>
      </c>
      <c r="L9" s="15">
        <v>0.4</v>
      </c>
      <c r="M9" s="14">
        <v>41.4</v>
      </c>
      <c r="N9" s="15">
        <v>6.4</v>
      </c>
      <c r="O9" s="14">
        <v>38.700000000000003</v>
      </c>
      <c r="P9" s="12">
        <v>4.0999999999999996</v>
      </c>
      <c r="Q9" s="12">
        <v>0</v>
      </c>
      <c r="R9" s="12">
        <v>0.5</v>
      </c>
      <c r="S9" s="19">
        <v>2.4</v>
      </c>
    </row>
    <row r="10" spans="1:20" x14ac:dyDescent="0.2">
      <c r="A10" t="s">
        <v>36</v>
      </c>
      <c r="B10" s="25" t="s">
        <v>37</v>
      </c>
      <c r="C10" t="s">
        <v>21</v>
      </c>
      <c r="D10" s="1">
        <v>110</v>
      </c>
      <c r="E10" s="11">
        <v>70</v>
      </c>
      <c r="F10" s="12">
        <v>141</v>
      </c>
      <c r="G10" s="13">
        <f t="shared" si="0"/>
        <v>1.2818181818181817</v>
      </c>
      <c r="H10" s="12">
        <v>10.43</v>
      </c>
      <c r="I10" s="14">
        <v>5</v>
      </c>
      <c r="J10" s="15">
        <v>2</v>
      </c>
      <c r="K10" s="15">
        <v>0</v>
      </c>
      <c r="L10" s="15">
        <v>4</v>
      </c>
      <c r="M10" s="14">
        <v>117</v>
      </c>
      <c r="N10" s="15">
        <v>24</v>
      </c>
      <c r="O10" s="14">
        <v>85</v>
      </c>
      <c r="P10" s="12">
        <v>43</v>
      </c>
      <c r="Q10" s="12">
        <v>0</v>
      </c>
      <c r="R10" s="12">
        <v>1</v>
      </c>
      <c r="S10" s="19">
        <v>7</v>
      </c>
    </row>
    <row r="11" spans="1:20" x14ac:dyDescent="0.2">
      <c r="A11" t="s">
        <v>38</v>
      </c>
      <c r="B11" s="21" t="s">
        <v>39</v>
      </c>
      <c r="C11" t="s">
        <v>21</v>
      </c>
      <c r="D11" s="1">
        <v>12</v>
      </c>
      <c r="E11" s="11">
        <v>60</v>
      </c>
      <c r="F11" s="12">
        <v>44</v>
      </c>
      <c r="G11" s="13">
        <f t="shared" si="0"/>
        <v>3.6666666666666665</v>
      </c>
      <c r="H11" s="12">
        <v>4</v>
      </c>
      <c r="I11" s="14"/>
      <c r="J11" s="15"/>
      <c r="K11" s="15"/>
      <c r="L11" s="15"/>
      <c r="M11" s="14">
        <v>39</v>
      </c>
      <c r="N11" s="15">
        <v>5</v>
      </c>
      <c r="O11" s="14"/>
      <c r="P11" s="12"/>
      <c r="Q11" s="12"/>
      <c r="R11" s="12"/>
      <c r="S11" s="19"/>
      <c r="T11" s="26"/>
    </row>
    <row r="12" spans="1:20" x14ac:dyDescent="0.2">
      <c r="A12" t="s">
        <v>40</v>
      </c>
      <c r="B12" s="22" t="s">
        <v>41</v>
      </c>
      <c r="C12" t="s">
        <v>21</v>
      </c>
      <c r="D12" s="1">
        <v>46</v>
      </c>
      <c r="E12" s="11">
        <v>65</v>
      </c>
      <c r="F12" s="23">
        <v>44</v>
      </c>
      <c r="G12" s="13">
        <f t="shared" si="0"/>
        <v>0.95652173913043481</v>
      </c>
      <c r="H12" s="12">
        <v>7</v>
      </c>
      <c r="I12" s="14">
        <v>6.3</v>
      </c>
      <c r="J12" s="15">
        <v>1.2</v>
      </c>
      <c r="K12" s="15">
        <v>0</v>
      </c>
      <c r="L12" s="15">
        <v>0</v>
      </c>
      <c r="M12" s="14">
        <v>30.8</v>
      </c>
      <c r="N12" s="15">
        <v>13.2</v>
      </c>
      <c r="O12" s="14">
        <v>33.299999999999997</v>
      </c>
      <c r="P12" s="12">
        <v>7.5</v>
      </c>
      <c r="Q12" s="12"/>
      <c r="R12" s="12">
        <v>0.8</v>
      </c>
      <c r="S12" s="19">
        <v>2.4</v>
      </c>
    </row>
    <row r="13" spans="1:20" x14ac:dyDescent="0.2">
      <c r="A13" t="s">
        <v>42</v>
      </c>
      <c r="B13" s="21" t="s">
        <v>43</v>
      </c>
      <c r="C13" t="s">
        <v>21</v>
      </c>
      <c r="D13" s="1">
        <v>12</v>
      </c>
      <c r="E13" s="27"/>
      <c r="F13" s="23">
        <v>6.1</v>
      </c>
      <c r="G13" s="13">
        <f t="shared" si="0"/>
        <v>0.5083333333333333</v>
      </c>
      <c r="H13" s="12">
        <v>4.03</v>
      </c>
      <c r="I13" s="14"/>
      <c r="J13" s="15"/>
      <c r="K13" s="15"/>
      <c r="L13" s="15"/>
      <c r="M13" s="14">
        <v>5.2</v>
      </c>
      <c r="N13" s="15">
        <v>1</v>
      </c>
      <c r="O13" s="14">
        <v>1.87</v>
      </c>
      <c r="P13" s="12">
        <v>0.3</v>
      </c>
      <c r="Q13" s="12"/>
      <c r="R13" s="12">
        <v>0.04</v>
      </c>
      <c r="S13" s="19">
        <v>0.16</v>
      </c>
    </row>
    <row r="14" spans="1:20" x14ac:dyDescent="0.2">
      <c r="A14" t="s">
        <v>44</v>
      </c>
      <c r="B14" s="21" t="s">
        <v>45</v>
      </c>
      <c r="C14" t="s">
        <v>21</v>
      </c>
      <c r="D14" s="1">
        <v>52</v>
      </c>
      <c r="E14" s="11">
        <v>65</v>
      </c>
      <c r="F14" s="12">
        <v>35</v>
      </c>
      <c r="G14" s="13">
        <f t="shared" si="0"/>
        <v>0.67307692307692313</v>
      </c>
      <c r="H14" s="12">
        <v>3</v>
      </c>
      <c r="I14" s="14">
        <v>0</v>
      </c>
      <c r="J14" s="15">
        <v>0</v>
      </c>
      <c r="K14" s="15">
        <v>0</v>
      </c>
      <c r="L14" s="15">
        <v>0</v>
      </c>
      <c r="M14" s="14">
        <v>25</v>
      </c>
      <c r="N14" s="15">
        <v>7</v>
      </c>
      <c r="O14" s="14">
        <v>27</v>
      </c>
      <c r="P14" s="12">
        <v>2</v>
      </c>
      <c r="Q14" s="12"/>
      <c r="R14" s="12">
        <v>1</v>
      </c>
      <c r="S14" s="19">
        <v>1</v>
      </c>
    </row>
    <row r="15" spans="1:20" x14ac:dyDescent="0.2">
      <c r="A15" t="s">
        <v>46</v>
      </c>
      <c r="B15" s="21" t="s">
        <v>47</v>
      </c>
      <c r="C15" t="s">
        <v>21</v>
      </c>
      <c r="D15" s="1">
        <v>50</v>
      </c>
      <c r="E15" s="11">
        <v>70</v>
      </c>
      <c r="F15" s="12">
        <v>74</v>
      </c>
      <c r="G15" s="13">
        <f t="shared" si="0"/>
        <v>1.48</v>
      </c>
      <c r="H15" s="12">
        <v>15</v>
      </c>
      <c r="I15" s="14">
        <v>9</v>
      </c>
      <c r="J15" s="15">
        <v>0</v>
      </c>
      <c r="K15" s="15">
        <v>0</v>
      </c>
      <c r="L15" s="15">
        <v>0</v>
      </c>
      <c r="M15" s="14">
        <v>64</v>
      </c>
      <c r="N15" s="15">
        <v>10</v>
      </c>
      <c r="O15" s="14">
        <v>48</v>
      </c>
      <c r="P15" s="12">
        <v>20</v>
      </c>
      <c r="Q15" s="12"/>
      <c r="R15" s="12">
        <v>1</v>
      </c>
      <c r="S15" s="19">
        <v>5</v>
      </c>
    </row>
    <row r="16" spans="1:20" x14ac:dyDescent="0.2">
      <c r="A16" t="s">
        <v>48</v>
      </c>
      <c r="B16" s="21" t="s">
        <v>49</v>
      </c>
      <c r="C16" t="s">
        <v>21</v>
      </c>
      <c r="D16" s="1">
        <v>66</v>
      </c>
      <c r="E16" s="11">
        <v>45</v>
      </c>
      <c r="F16" s="12">
        <v>58</v>
      </c>
      <c r="G16" s="13">
        <f t="shared" si="0"/>
        <v>0.87878787878787878</v>
      </c>
      <c r="H16" s="12">
        <v>60</v>
      </c>
      <c r="I16" s="14">
        <v>0</v>
      </c>
      <c r="J16" s="24">
        <v>0</v>
      </c>
      <c r="K16" s="24">
        <v>0</v>
      </c>
      <c r="L16" s="24">
        <v>0</v>
      </c>
      <c r="M16" s="14">
        <v>35</v>
      </c>
      <c r="N16" s="24">
        <v>23</v>
      </c>
      <c r="O16" s="14" t="s">
        <v>50</v>
      </c>
      <c r="P16" s="24" t="s">
        <v>50</v>
      </c>
      <c r="Q16" s="24" t="s">
        <v>50</v>
      </c>
      <c r="R16" s="24" t="s">
        <v>50</v>
      </c>
      <c r="S16" s="19" t="s">
        <v>50</v>
      </c>
    </row>
    <row r="17" spans="1:20" x14ac:dyDescent="0.2">
      <c r="A17" s="9" t="s">
        <v>51</v>
      </c>
      <c r="B17" s="21" t="s">
        <v>52</v>
      </c>
      <c r="C17" t="s">
        <v>21</v>
      </c>
      <c r="D17" s="1">
        <v>37</v>
      </c>
      <c r="E17" s="11"/>
      <c r="F17" s="28"/>
      <c r="G17" s="13">
        <f t="shared" si="0"/>
        <v>0</v>
      </c>
      <c r="H17" s="1"/>
      <c r="I17" s="29"/>
      <c r="J17" s="30"/>
      <c r="K17" s="30"/>
      <c r="L17" s="31"/>
      <c r="M17" s="29"/>
      <c r="N17" s="30"/>
      <c r="O17" s="29"/>
      <c r="P17" s="1"/>
      <c r="Q17" s="1"/>
      <c r="R17" s="1"/>
      <c r="S17" s="32"/>
    </row>
    <row r="18" spans="1:20" x14ac:dyDescent="0.2">
      <c r="A18" s="9" t="s">
        <v>53</v>
      </c>
      <c r="B18" s="20" t="s">
        <v>54</v>
      </c>
      <c r="C18" t="s">
        <v>21</v>
      </c>
      <c r="D18" s="1">
        <v>28</v>
      </c>
      <c r="E18" s="11">
        <v>0</v>
      </c>
      <c r="F18" s="12">
        <v>47.33</v>
      </c>
      <c r="G18" s="13">
        <f t="shared" si="0"/>
        <v>1.6903571428571429</v>
      </c>
      <c r="H18" s="12">
        <v>3</v>
      </c>
      <c r="I18" s="29">
        <v>0</v>
      </c>
      <c r="J18" s="31">
        <v>0</v>
      </c>
      <c r="K18" s="31">
        <v>0</v>
      </c>
      <c r="L18" s="30">
        <v>0</v>
      </c>
      <c r="M18" s="29">
        <v>39.090000000000003</v>
      </c>
      <c r="N18" s="24">
        <v>8.24</v>
      </c>
      <c r="O18" s="29">
        <v>0</v>
      </c>
      <c r="P18" s="1">
        <v>0</v>
      </c>
      <c r="Q18" s="1">
        <v>0</v>
      </c>
      <c r="R18" s="1">
        <v>0</v>
      </c>
      <c r="S18" s="32">
        <v>0</v>
      </c>
    </row>
    <row r="19" spans="1:20" x14ac:dyDescent="0.2">
      <c r="A19" s="9" t="s">
        <v>55</v>
      </c>
      <c r="B19" s="21" t="s">
        <v>56</v>
      </c>
      <c r="C19" t="s">
        <v>21</v>
      </c>
      <c r="D19" s="1">
        <v>83</v>
      </c>
      <c r="E19" s="11">
        <v>50</v>
      </c>
      <c r="F19" s="1">
        <v>75</v>
      </c>
      <c r="G19" s="13">
        <f t="shared" si="0"/>
        <v>0.90361445783132532</v>
      </c>
      <c r="H19" s="1">
        <v>30</v>
      </c>
      <c r="I19" s="29">
        <v>20</v>
      </c>
      <c r="J19" s="31">
        <v>24</v>
      </c>
      <c r="K19" s="31">
        <v>0</v>
      </c>
      <c r="L19" s="31">
        <v>30</v>
      </c>
      <c r="M19" s="29">
        <v>73</v>
      </c>
      <c r="N19" s="31">
        <v>2</v>
      </c>
      <c r="O19" s="29">
        <v>46</v>
      </c>
      <c r="P19" s="1">
        <v>2</v>
      </c>
      <c r="Q19" s="1"/>
      <c r="R19" s="1">
        <v>3</v>
      </c>
      <c r="S19" s="32">
        <v>1</v>
      </c>
    </row>
    <row r="20" spans="1:20" x14ac:dyDescent="0.2">
      <c r="A20" s="9" t="s">
        <v>57</v>
      </c>
      <c r="B20" s="21" t="s">
        <v>58</v>
      </c>
      <c r="C20" t="s">
        <v>21</v>
      </c>
      <c r="D20" s="1">
        <v>54</v>
      </c>
      <c r="E20" s="11">
        <v>45</v>
      </c>
      <c r="F20" s="1">
        <v>34</v>
      </c>
      <c r="G20" s="13">
        <f t="shared" si="0"/>
        <v>0.62962962962962965</v>
      </c>
      <c r="H20" s="12">
        <v>7</v>
      </c>
      <c r="I20" s="14">
        <v>0</v>
      </c>
      <c r="J20" s="15">
        <v>0</v>
      </c>
      <c r="K20" s="15">
        <v>0</v>
      </c>
      <c r="L20" s="15">
        <v>3</v>
      </c>
      <c r="M20" s="14">
        <v>28</v>
      </c>
      <c r="N20" s="15">
        <v>6</v>
      </c>
      <c r="O20" s="14">
        <v>14</v>
      </c>
      <c r="P20" s="12">
        <v>0</v>
      </c>
      <c r="Q20" s="12"/>
      <c r="R20" s="12">
        <v>20</v>
      </c>
      <c r="S20" s="19">
        <v>0</v>
      </c>
    </row>
    <row r="21" spans="1:20" x14ac:dyDescent="0.2">
      <c r="A21" s="8" t="s">
        <v>59</v>
      </c>
      <c r="B21" s="10" t="s">
        <v>60</v>
      </c>
      <c r="C21" t="s">
        <v>21</v>
      </c>
      <c r="D21" s="1">
        <v>80</v>
      </c>
      <c r="E21" s="11">
        <v>49.1</v>
      </c>
      <c r="F21" s="1">
        <v>67.680000000000007</v>
      </c>
      <c r="G21" s="13">
        <f t="shared" si="0"/>
        <v>0.84600000000000009</v>
      </c>
      <c r="H21" s="1">
        <v>7</v>
      </c>
      <c r="I21" s="33"/>
      <c r="J21" s="30"/>
      <c r="K21" s="30"/>
      <c r="L21" s="31"/>
      <c r="M21" s="33"/>
      <c r="N21" s="31"/>
      <c r="O21" s="33"/>
      <c r="P21" s="30"/>
      <c r="Q21" s="30"/>
      <c r="R21" s="30"/>
      <c r="S21" s="32"/>
    </row>
    <row r="22" spans="1:20" hidden="1" x14ac:dyDescent="0.2">
      <c r="A22" t="s">
        <v>61</v>
      </c>
      <c r="B22" s="10" t="s">
        <v>62</v>
      </c>
      <c r="C22" t="s">
        <v>63</v>
      </c>
      <c r="D22" s="1">
        <v>28</v>
      </c>
      <c r="E22" s="11">
        <v>50</v>
      </c>
      <c r="F22" s="12">
        <v>32</v>
      </c>
      <c r="G22" s="13">
        <f t="shared" si="0"/>
        <v>1.1428571428571428</v>
      </c>
      <c r="H22" s="12">
        <v>12</v>
      </c>
      <c r="I22" s="14">
        <v>19</v>
      </c>
      <c r="J22" s="15">
        <v>2</v>
      </c>
      <c r="K22" s="15">
        <v>24</v>
      </c>
      <c r="L22" s="15">
        <v>21</v>
      </c>
      <c r="M22" s="14">
        <v>28</v>
      </c>
      <c r="N22" s="15">
        <v>3</v>
      </c>
      <c r="O22" s="14">
        <v>11</v>
      </c>
      <c r="P22" s="12">
        <v>1</v>
      </c>
      <c r="Q22" s="12"/>
      <c r="R22" s="12">
        <v>1</v>
      </c>
      <c r="S22" s="19">
        <v>1</v>
      </c>
    </row>
    <row r="23" spans="1:20" ht="15.75" hidden="1" customHeight="1" x14ac:dyDescent="0.25">
      <c r="A23" t="s">
        <v>64</v>
      </c>
      <c r="B23" s="34" t="s">
        <v>65</v>
      </c>
      <c r="C23" t="s">
        <v>63</v>
      </c>
      <c r="D23" s="1">
        <v>46</v>
      </c>
      <c r="E23" s="11">
        <v>54</v>
      </c>
      <c r="F23" s="12">
        <v>47</v>
      </c>
      <c r="G23" s="13">
        <f t="shared" si="0"/>
        <v>1.0217391304347827</v>
      </c>
      <c r="H23" s="12"/>
      <c r="I23" s="14"/>
      <c r="J23" s="15"/>
      <c r="K23" s="15"/>
      <c r="L23" s="15"/>
      <c r="M23" s="14"/>
      <c r="N23" s="15"/>
      <c r="O23" s="14"/>
      <c r="P23" s="12"/>
      <c r="Q23" s="12"/>
      <c r="R23" s="12"/>
      <c r="S23" s="19"/>
    </row>
    <row r="24" spans="1:20" hidden="1" x14ac:dyDescent="0.2">
      <c r="A24" s="9" t="s">
        <v>66</v>
      </c>
      <c r="B24" s="20" t="s">
        <v>67</v>
      </c>
      <c r="C24" t="s">
        <v>63</v>
      </c>
      <c r="D24" s="1">
        <v>738</v>
      </c>
      <c r="E24" s="11">
        <v>45</v>
      </c>
      <c r="F24" s="12">
        <v>680</v>
      </c>
      <c r="G24" s="13">
        <f t="shared" si="0"/>
        <v>0.92140921409214094</v>
      </c>
      <c r="H24" s="12"/>
      <c r="I24" s="14">
        <v>0</v>
      </c>
      <c r="J24" s="15">
        <v>0</v>
      </c>
      <c r="K24" s="15">
        <v>0</v>
      </c>
      <c r="L24" s="15">
        <v>0</v>
      </c>
      <c r="M24" s="14">
        <v>589</v>
      </c>
      <c r="N24" s="15">
        <v>83</v>
      </c>
      <c r="O24" s="14">
        <v>573</v>
      </c>
      <c r="P24" s="12">
        <v>43</v>
      </c>
      <c r="Q24" s="12">
        <v>0</v>
      </c>
      <c r="R24" s="12">
        <v>19</v>
      </c>
      <c r="S24" s="19">
        <v>12</v>
      </c>
    </row>
    <row r="25" spans="1:20" hidden="1" x14ac:dyDescent="0.2">
      <c r="A25" s="35" t="s">
        <v>68</v>
      </c>
      <c r="B25" s="20" t="s">
        <v>69</v>
      </c>
      <c r="C25" t="s">
        <v>63</v>
      </c>
      <c r="D25" s="1">
        <v>383</v>
      </c>
      <c r="E25" s="11">
        <v>73.5</v>
      </c>
      <c r="F25" s="12">
        <v>381.2</v>
      </c>
      <c r="G25" s="13">
        <f t="shared" si="0"/>
        <v>0.99530026109660574</v>
      </c>
      <c r="H25" s="12">
        <v>21</v>
      </c>
      <c r="I25" s="14">
        <v>73.099999999999994</v>
      </c>
      <c r="J25" s="15">
        <v>33.6</v>
      </c>
      <c r="K25" s="15">
        <v>5.6</v>
      </c>
      <c r="L25" s="15">
        <v>0</v>
      </c>
      <c r="M25" s="14">
        <v>271</v>
      </c>
      <c r="N25" s="15">
        <v>110.1</v>
      </c>
      <c r="O25" s="14">
        <v>260.3</v>
      </c>
      <c r="P25" s="12">
        <v>6.3</v>
      </c>
      <c r="Q25" s="12">
        <v>103.8</v>
      </c>
      <c r="R25" s="12">
        <v>9.5</v>
      </c>
      <c r="S25" s="19">
        <v>1.2</v>
      </c>
      <c r="T25" s="24"/>
    </row>
    <row r="26" spans="1:20" hidden="1" x14ac:dyDescent="0.2">
      <c r="A26" t="s">
        <v>70</v>
      </c>
      <c r="B26" s="21" t="s">
        <v>71</v>
      </c>
      <c r="C26" t="s">
        <v>63</v>
      </c>
      <c r="D26" s="1">
        <v>120</v>
      </c>
      <c r="E26" s="11">
        <v>63.84</v>
      </c>
      <c r="F26" s="12">
        <v>121.7</v>
      </c>
      <c r="G26" s="13">
        <f t="shared" si="0"/>
        <v>1.0141666666666667</v>
      </c>
      <c r="H26" s="12">
        <v>9</v>
      </c>
      <c r="I26" s="14">
        <v>39.700000000000003</v>
      </c>
      <c r="J26" s="15">
        <v>12</v>
      </c>
      <c r="K26" s="15">
        <v>0.5</v>
      </c>
      <c r="L26" s="15">
        <v>0</v>
      </c>
      <c r="M26" s="14">
        <v>104.1</v>
      </c>
      <c r="N26" s="15">
        <v>17.7</v>
      </c>
      <c r="O26" s="14">
        <v>103.3</v>
      </c>
      <c r="P26" s="12">
        <v>3.3</v>
      </c>
      <c r="Q26" s="12">
        <v>4.3</v>
      </c>
      <c r="R26" s="12">
        <v>10.7</v>
      </c>
      <c r="S26" s="19">
        <v>0.1</v>
      </c>
    </row>
    <row r="27" spans="1:20" hidden="1" x14ac:dyDescent="0.2">
      <c r="A27" t="s">
        <v>72</v>
      </c>
      <c r="B27" s="21" t="s">
        <v>73</v>
      </c>
      <c r="C27" t="s">
        <v>63</v>
      </c>
      <c r="D27" s="1">
        <v>825</v>
      </c>
      <c r="E27" s="11">
        <v>74</v>
      </c>
      <c r="F27" s="12">
        <v>758</v>
      </c>
      <c r="G27" s="13">
        <f t="shared" si="0"/>
        <v>0.91878787878787882</v>
      </c>
      <c r="H27" s="12">
        <v>16.62</v>
      </c>
      <c r="I27" s="14">
        <v>256.3</v>
      </c>
      <c r="J27" s="15">
        <v>147.5</v>
      </c>
      <c r="K27" s="15">
        <v>0.2</v>
      </c>
      <c r="L27" s="15" t="s">
        <v>50</v>
      </c>
      <c r="M27" s="14">
        <v>618.1</v>
      </c>
      <c r="N27" s="15">
        <v>96</v>
      </c>
      <c r="O27" s="14">
        <v>562.1</v>
      </c>
      <c r="P27" s="12">
        <v>77.2</v>
      </c>
      <c r="Q27" s="12">
        <v>57.9</v>
      </c>
      <c r="R27" s="12">
        <v>3.8</v>
      </c>
      <c r="S27" s="19">
        <v>13</v>
      </c>
    </row>
    <row r="28" spans="1:20" hidden="1" x14ac:dyDescent="0.2">
      <c r="A28" s="9" t="s">
        <v>74</v>
      </c>
      <c r="B28" s="21" t="s">
        <v>75</v>
      </c>
      <c r="C28" t="s">
        <v>63</v>
      </c>
      <c r="D28" s="1">
        <v>8</v>
      </c>
      <c r="E28" s="11"/>
      <c r="F28" s="12"/>
      <c r="G28" s="13">
        <f t="shared" si="0"/>
        <v>0</v>
      </c>
      <c r="H28" s="12"/>
      <c r="I28" s="14"/>
      <c r="J28" s="15"/>
      <c r="K28" s="15"/>
      <c r="L28" s="15"/>
      <c r="M28" s="14"/>
      <c r="N28" s="15"/>
      <c r="O28" s="14"/>
      <c r="P28" s="12"/>
      <c r="Q28" s="12"/>
      <c r="R28" s="12"/>
      <c r="S28" s="19"/>
    </row>
    <row r="29" spans="1:20" hidden="1" x14ac:dyDescent="0.2">
      <c r="A29" t="s">
        <v>76</v>
      </c>
      <c r="B29" s="10" t="s">
        <v>77</v>
      </c>
      <c r="C29" t="s">
        <v>63</v>
      </c>
      <c r="D29" s="1">
        <v>356</v>
      </c>
      <c r="E29" s="11">
        <v>64.239999999999995</v>
      </c>
      <c r="F29" s="12">
        <v>325</v>
      </c>
      <c r="G29" s="13">
        <f t="shared" si="0"/>
        <v>0.9129213483146067</v>
      </c>
      <c r="H29" s="12">
        <v>13.5</v>
      </c>
      <c r="I29" s="14"/>
      <c r="J29" s="15"/>
      <c r="K29" s="15"/>
      <c r="L29" s="15"/>
      <c r="M29" s="14"/>
      <c r="N29" s="15"/>
      <c r="O29" s="14"/>
      <c r="P29" s="12"/>
      <c r="Q29" s="12"/>
      <c r="R29" s="12"/>
      <c r="S29" s="19"/>
    </row>
    <row r="30" spans="1:20" hidden="1" x14ac:dyDescent="0.2">
      <c r="A30" t="s">
        <v>78</v>
      </c>
      <c r="B30" s="36" t="s">
        <v>79</v>
      </c>
      <c r="C30" t="s">
        <v>63</v>
      </c>
      <c r="D30" s="1">
        <v>42</v>
      </c>
      <c r="E30" s="11">
        <v>45</v>
      </c>
      <c r="F30" s="12">
        <v>31.42</v>
      </c>
      <c r="G30" s="13">
        <f t="shared" si="0"/>
        <v>0.74809523809523815</v>
      </c>
      <c r="H30" s="12">
        <v>313</v>
      </c>
      <c r="I30" s="14"/>
      <c r="J30" s="15"/>
      <c r="K30" s="15"/>
      <c r="L30" s="15"/>
      <c r="M30" s="14">
        <v>300</v>
      </c>
      <c r="N30" s="15">
        <v>69</v>
      </c>
      <c r="O30" s="14">
        <v>251</v>
      </c>
      <c r="P30" s="12">
        <v>2</v>
      </c>
      <c r="Q30" s="12"/>
      <c r="R30" s="12">
        <v>35</v>
      </c>
      <c r="S30" s="19">
        <v>6</v>
      </c>
    </row>
    <row r="31" spans="1:20" hidden="1" x14ac:dyDescent="0.2">
      <c r="A31" s="9" t="s">
        <v>80</v>
      </c>
      <c r="B31" s="21" t="s">
        <v>81</v>
      </c>
      <c r="C31" t="s">
        <v>63</v>
      </c>
      <c r="D31" s="1">
        <v>156</v>
      </c>
      <c r="E31" s="11">
        <v>46</v>
      </c>
      <c r="F31" s="12">
        <v>196</v>
      </c>
      <c r="G31" s="13">
        <f t="shared" si="0"/>
        <v>1.2564102564102564</v>
      </c>
      <c r="H31" s="12"/>
      <c r="I31" s="14">
        <v>0</v>
      </c>
      <c r="J31" s="15">
        <v>0</v>
      </c>
      <c r="K31" s="15">
        <v>0</v>
      </c>
      <c r="L31" s="15">
        <v>0</v>
      </c>
      <c r="M31" s="14">
        <v>159</v>
      </c>
      <c r="N31" s="15">
        <v>36</v>
      </c>
      <c r="O31" s="14">
        <v>178</v>
      </c>
      <c r="P31" s="12">
        <v>17</v>
      </c>
      <c r="Q31" s="12"/>
      <c r="R31" s="12">
        <v>1</v>
      </c>
      <c r="S31" s="19">
        <v>2</v>
      </c>
    </row>
    <row r="32" spans="1:20" hidden="1" x14ac:dyDescent="0.2">
      <c r="A32" t="s">
        <v>82</v>
      </c>
      <c r="B32" s="21" t="s">
        <v>83</v>
      </c>
      <c r="C32" t="s">
        <v>63</v>
      </c>
      <c r="D32" s="1">
        <v>16</v>
      </c>
      <c r="E32" s="11">
        <v>60</v>
      </c>
      <c r="F32" s="12">
        <v>6.2</v>
      </c>
      <c r="G32" s="13">
        <f t="shared" si="0"/>
        <v>0.38750000000000001</v>
      </c>
      <c r="H32" s="12">
        <v>5.2</v>
      </c>
      <c r="I32" s="14">
        <v>2</v>
      </c>
      <c r="J32" s="15">
        <v>0.9</v>
      </c>
      <c r="K32" s="15">
        <v>0.3</v>
      </c>
      <c r="L32" s="15">
        <v>0.2</v>
      </c>
      <c r="M32" s="14">
        <v>4.7</v>
      </c>
      <c r="N32" s="15">
        <v>1.4</v>
      </c>
      <c r="O32" s="14">
        <v>4.9000000000000004</v>
      </c>
      <c r="P32" s="12">
        <v>0</v>
      </c>
      <c r="Q32" s="12">
        <v>0.7</v>
      </c>
      <c r="R32" s="12">
        <v>0.5</v>
      </c>
      <c r="S32" s="19">
        <v>0</v>
      </c>
    </row>
    <row r="33" spans="1:20" hidden="1" x14ac:dyDescent="0.2">
      <c r="A33" t="s">
        <v>84</v>
      </c>
      <c r="B33" s="21" t="s">
        <v>85</v>
      </c>
      <c r="C33" t="s">
        <v>63</v>
      </c>
      <c r="D33" s="1">
        <v>288</v>
      </c>
      <c r="E33" s="11">
        <v>50</v>
      </c>
      <c r="F33" s="12">
        <v>225.8</v>
      </c>
      <c r="G33" s="13">
        <f t="shared" si="0"/>
        <v>0.78402777777777777</v>
      </c>
      <c r="H33" s="12">
        <v>45</v>
      </c>
      <c r="I33" s="14">
        <v>88</v>
      </c>
      <c r="J33" s="15">
        <v>20.6</v>
      </c>
      <c r="K33" s="15">
        <v>12.9</v>
      </c>
      <c r="L33" s="15">
        <v>0</v>
      </c>
      <c r="M33" s="14">
        <v>195.3</v>
      </c>
      <c r="N33" s="15">
        <v>30.5</v>
      </c>
      <c r="O33" s="14">
        <v>105.6</v>
      </c>
      <c r="P33" s="12">
        <v>9.6999999999999993</v>
      </c>
      <c r="Q33" s="12">
        <v>103.7</v>
      </c>
      <c r="R33" s="12">
        <v>6.5</v>
      </c>
      <c r="S33" s="19">
        <v>0.4</v>
      </c>
    </row>
    <row r="34" spans="1:20" hidden="1" x14ac:dyDescent="0.2">
      <c r="A34" s="9" t="s">
        <v>86</v>
      </c>
      <c r="B34" s="21" t="s">
        <v>87</v>
      </c>
      <c r="C34" t="s">
        <v>63</v>
      </c>
      <c r="D34" s="1">
        <v>175</v>
      </c>
      <c r="E34" s="11">
        <v>65</v>
      </c>
      <c r="F34" s="1">
        <v>142</v>
      </c>
      <c r="G34" s="13">
        <f t="shared" ref="G34:G58" si="1">F34/D34</f>
        <v>0.81142857142857139</v>
      </c>
      <c r="H34" s="1">
        <v>10</v>
      </c>
      <c r="I34" s="29">
        <v>0</v>
      </c>
      <c r="J34" s="31">
        <v>110</v>
      </c>
      <c r="K34" s="31">
        <v>0</v>
      </c>
      <c r="L34" s="30">
        <v>0</v>
      </c>
      <c r="M34" s="29">
        <v>120</v>
      </c>
      <c r="N34" s="31">
        <v>22</v>
      </c>
      <c r="O34" s="29">
        <v>117</v>
      </c>
      <c r="P34" s="30">
        <v>3</v>
      </c>
      <c r="Q34" s="30">
        <v>0</v>
      </c>
      <c r="R34" s="30">
        <v>11</v>
      </c>
      <c r="S34" s="32">
        <v>1</v>
      </c>
      <c r="T34" s="37"/>
    </row>
    <row r="35" spans="1:20" hidden="1" x14ac:dyDescent="0.2">
      <c r="A35" t="s">
        <v>88</v>
      </c>
      <c r="B35" s="20" t="s">
        <v>89</v>
      </c>
      <c r="C35" t="s">
        <v>63</v>
      </c>
      <c r="D35" s="1">
        <v>112</v>
      </c>
      <c r="E35" s="11"/>
      <c r="F35" s="12">
        <v>50.2</v>
      </c>
      <c r="G35" s="13">
        <f t="shared" si="1"/>
        <v>0.44821428571428573</v>
      </c>
      <c r="H35" s="12"/>
      <c r="I35" s="14">
        <v>3.1</v>
      </c>
      <c r="J35" s="15">
        <v>11.8</v>
      </c>
      <c r="K35" s="15"/>
      <c r="L35" s="15"/>
      <c r="M35" s="14">
        <v>42</v>
      </c>
      <c r="N35" s="15">
        <v>7.9</v>
      </c>
      <c r="O35" s="14">
        <v>45.63</v>
      </c>
      <c r="P35" s="12">
        <v>2.5</v>
      </c>
      <c r="Q35" s="12">
        <v>3.4</v>
      </c>
      <c r="R35" s="12">
        <v>0.86</v>
      </c>
      <c r="S35" s="19">
        <v>1.34</v>
      </c>
    </row>
    <row r="36" spans="1:20" hidden="1" x14ac:dyDescent="0.2">
      <c r="A36" t="s">
        <v>90</v>
      </c>
      <c r="B36" s="21" t="s">
        <v>91</v>
      </c>
      <c r="C36" t="s">
        <v>63</v>
      </c>
      <c r="D36" s="1">
        <v>47</v>
      </c>
      <c r="E36" s="11">
        <v>69.5</v>
      </c>
      <c r="F36" s="12">
        <v>45.2</v>
      </c>
      <c r="G36" s="13">
        <f t="shared" si="1"/>
        <v>0.96170212765957452</v>
      </c>
      <c r="H36" s="12">
        <v>17</v>
      </c>
      <c r="I36" s="14">
        <v>6</v>
      </c>
      <c r="J36" s="24">
        <v>8</v>
      </c>
      <c r="K36" s="24">
        <v>10</v>
      </c>
      <c r="L36" s="24">
        <v>0</v>
      </c>
      <c r="M36" s="14">
        <v>38</v>
      </c>
      <c r="N36" s="24">
        <v>7</v>
      </c>
      <c r="O36" s="14">
        <v>41</v>
      </c>
      <c r="P36" s="24">
        <v>2</v>
      </c>
      <c r="Q36" s="24"/>
      <c r="R36" s="24">
        <v>2</v>
      </c>
      <c r="S36" s="19">
        <v>0</v>
      </c>
    </row>
    <row r="37" spans="1:20" hidden="1" x14ac:dyDescent="0.2">
      <c r="A37" t="s">
        <v>92</v>
      </c>
      <c r="B37" s="20" t="s">
        <v>93</v>
      </c>
      <c r="C37" t="s">
        <v>63</v>
      </c>
      <c r="D37" s="1">
        <v>3154</v>
      </c>
      <c r="E37" s="11">
        <v>115</v>
      </c>
      <c r="F37" s="12">
        <v>2720</v>
      </c>
      <c r="G37" s="13">
        <f t="shared" si="1"/>
        <v>0.86239695624603674</v>
      </c>
      <c r="H37" s="12">
        <v>20</v>
      </c>
      <c r="I37" s="14">
        <v>1110.3</v>
      </c>
      <c r="J37" s="15">
        <v>362.8</v>
      </c>
      <c r="K37" s="15">
        <v>118.3</v>
      </c>
      <c r="L37" s="15" t="s">
        <v>94</v>
      </c>
      <c r="M37" s="14">
        <v>2245.6</v>
      </c>
      <c r="N37" s="15">
        <v>326.2</v>
      </c>
      <c r="O37" s="14">
        <v>1424.6</v>
      </c>
      <c r="P37" s="12">
        <v>945.6</v>
      </c>
      <c r="Q37" s="12" t="s">
        <v>94</v>
      </c>
      <c r="R37" s="12">
        <v>58.7</v>
      </c>
      <c r="S37" s="19">
        <v>142.9</v>
      </c>
    </row>
    <row r="38" spans="1:20" hidden="1" x14ac:dyDescent="0.2">
      <c r="A38" t="s">
        <v>95</v>
      </c>
      <c r="B38" s="21" t="s">
        <v>96</v>
      </c>
      <c r="C38" t="s">
        <v>63</v>
      </c>
      <c r="D38" s="1">
        <v>535</v>
      </c>
      <c r="E38" s="11">
        <v>80</v>
      </c>
      <c r="F38" s="12">
        <v>385</v>
      </c>
      <c r="G38" s="13">
        <f t="shared" si="1"/>
        <v>0.71962616822429903</v>
      </c>
      <c r="H38" s="12">
        <v>16</v>
      </c>
      <c r="I38" s="14">
        <v>102</v>
      </c>
      <c r="J38" s="15">
        <v>85</v>
      </c>
      <c r="K38" s="15">
        <v>55.5</v>
      </c>
      <c r="L38" s="15">
        <v>7.5</v>
      </c>
      <c r="M38" s="14">
        <v>324</v>
      </c>
      <c r="N38" s="15">
        <v>61</v>
      </c>
      <c r="O38" s="14">
        <v>296</v>
      </c>
      <c r="P38" s="12">
        <v>53</v>
      </c>
      <c r="Q38" s="12"/>
      <c r="R38" s="12">
        <v>23</v>
      </c>
      <c r="S38" s="19">
        <v>12</v>
      </c>
    </row>
    <row r="39" spans="1:20" hidden="1" x14ac:dyDescent="0.2">
      <c r="A39" t="s">
        <v>97</v>
      </c>
      <c r="B39" s="22" t="s">
        <v>98</v>
      </c>
      <c r="C39" t="s">
        <v>63</v>
      </c>
      <c r="D39" s="1">
        <v>45</v>
      </c>
      <c r="E39" s="11"/>
      <c r="F39" s="12"/>
      <c r="G39" s="13">
        <f t="shared" si="1"/>
        <v>0</v>
      </c>
      <c r="H39" s="12"/>
      <c r="I39" s="14"/>
      <c r="J39" s="24"/>
      <c r="K39" s="24"/>
      <c r="L39" s="24"/>
      <c r="M39" s="14"/>
      <c r="N39" s="24"/>
      <c r="O39" s="14"/>
      <c r="P39" s="24"/>
      <c r="Q39" s="24"/>
      <c r="R39" s="24"/>
      <c r="S39" s="19"/>
    </row>
    <row r="40" spans="1:20" hidden="1" x14ac:dyDescent="0.2">
      <c r="A40" t="s">
        <v>99</v>
      </c>
      <c r="B40" s="1" t="s">
        <v>100</v>
      </c>
      <c r="C40" t="s">
        <v>63</v>
      </c>
      <c r="D40" s="1">
        <v>49</v>
      </c>
      <c r="E40" s="11">
        <v>54</v>
      </c>
      <c r="F40" s="12">
        <v>43</v>
      </c>
      <c r="G40" s="13">
        <f t="shared" si="1"/>
        <v>0.87755102040816324</v>
      </c>
      <c r="H40" s="12">
        <v>8</v>
      </c>
      <c r="I40" s="14">
        <v>9.6</v>
      </c>
      <c r="J40" s="15">
        <v>6.7</v>
      </c>
      <c r="K40" s="15">
        <v>0</v>
      </c>
      <c r="L40" s="15">
        <v>0.7</v>
      </c>
      <c r="M40" s="14">
        <v>36.6</v>
      </c>
      <c r="N40" s="15">
        <v>3.8</v>
      </c>
      <c r="O40" s="14">
        <v>28.9</v>
      </c>
      <c r="P40" s="12">
        <v>0.3</v>
      </c>
      <c r="Q40" s="12">
        <v>3.9</v>
      </c>
      <c r="R40" s="12">
        <v>6.2</v>
      </c>
      <c r="S40" s="19">
        <v>0.9</v>
      </c>
    </row>
    <row r="41" spans="1:20" hidden="1" x14ac:dyDescent="0.2">
      <c r="A41" t="s">
        <v>101</v>
      </c>
      <c r="B41" s="21" t="s">
        <v>102</v>
      </c>
      <c r="C41" t="s">
        <v>63</v>
      </c>
      <c r="D41" s="1">
        <v>356</v>
      </c>
      <c r="E41" s="11">
        <v>53.5</v>
      </c>
      <c r="F41" s="12">
        <v>226</v>
      </c>
      <c r="G41" s="13">
        <f t="shared" si="1"/>
        <v>0.6348314606741573</v>
      </c>
      <c r="H41" s="12">
        <v>11</v>
      </c>
      <c r="I41" s="14">
        <v>70</v>
      </c>
      <c r="J41" s="15">
        <v>84</v>
      </c>
      <c r="K41" s="15">
        <v>7.4</v>
      </c>
      <c r="L41" s="15">
        <v>3</v>
      </c>
      <c r="M41" s="14">
        <v>206</v>
      </c>
      <c r="N41" s="15">
        <v>31</v>
      </c>
      <c r="O41" s="14">
        <v>193</v>
      </c>
      <c r="P41" s="12">
        <v>13</v>
      </c>
      <c r="Q41" s="12"/>
      <c r="R41" s="12">
        <v>5</v>
      </c>
      <c r="S41" s="19">
        <v>3</v>
      </c>
    </row>
    <row r="42" spans="1:20" hidden="1" x14ac:dyDescent="0.2">
      <c r="A42" t="s">
        <v>103</v>
      </c>
      <c r="B42" s="20" t="s">
        <v>104</v>
      </c>
      <c r="C42" t="s">
        <v>63</v>
      </c>
      <c r="D42" s="1">
        <v>18</v>
      </c>
      <c r="E42" s="11">
        <v>65</v>
      </c>
      <c r="F42" s="12">
        <v>13</v>
      </c>
      <c r="G42" s="13">
        <f t="shared" si="1"/>
        <v>0.72222222222222221</v>
      </c>
      <c r="H42" s="12">
        <v>8.6</v>
      </c>
      <c r="I42" s="14">
        <v>2.8</v>
      </c>
      <c r="J42" s="15">
        <v>1.6</v>
      </c>
      <c r="K42" s="15">
        <v>0.02</v>
      </c>
      <c r="L42" s="15">
        <v>0.2</v>
      </c>
      <c r="M42" s="14">
        <v>11.2</v>
      </c>
      <c r="N42" s="15">
        <v>2.1</v>
      </c>
      <c r="O42" s="14">
        <v>10.5</v>
      </c>
      <c r="P42" s="12">
        <v>0.7</v>
      </c>
      <c r="Q42" s="12"/>
      <c r="R42" s="12">
        <v>1.5</v>
      </c>
      <c r="S42" s="19">
        <v>0</v>
      </c>
    </row>
    <row r="43" spans="1:20" hidden="1" x14ac:dyDescent="0.2">
      <c r="A43" t="s">
        <v>105</v>
      </c>
      <c r="B43" s="21" t="s">
        <v>106</v>
      </c>
      <c r="C43" t="s">
        <v>63</v>
      </c>
      <c r="D43" s="1">
        <v>124</v>
      </c>
      <c r="E43" s="11">
        <v>74.58</v>
      </c>
      <c r="F43" s="12">
        <v>117</v>
      </c>
      <c r="G43" s="13">
        <f t="shared" si="1"/>
        <v>0.94354838709677424</v>
      </c>
      <c r="H43" s="12">
        <v>56</v>
      </c>
      <c r="I43" s="14">
        <v>35</v>
      </c>
      <c r="J43" s="15">
        <v>17</v>
      </c>
      <c r="K43" s="15">
        <v>2</v>
      </c>
      <c r="L43" s="15">
        <v>2</v>
      </c>
      <c r="M43" s="14">
        <v>104</v>
      </c>
      <c r="N43" s="15">
        <v>13</v>
      </c>
      <c r="O43" s="14">
        <v>92</v>
      </c>
      <c r="P43" s="12">
        <v>1</v>
      </c>
      <c r="Q43" s="12">
        <v>10</v>
      </c>
      <c r="R43" s="12">
        <v>5</v>
      </c>
      <c r="S43" s="19">
        <v>0</v>
      </c>
    </row>
    <row r="44" spans="1:20" hidden="1" x14ac:dyDescent="0.2">
      <c r="A44" t="s">
        <v>107</v>
      </c>
      <c r="B44" s="21" t="s">
        <v>108</v>
      </c>
      <c r="C44" t="s">
        <v>63</v>
      </c>
      <c r="D44" s="1">
        <v>183</v>
      </c>
      <c r="E44" s="11">
        <v>49</v>
      </c>
      <c r="F44" s="12">
        <v>157.69999999999999</v>
      </c>
      <c r="G44" s="13">
        <f t="shared" si="1"/>
        <v>0.8617486338797814</v>
      </c>
      <c r="H44" s="12">
        <v>16</v>
      </c>
      <c r="I44" s="14">
        <v>51</v>
      </c>
      <c r="J44" s="15">
        <v>18</v>
      </c>
      <c r="K44" s="15">
        <v>14.6</v>
      </c>
      <c r="L44" s="24">
        <v>3.1</v>
      </c>
      <c r="M44" s="14">
        <v>137.69999999999999</v>
      </c>
      <c r="N44" s="15">
        <v>20</v>
      </c>
      <c r="O44" s="14">
        <v>88.2</v>
      </c>
      <c r="P44" s="15">
        <v>10.7</v>
      </c>
      <c r="Q44" s="15"/>
      <c r="R44" s="15">
        <v>23.6</v>
      </c>
      <c r="S44" s="19">
        <v>4.0999999999999996</v>
      </c>
    </row>
    <row r="45" spans="1:20" hidden="1" x14ac:dyDescent="0.2">
      <c r="A45" t="s">
        <v>109</v>
      </c>
      <c r="B45" s="21" t="s">
        <v>110</v>
      </c>
      <c r="C45" t="s">
        <v>63</v>
      </c>
      <c r="D45" s="1">
        <v>29</v>
      </c>
      <c r="E45" s="11">
        <v>65</v>
      </c>
      <c r="F45" s="12">
        <v>31</v>
      </c>
      <c r="G45" s="13">
        <f t="shared" si="1"/>
        <v>1.0689655172413792</v>
      </c>
      <c r="H45" s="12">
        <v>10</v>
      </c>
      <c r="I45" s="14">
        <v>9</v>
      </c>
      <c r="J45" s="15">
        <v>5</v>
      </c>
      <c r="K45" s="15">
        <v>0</v>
      </c>
      <c r="L45" s="15">
        <v>0</v>
      </c>
      <c r="M45" s="14">
        <v>26</v>
      </c>
      <c r="N45" s="15">
        <v>4</v>
      </c>
      <c r="O45" s="14">
        <v>27</v>
      </c>
      <c r="P45" s="12">
        <v>0</v>
      </c>
      <c r="Q45" s="12"/>
      <c r="R45" s="12">
        <v>1</v>
      </c>
      <c r="S45" s="19">
        <v>0</v>
      </c>
    </row>
    <row r="46" spans="1:20" hidden="1" x14ac:dyDescent="0.2">
      <c r="A46" s="9" t="s">
        <v>111</v>
      </c>
      <c r="B46" s="21" t="s">
        <v>112</v>
      </c>
      <c r="C46" t="s">
        <v>63</v>
      </c>
      <c r="D46" s="1">
        <v>31</v>
      </c>
      <c r="E46" s="11">
        <v>50</v>
      </c>
      <c r="F46" s="1">
        <v>22</v>
      </c>
      <c r="G46" s="13">
        <f t="shared" si="1"/>
        <v>0.70967741935483875</v>
      </c>
      <c r="H46" s="1">
        <v>8.5</v>
      </c>
      <c r="I46" s="38" t="s">
        <v>50</v>
      </c>
      <c r="J46" s="39" t="s">
        <v>50</v>
      </c>
      <c r="K46" s="39" t="s">
        <v>50</v>
      </c>
      <c r="L46" s="39" t="s">
        <v>50</v>
      </c>
      <c r="M46" s="29">
        <v>19.600000000000001</v>
      </c>
      <c r="N46" s="31">
        <v>2.4</v>
      </c>
      <c r="O46" s="29">
        <v>20.5</v>
      </c>
      <c r="P46" s="1">
        <v>0.1</v>
      </c>
      <c r="Q46" s="1">
        <v>0.2</v>
      </c>
      <c r="R46" s="1">
        <v>1.1000000000000001</v>
      </c>
      <c r="S46" s="32">
        <v>0</v>
      </c>
    </row>
    <row r="47" spans="1:20" hidden="1" x14ac:dyDescent="0.2">
      <c r="A47" s="9" t="s">
        <v>113</v>
      </c>
      <c r="B47" s="21" t="s">
        <v>114</v>
      </c>
      <c r="C47" t="s">
        <v>63</v>
      </c>
      <c r="D47" s="1">
        <v>1717</v>
      </c>
      <c r="E47" s="11">
        <v>74</v>
      </c>
      <c r="F47" s="1">
        <v>1356</v>
      </c>
      <c r="G47" s="13">
        <f t="shared" si="1"/>
        <v>0.78974956319161327</v>
      </c>
      <c r="H47" s="1">
        <v>17</v>
      </c>
      <c r="I47" s="29">
        <v>764</v>
      </c>
      <c r="J47" s="30">
        <v>203</v>
      </c>
      <c r="K47" s="30">
        <v>35</v>
      </c>
      <c r="L47" s="30">
        <v>15</v>
      </c>
      <c r="M47" s="29">
        <v>1179</v>
      </c>
      <c r="N47" s="31">
        <v>177</v>
      </c>
      <c r="O47" s="29">
        <v>678</v>
      </c>
      <c r="P47" s="30">
        <v>420</v>
      </c>
      <c r="Q47" s="30">
        <v>136</v>
      </c>
      <c r="R47" s="30">
        <v>41</v>
      </c>
      <c r="S47" s="32">
        <v>81</v>
      </c>
    </row>
    <row r="48" spans="1:20" hidden="1" x14ac:dyDescent="0.2">
      <c r="A48" t="s">
        <v>115</v>
      </c>
      <c r="B48" s="21" t="s">
        <v>116</v>
      </c>
      <c r="C48" t="s">
        <v>63</v>
      </c>
      <c r="D48" s="1">
        <v>180</v>
      </c>
      <c r="E48" s="11">
        <v>68</v>
      </c>
      <c r="F48" s="12">
        <v>237</v>
      </c>
      <c r="G48" s="13">
        <f t="shared" si="1"/>
        <v>1.3166666666666667</v>
      </c>
      <c r="H48" s="1">
        <v>13</v>
      </c>
      <c r="I48" s="29">
        <v>54</v>
      </c>
      <c r="J48" s="24">
        <v>72</v>
      </c>
      <c r="K48" s="31">
        <v>0</v>
      </c>
      <c r="L48" s="31">
        <v>0</v>
      </c>
      <c r="M48" s="29">
        <v>201</v>
      </c>
      <c r="N48" s="24">
        <v>36</v>
      </c>
      <c r="O48" s="29">
        <v>157</v>
      </c>
      <c r="P48" s="12">
        <v>5</v>
      </c>
      <c r="Q48" s="12"/>
      <c r="R48" s="12">
        <v>14</v>
      </c>
      <c r="S48" s="32">
        <v>2</v>
      </c>
    </row>
    <row r="49" spans="1:19" hidden="1" x14ac:dyDescent="0.2">
      <c r="A49" t="s">
        <v>117</v>
      </c>
      <c r="B49" s="21" t="s">
        <v>118</v>
      </c>
      <c r="C49" t="s">
        <v>63</v>
      </c>
      <c r="D49" s="1">
        <v>47</v>
      </c>
      <c r="E49" s="11">
        <v>55</v>
      </c>
      <c r="F49" s="12">
        <v>33</v>
      </c>
      <c r="G49" s="13">
        <f t="shared" si="1"/>
        <v>0.7021276595744681</v>
      </c>
      <c r="H49" s="12">
        <v>10</v>
      </c>
      <c r="I49" s="14">
        <v>0.9</v>
      </c>
      <c r="J49" s="15">
        <v>13</v>
      </c>
      <c r="K49" s="15" t="s">
        <v>94</v>
      </c>
      <c r="L49" s="15" t="s">
        <v>94</v>
      </c>
      <c r="M49" s="14">
        <v>25.5</v>
      </c>
      <c r="N49" s="15">
        <v>2.7</v>
      </c>
      <c r="O49" s="14">
        <v>23.1</v>
      </c>
      <c r="P49" s="12">
        <v>0.8</v>
      </c>
      <c r="Q49" s="12">
        <v>2.5</v>
      </c>
      <c r="R49" s="12">
        <v>1.4</v>
      </c>
      <c r="S49" s="19">
        <v>0.3</v>
      </c>
    </row>
    <row r="50" spans="1:19" hidden="1" x14ac:dyDescent="0.2">
      <c r="A50" t="s">
        <v>119</v>
      </c>
      <c r="B50" s="22" t="s">
        <v>120</v>
      </c>
      <c r="C50" t="s">
        <v>63</v>
      </c>
      <c r="D50" s="1">
        <v>1280</v>
      </c>
      <c r="E50" s="11">
        <v>86.5</v>
      </c>
      <c r="F50" s="12">
        <v>1178</v>
      </c>
      <c r="G50" s="13">
        <f t="shared" si="1"/>
        <v>0.92031249999999998</v>
      </c>
      <c r="H50" s="12">
        <v>15.7</v>
      </c>
      <c r="I50" s="14">
        <f>112464/365</f>
        <v>308.12054794520549</v>
      </c>
      <c r="J50" s="15">
        <f>38379</f>
        <v>38379</v>
      </c>
      <c r="K50" s="15">
        <f>16697/365</f>
        <v>45.745205479452054</v>
      </c>
      <c r="L50" s="15">
        <f>1051/365</f>
        <v>2.8794520547945206</v>
      </c>
      <c r="M50" s="14" t="s">
        <v>50</v>
      </c>
      <c r="N50" s="15" t="s">
        <v>50</v>
      </c>
      <c r="O50" s="14">
        <v>835.44</v>
      </c>
      <c r="P50" s="12">
        <v>112.21</v>
      </c>
      <c r="Q50" s="12" t="s">
        <v>50</v>
      </c>
      <c r="R50" s="12" t="s">
        <v>50</v>
      </c>
      <c r="S50" s="19">
        <v>78.069999999999993</v>
      </c>
    </row>
    <row r="51" spans="1:19" hidden="1" x14ac:dyDescent="0.2">
      <c r="A51" t="s">
        <v>121</v>
      </c>
      <c r="B51" s="20" t="s">
        <v>122</v>
      </c>
      <c r="C51" t="s">
        <v>63</v>
      </c>
      <c r="D51" s="1">
        <v>1342</v>
      </c>
      <c r="E51" s="11">
        <v>59.77</v>
      </c>
      <c r="F51" s="12">
        <v>1225</v>
      </c>
      <c r="G51" s="13">
        <f t="shared" si="1"/>
        <v>0.91281669150521605</v>
      </c>
      <c r="H51" s="12">
        <v>18</v>
      </c>
      <c r="I51" s="14">
        <v>575</v>
      </c>
      <c r="J51" s="15">
        <v>187</v>
      </c>
      <c r="K51" s="15">
        <v>148</v>
      </c>
      <c r="L51" s="15">
        <v>0</v>
      </c>
      <c r="M51" s="14">
        <v>1042</v>
      </c>
      <c r="N51" s="15">
        <v>183</v>
      </c>
      <c r="O51" s="14">
        <v>928</v>
      </c>
      <c r="P51" s="12">
        <v>133</v>
      </c>
      <c r="Q51" s="12">
        <v>0</v>
      </c>
      <c r="R51" s="12">
        <v>55</v>
      </c>
      <c r="S51" s="19">
        <v>27</v>
      </c>
    </row>
    <row r="52" spans="1:19" hidden="1" x14ac:dyDescent="0.2">
      <c r="A52" t="s">
        <v>123</v>
      </c>
      <c r="B52" s="21" t="s">
        <v>124</v>
      </c>
      <c r="C52" t="s">
        <v>63</v>
      </c>
      <c r="D52" s="1">
        <v>40</v>
      </c>
      <c r="E52" s="11">
        <v>60</v>
      </c>
      <c r="F52" s="12">
        <v>42.2</v>
      </c>
      <c r="G52" s="13">
        <f t="shared" si="1"/>
        <v>1.0550000000000002</v>
      </c>
      <c r="H52" s="12">
        <v>11.5</v>
      </c>
      <c r="I52" s="14" t="s">
        <v>50</v>
      </c>
      <c r="J52" s="15" t="s">
        <v>50</v>
      </c>
      <c r="K52" s="15" t="s">
        <v>50</v>
      </c>
      <c r="L52" s="15" t="s">
        <v>50</v>
      </c>
      <c r="M52" s="14">
        <v>37.700000000000003</v>
      </c>
      <c r="N52" s="15">
        <v>4.5</v>
      </c>
      <c r="O52" s="14">
        <v>38.200000000000003</v>
      </c>
      <c r="P52" s="12">
        <v>0.7</v>
      </c>
      <c r="Q52" s="12">
        <v>0.8</v>
      </c>
      <c r="R52" s="12">
        <v>2.4</v>
      </c>
      <c r="S52" s="19">
        <v>0</v>
      </c>
    </row>
    <row r="53" spans="1:19" hidden="1" x14ac:dyDescent="0.2">
      <c r="A53" t="s">
        <v>125</v>
      </c>
      <c r="B53" s="21" t="s">
        <v>126</v>
      </c>
      <c r="C53" t="s">
        <v>63</v>
      </c>
      <c r="D53" s="1">
        <v>408</v>
      </c>
      <c r="E53" s="11">
        <v>54.44</v>
      </c>
      <c r="F53" s="12">
        <v>437</v>
      </c>
      <c r="G53" s="13">
        <f t="shared" si="1"/>
        <v>1.071078431372549</v>
      </c>
      <c r="H53" s="12">
        <v>29</v>
      </c>
      <c r="I53" s="14">
        <v>135</v>
      </c>
      <c r="J53" s="24">
        <v>178</v>
      </c>
      <c r="K53" s="15">
        <v>0.1</v>
      </c>
      <c r="L53" s="15">
        <v>2</v>
      </c>
      <c r="M53" s="14">
        <v>371</v>
      </c>
      <c r="N53" s="24">
        <v>66</v>
      </c>
      <c r="O53" s="14">
        <v>333</v>
      </c>
      <c r="P53" s="24">
        <v>39</v>
      </c>
      <c r="Q53" s="24"/>
      <c r="R53" s="24">
        <v>12</v>
      </c>
      <c r="S53" s="19">
        <v>20</v>
      </c>
    </row>
    <row r="54" spans="1:19" hidden="1" x14ac:dyDescent="0.2">
      <c r="A54" t="s">
        <v>127</v>
      </c>
      <c r="B54" s="21" t="s">
        <v>128</v>
      </c>
      <c r="C54" t="s">
        <v>63</v>
      </c>
      <c r="D54" s="1">
        <v>14</v>
      </c>
      <c r="E54" s="11">
        <v>72.569999999999993</v>
      </c>
      <c r="F54" s="12">
        <v>9.1999999999999993</v>
      </c>
      <c r="G54" s="13">
        <f t="shared" si="1"/>
        <v>0.65714285714285714</v>
      </c>
      <c r="H54" s="12">
        <v>30</v>
      </c>
      <c r="I54" s="14">
        <v>1.6</v>
      </c>
      <c r="J54" s="15">
        <v>1.3</v>
      </c>
      <c r="K54" s="15">
        <v>0</v>
      </c>
      <c r="L54" s="15">
        <v>0</v>
      </c>
      <c r="M54" s="14">
        <v>8.1999999999999993</v>
      </c>
      <c r="N54" s="15">
        <v>0.9</v>
      </c>
      <c r="O54" s="14">
        <v>8.8000000000000007</v>
      </c>
      <c r="P54" s="12">
        <v>0</v>
      </c>
      <c r="Q54" s="12">
        <v>0.3</v>
      </c>
      <c r="R54" s="12">
        <v>0.1</v>
      </c>
      <c r="S54" s="19">
        <v>0</v>
      </c>
    </row>
    <row r="55" spans="1:19" hidden="1" x14ac:dyDescent="0.2">
      <c r="A55" s="9" t="s">
        <v>129</v>
      </c>
      <c r="B55" s="21" t="s">
        <v>130</v>
      </c>
      <c r="C55" s="35" t="s">
        <v>63</v>
      </c>
      <c r="D55" s="1">
        <v>115</v>
      </c>
      <c r="E55" s="1">
        <v>65.56</v>
      </c>
      <c r="F55" s="1">
        <v>96.2</v>
      </c>
      <c r="G55" s="13">
        <f t="shared" si="1"/>
        <v>0.83652173913043482</v>
      </c>
      <c r="H55" s="1"/>
      <c r="I55" s="14">
        <v>52.7</v>
      </c>
      <c r="J55" s="15">
        <v>2.8</v>
      </c>
      <c r="K55" s="15"/>
      <c r="L55" s="24"/>
      <c r="M55" s="14">
        <v>84.1</v>
      </c>
      <c r="N55" s="15">
        <v>12.1</v>
      </c>
      <c r="O55" s="14">
        <v>80.599999999999994</v>
      </c>
      <c r="P55" s="15">
        <v>4.5199999999999996</v>
      </c>
      <c r="Q55" s="15"/>
      <c r="R55" s="15">
        <v>0.93</v>
      </c>
      <c r="S55" s="19">
        <v>0.37</v>
      </c>
    </row>
    <row r="56" spans="1:19" hidden="1" x14ac:dyDescent="0.2">
      <c r="A56" t="s">
        <v>131</v>
      </c>
      <c r="B56" s="21" t="s">
        <v>132</v>
      </c>
      <c r="C56" t="s">
        <v>63</v>
      </c>
      <c r="D56" s="1">
        <v>148</v>
      </c>
      <c r="E56" s="11">
        <v>68</v>
      </c>
      <c r="F56" s="12">
        <v>462</v>
      </c>
      <c r="G56" s="13">
        <f t="shared" si="1"/>
        <v>3.1216216216216215</v>
      </c>
      <c r="H56" s="12">
        <v>21</v>
      </c>
      <c r="I56" s="14">
        <v>160</v>
      </c>
      <c r="J56" s="15">
        <v>64</v>
      </c>
      <c r="K56" s="15">
        <v>14</v>
      </c>
      <c r="L56" s="19">
        <v>5</v>
      </c>
      <c r="M56" s="15">
        <v>359</v>
      </c>
      <c r="N56" s="19">
        <v>63</v>
      </c>
      <c r="O56" s="15">
        <v>319</v>
      </c>
      <c r="P56" s="12">
        <v>23</v>
      </c>
      <c r="Q56" s="12">
        <v>0</v>
      </c>
      <c r="R56" s="12">
        <v>83</v>
      </c>
      <c r="S56" s="19">
        <v>3</v>
      </c>
    </row>
    <row r="57" spans="1:19" hidden="1" x14ac:dyDescent="0.2">
      <c r="A57" t="s">
        <v>133</v>
      </c>
      <c r="B57" s="21" t="s">
        <v>134</v>
      </c>
      <c r="C57" t="s">
        <v>63</v>
      </c>
      <c r="D57" s="1">
        <v>34</v>
      </c>
      <c r="E57" s="11"/>
      <c r="F57" s="12">
        <v>32.700000000000003</v>
      </c>
      <c r="G57" s="13">
        <f t="shared" si="1"/>
        <v>0.96176470588235308</v>
      </c>
      <c r="H57" s="19"/>
      <c r="I57" s="15">
        <v>9.8000000000000007</v>
      </c>
      <c r="J57" s="15">
        <v>3.6</v>
      </c>
      <c r="K57" s="15">
        <v>0</v>
      </c>
      <c r="L57" s="19">
        <v>0.3</v>
      </c>
      <c r="M57" s="15">
        <v>29.4</v>
      </c>
      <c r="N57" s="19">
        <v>3.3</v>
      </c>
      <c r="O57" s="15">
        <v>24.7</v>
      </c>
      <c r="P57" s="12">
        <v>4.2</v>
      </c>
      <c r="Q57" s="12">
        <v>1.6</v>
      </c>
      <c r="R57" s="12">
        <v>0.8</v>
      </c>
      <c r="S57" s="19">
        <v>1.4</v>
      </c>
    </row>
    <row r="58" spans="1:19" hidden="1" x14ac:dyDescent="0.2">
      <c r="A58" t="s">
        <v>59</v>
      </c>
      <c r="B58" s="21" t="s">
        <v>135</v>
      </c>
      <c r="C58" t="s">
        <v>63</v>
      </c>
      <c r="D58" s="1">
        <v>1190</v>
      </c>
      <c r="E58" s="11">
        <v>71.25</v>
      </c>
      <c r="F58" s="12">
        <v>1016</v>
      </c>
      <c r="G58" s="13">
        <f t="shared" si="1"/>
        <v>0.85378151260504198</v>
      </c>
      <c r="H58" s="19"/>
      <c r="I58" s="15">
        <v>0</v>
      </c>
      <c r="J58" s="15">
        <v>0</v>
      </c>
      <c r="K58" s="15">
        <v>0</v>
      </c>
      <c r="L58" s="19">
        <v>0</v>
      </c>
      <c r="M58" s="15">
        <v>887</v>
      </c>
      <c r="N58" s="19">
        <v>131</v>
      </c>
      <c r="O58" s="15"/>
      <c r="P58" s="12"/>
      <c r="Q58" s="12"/>
      <c r="R58" s="12"/>
      <c r="S58" s="19"/>
    </row>
    <row r="59" spans="1:19" ht="6.75" customHeight="1" x14ac:dyDescent="0.2">
      <c r="D59" s="1"/>
      <c r="E59" s="11"/>
      <c r="F59" s="1"/>
      <c r="G59" s="13"/>
      <c r="H59" s="32"/>
      <c r="I59" s="31"/>
      <c r="J59" s="31"/>
      <c r="K59" s="31"/>
      <c r="L59" s="32"/>
      <c r="M59" s="31"/>
      <c r="N59" s="32"/>
      <c r="O59" s="31"/>
      <c r="P59" s="1"/>
      <c r="Q59" s="1"/>
      <c r="R59" s="1"/>
      <c r="S59" s="32"/>
    </row>
    <row r="60" spans="1:19" x14ac:dyDescent="0.2">
      <c r="A60" s="8" t="s">
        <v>136</v>
      </c>
      <c r="B60" s="17"/>
      <c r="D60" s="40">
        <f>SUM(D2:D59)</f>
        <v>15292</v>
      </c>
      <c r="E60" s="41">
        <f>AVERAGE(E2:E58)</f>
        <v>59.854901960784311</v>
      </c>
      <c r="F60" s="40">
        <f>SUM(F2:F59)</f>
        <v>13692.630000000001</v>
      </c>
      <c r="G60" s="42">
        <f>AVERAGE(G2:G58)</f>
        <v>0.90527004537732492</v>
      </c>
      <c r="H60" s="43">
        <f>AVERAGE(H2:H58)</f>
        <v>21.437872340425535</v>
      </c>
      <c r="I60" s="40">
        <f t="shared" ref="I60:S60" si="2">SUM(I2:I59)</f>
        <v>3979.220547945205</v>
      </c>
      <c r="J60" s="40">
        <f t="shared" si="2"/>
        <v>40057.4</v>
      </c>
      <c r="K60" s="40">
        <f t="shared" si="2"/>
        <v>494.16520547945214</v>
      </c>
      <c r="L60" s="44">
        <f t="shared" si="2"/>
        <v>102.27945205479452</v>
      </c>
      <c r="M60" s="40">
        <f t="shared" si="2"/>
        <v>10421.590000000002</v>
      </c>
      <c r="N60" s="44">
        <f t="shared" si="2"/>
        <v>1746.28</v>
      </c>
      <c r="O60" s="40">
        <f t="shared" si="2"/>
        <v>8251.1</v>
      </c>
      <c r="P60" s="40">
        <f t="shared" si="2"/>
        <v>2028.04</v>
      </c>
      <c r="Q60" s="40">
        <f t="shared" si="2"/>
        <v>433.4</v>
      </c>
      <c r="R60" s="40">
        <f t="shared" si="2"/>
        <v>478.99000000000007</v>
      </c>
      <c r="S60" s="44">
        <f t="shared" si="2"/>
        <v>436.89</v>
      </c>
    </row>
    <row r="61" spans="1:19" x14ac:dyDescent="0.2">
      <c r="E61" s="45" t="s">
        <v>137</v>
      </c>
      <c r="G61" s="45" t="s">
        <v>137</v>
      </c>
      <c r="H61" s="45" t="s">
        <v>137</v>
      </c>
      <c r="I61" s="46"/>
      <c r="J61" s="47"/>
      <c r="K61" s="47"/>
      <c r="L61" s="47"/>
      <c r="M61" s="46"/>
      <c r="N61" s="47"/>
      <c r="O61" s="46"/>
      <c r="S61" s="48"/>
    </row>
    <row r="62" spans="1:19" x14ac:dyDescent="0.2">
      <c r="E62" s="49"/>
      <c r="I62" s="46"/>
      <c r="J62" s="47"/>
      <c r="K62" s="47"/>
      <c r="L62" s="47"/>
      <c r="M62" s="46"/>
      <c r="N62" s="47"/>
      <c r="O62" s="46"/>
      <c r="S62" s="48"/>
    </row>
    <row r="63" spans="1:19" x14ac:dyDescent="0.2">
      <c r="A63">
        <f>COUNT(A2:A58)</f>
        <v>0</v>
      </c>
      <c r="E63" s="41"/>
      <c r="I63" s="46"/>
      <c r="J63" s="47"/>
      <c r="K63" s="47"/>
      <c r="L63" s="47"/>
      <c r="M63" s="46"/>
      <c r="N63" s="47"/>
      <c r="O63" s="46"/>
      <c r="S63" s="48"/>
    </row>
    <row r="64" spans="1:19" x14ac:dyDescent="0.2">
      <c r="E64" s="49"/>
      <c r="I64" s="46"/>
      <c r="J64" s="47"/>
      <c r="K64" s="47"/>
      <c r="L64" s="47"/>
      <c r="M64" s="46"/>
      <c r="N64" s="47"/>
      <c r="O64" s="46"/>
      <c r="S64" s="48"/>
    </row>
    <row r="65" spans="9:19" x14ac:dyDescent="0.2">
      <c r="I65" s="46"/>
      <c r="J65" s="47"/>
      <c r="K65" s="47"/>
      <c r="L65" s="47"/>
      <c r="M65" s="46"/>
      <c r="N65" s="47"/>
      <c r="O65" s="46"/>
      <c r="S65" s="48"/>
    </row>
    <row r="66" spans="9:19" x14ac:dyDescent="0.2">
      <c r="I66" s="46"/>
      <c r="J66" s="47"/>
      <c r="K66" s="47"/>
      <c r="L66" s="47"/>
      <c r="M66" s="46"/>
      <c r="N66" s="47"/>
      <c r="O66" s="46"/>
      <c r="S66" s="48"/>
    </row>
    <row r="67" spans="9:19" x14ac:dyDescent="0.2">
      <c r="I67" s="46"/>
      <c r="J67" s="47"/>
      <c r="K67" s="47"/>
      <c r="L67" s="47"/>
      <c r="M67" s="46"/>
      <c r="N67" s="47"/>
      <c r="O67" s="46"/>
      <c r="S67" s="48"/>
    </row>
  </sheetData>
  <autoFilter ref="A1:I58">
    <filterColumn colId="2">
      <filters>
        <filter val="City"/>
      </filters>
    </filterColumn>
  </autoFilter>
  <hyperlinks>
    <hyperlink ref="B2" r:id="rId1" display="mailto:mhirman@auburnwa.gov"/>
    <hyperlink ref="B3" r:id="rId2" display="mailto:tschmidt@apdinfo.com"/>
    <hyperlink ref="B6" r:id="rId3" display="mailto:jhill@cityoffife.org"/>
    <hyperlink ref="B10" r:id="rId4" display="mailto:rcline@ci.kent.wa.us"/>
    <hyperlink ref="B12" r:id="rId5" display="mailto:wdeppa@ci.lynnwood.wa.us"/>
    <hyperlink ref="B18" r:id="rId6" display="mailto:randerso@ci.olympia.wa.us"/>
    <hyperlink ref="B21" r:id="rId7" display="mailto:gbelles@ci.yakima.wa.us"/>
    <hyperlink ref="B22" r:id="rId8" display="mailto:teffanies@co.adams.wa.us"/>
    <hyperlink ref="B24" r:id="rId9" tooltip="mailto:al.thompson@co.benton.wa.us" display="mailto:al.thompson@co.benton.wa.us"/>
    <hyperlink ref="B25" r:id="rId10" tooltip="blocked::mailto:phil.stanley@co.chelan.wa.us" display="mailto:phil.stanley@co.chelan.wa.us"/>
    <hyperlink ref="B29" r:id="rId11" display="mailto:foxhightm@co.cowlitz.wa.us"/>
    <hyperlink ref="B35" r:id="rId12" display="mailto:tom@icom911.org"/>
    <hyperlink ref="B37" r:id="rId13" display="mailto:claudia.balducci@kingcounty.gov;hikari.tamura@kingcounty.gov;Reed.Holtgeerts@kingcounty.gov"/>
    <hyperlink ref="B39" r:id="rId14" display="mailto:Paula.hoctor@co.kittitas.wa.us"/>
    <hyperlink ref="B42" r:id="rId15" display="mailto:jrutherford@co.lincoln.wa.us"/>
    <hyperlink ref="B50" r:id="rId16" display="mailto:jmcgrath@spokanecounty.org"/>
    <hyperlink ref="B51" r:id="rId17" tooltip="mailto:mark.baird@snoco.org" display="mailto:mark.baird@snoco.org"/>
  </hyperlinks>
  <pageMargins left="0.25" right="0.25" top="0.25" bottom="0.25" header="0.5" footer="0.5"/>
  <pageSetup orientation="landscape" horizont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J63"/>
  <sheetViews>
    <sheetView tabSelected="1" workbookViewId="0">
      <selection activeCell="Q16" sqref="Q16"/>
    </sheetView>
  </sheetViews>
  <sheetFormatPr defaultRowHeight="12.75" x14ac:dyDescent="0.2"/>
  <cols>
    <col min="1" max="1" width="12.85546875" customWidth="1"/>
    <col min="2" max="2" width="10" customWidth="1"/>
    <col min="4" max="5" width="10.140625" customWidth="1"/>
    <col min="6" max="6" width="10.42578125" customWidth="1"/>
    <col min="8" max="8" width="10.140625" customWidth="1"/>
  </cols>
  <sheetData>
    <row r="1" spans="1:10" ht="48" customHeight="1" x14ac:dyDescent="0.2">
      <c r="A1" s="3" t="s">
        <v>138</v>
      </c>
      <c r="B1" s="3" t="s">
        <v>3</v>
      </c>
      <c r="C1" s="3" t="s">
        <v>4</v>
      </c>
      <c r="D1" s="3" t="s">
        <v>5</v>
      </c>
      <c r="E1" s="4" t="s">
        <v>6</v>
      </c>
      <c r="F1" s="3" t="s">
        <v>7</v>
      </c>
      <c r="G1" s="6" t="s">
        <v>8</v>
      </c>
      <c r="H1" s="3" t="s">
        <v>9</v>
      </c>
      <c r="I1" s="3" t="s">
        <v>10</v>
      </c>
      <c r="J1" s="3" t="s">
        <v>11</v>
      </c>
    </row>
    <row r="2" spans="1:10" x14ac:dyDescent="0.2">
      <c r="A2" t="s">
        <v>61</v>
      </c>
      <c r="B2" s="1">
        <v>28</v>
      </c>
      <c r="C2" s="11">
        <v>50</v>
      </c>
      <c r="D2" s="12">
        <v>32</v>
      </c>
      <c r="E2" s="13">
        <v>1.1428571428571428</v>
      </c>
      <c r="F2" s="12">
        <v>12</v>
      </c>
      <c r="G2" s="14">
        <v>19</v>
      </c>
      <c r="H2" s="15">
        <v>2</v>
      </c>
      <c r="I2" s="15">
        <v>24</v>
      </c>
      <c r="J2" s="15">
        <v>21</v>
      </c>
    </row>
    <row r="3" spans="1:10" x14ac:dyDescent="0.2">
      <c r="A3" t="s">
        <v>64</v>
      </c>
      <c r="B3" s="56">
        <v>46</v>
      </c>
      <c r="C3" s="57">
        <v>54</v>
      </c>
      <c r="D3" s="58">
        <v>47</v>
      </c>
      <c r="E3" s="59">
        <v>1.0217391304347827</v>
      </c>
      <c r="F3" s="12"/>
      <c r="G3" s="14"/>
      <c r="H3" s="15"/>
      <c r="I3" s="15"/>
      <c r="J3" s="15"/>
    </row>
    <row r="4" spans="1:10" x14ac:dyDescent="0.2">
      <c r="A4" s="9" t="s">
        <v>66</v>
      </c>
      <c r="B4" s="1">
        <v>738</v>
      </c>
      <c r="C4" s="11">
        <v>45</v>
      </c>
      <c r="D4" s="12">
        <v>680</v>
      </c>
      <c r="E4" s="13">
        <v>0.92140921409214094</v>
      </c>
      <c r="F4" s="12"/>
      <c r="G4" s="14">
        <v>0</v>
      </c>
      <c r="H4" s="15">
        <v>0</v>
      </c>
      <c r="I4" s="15">
        <v>0</v>
      </c>
      <c r="J4" s="15">
        <v>0</v>
      </c>
    </row>
    <row r="5" spans="1:10" x14ac:dyDescent="0.2">
      <c r="A5" s="35" t="s">
        <v>139</v>
      </c>
      <c r="B5" s="1">
        <v>383</v>
      </c>
      <c r="C5" s="11">
        <v>73.5</v>
      </c>
      <c r="D5" s="12">
        <v>381.2</v>
      </c>
      <c r="E5" s="13">
        <v>0.99530026109660574</v>
      </c>
      <c r="F5" s="12">
        <v>21</v>
      </c>
      <c r="G5" s="14">
        <v>73.099999999999994</v>
      </c>
      <c r="H5" s="15">
        <v>33.6</v>
      </c>
      <c r="I5" s="15">
        <v>5.6</v>
      </c>
      <c r="J5" s="15">
        <v>0</v>
      </c>
    </row>
    <row r="6" spans="1:10" x14ac:dyDescent="0.2">
      <c r="A6" t="s">
        <v>70</v>
      </c>
      <c r="B6" s="1">
        <v>120</v>
      </c>
      <c r="C6" s="11">
        <v>63.84</v>
      </c>
      <c r="D6" s="12">
        <v>121.7</v>
      </c>
      <c r="E6" s="13">
        <v>1.0141666666666667</v>
      </c>
      <c r="F6" s="12">
        <v>9</v>
      </c>
      <c r="G6" s="14">
        <v>39.700000000000003</v>
      </c>
      <c r="H6" s="15">
        <v>12</v>
      </c>
      <c r="I6" s="15">
        <v>0.5</v>
      </c>
      <c r="J6" s="15">
        <v>0</v>
      </c>
    </row>
    <row r="7" spans="1:10" x14ac:dyDescent="0.2">
      <c r="A7" t="s">
        <v>72</v>
      </c>
      <c r="B7" s="1">
        <v>825</v>
      </c>
      <c r="C7" s="11">
        <v>74</v>
      </c>
      <c r="D7" s="12">
        <v>758</v>
      </c>
      <c r="E7" s="13">
        <v>0.91878787878787882</v>
      </c>
      <c r="F7" s="12">
        <v>16.62</v>
      </c>
      <c r="G7" s="14">
        <v>256.3</v>
      </c>
      <c r="H7" s="15">
        <v>147.5</v>
      </c>
      <c r="I7" s="15">
        <v>0.2</v>
      </c>
      <c r="J7" s="15" t="s">
        <v>50</v>
      </c>
    </row>
    <row r="8" spans="1:10" x14ac:dyDescent="0.2">
      <c r="A8" s="9" t="s">
        <v>74</v>
      </c>
      <c r="B8" s="1">
        <v>8</v>
      </c>
      <c r="C8" s="11"/>
      <c r="D8" s="12"/>
      <c r="E8" s="13">
        <v>0</v>
      </c>
      <c r="F8" s="12"/>
      <c r="G8" s="14"/>
      <c r="H8" s="15"/>
      <c r="I8" s="15"/>
      <c r="J8" s="15"/>
    </row>
    <row r="9" spans="1:10" x14ac:dyDescent="0.2">
      <c r="A9" t="s">
        <v>76</v>
      </c>
      <c r="B9" s="1">
        <v>356</v>
      </c>
      <c r="C9" s="11">
        <v>64.239999999999995</v>
      </c>
      <c r="D9" s="12">
        <v>325</v>
      </c>
      <c r="E9" s="13">
        <v>0.9129213483146067</v>
      </c>
      <c r="F9" s="12">
        <v>13.5</v>
      </c>
      <c r="G9" s="14"/>
      <c r="H9" s="15"/>
      <c r="I9" s="15"/>
      <c r="J9" s="15"/>
    </row>
    <row r="10" spans="1:10" x14ac:dyDescent="0.2">
      <c r="A10" t="s">
        <v>78</v>
      </c>
      <c r="B10" s="1">
        <v>42</v>
      </c>
      <c r="C10" s="11">
        <v>45</v>
      </c>
      <c r="D10" s="12">
        <v>31.42</v>
      </c>
      <c r="E10" s="13">
        <v>0.74809523809523815</v>
      </c>
      <c r="F10" s="12">
        <v>313</v>
      </c>
      <c r="G10" s="14"/>
      <c r="H10" s="15"/>
      <c r="I10" s="15"/>
      <c r="J10" s="15"/>
    </row>
    <row r="11" spans="1:10" x14ac:dyDescent="0.2">
      <c r="A11" s="9" t="s">
        <v>80</v>
      </c>
      <c r="B11" s="1">
        <v>156</v>
      </c>
      <c r="C11" s="11">
        <v>46</v>
      </c>
      <c r="D11" s="12">
        <v>196</v>
      </c>
      <c r="E11" s="13">
        <v>1.2564102564102564</v>
      </c>
      <c r="F11" s="12"/>
      <c r="G11" s="14">
        <v>0</v>
      </c>
      <c r="H11" s="15">
        <v>0</v>
      </c>
      <c r="I11" s="15">
        <v>0</v>
      </c>
      <c r="J11" s="15">
        <v>0</v>
      </c>
    </row>
    <row r="12" spans="1:10" x14ac:dyDescent="0.2">
      <c r="A12" t="s">
        <v>82</v>
      </c>
      <c r="B12" s="1">
        <v>16</v>
      </c>
      <c r="C12" s="11">
        <v>60</v>
      </c>
      <c r="D12" s="12">
        <v>6.2</v>
      </c>
      <c r="E12" s="13">
        <v>0.38750000000000001</v>
      </c>
      <c r="F12" s="12">
        <v>5.2</v>
      </c>
      <c r="G12" s="14">
        <v>2</v>
      </c>
      <c r="H12" s="15">
        <v>0.9</v>
      </c>
      <c r="I12" s="15">
        <v>0.3</v>
      </c>
      <c r="J12" s="15">
        <v>0.2</v>
      </c>
    </row>
    <row r="13" spans="1:10" x14ac:dyDescent="0.2">
      <c r="A13" t="s">
        <v>84</v>
      </c>
      <c r="B13" s="1">
        <v>288</v>
      </c>
      <c r="C13" s="11">
        <v>50</v>
      </c>
      <c r="D13" s="12">
        <v>225.8</v>
      </c>
      <c r="E13" s="13">
        <v>0.78402777777777777</v>
      </c>
      <c r="F13" s="12">
        <v>45</v>
      </c>
      <c r="G13" s="14">
        <v>88</v>
      </c>
      <c r="H13" s="15">
        <v>20.6</v>
      </c>
      <c r="I13" s="15">
        <v>12.9</v>
      </c>
      <c r="J13" s="15">
        <v>0</v>
      </c>
    </row>
    <row r="14" spans="1:10" x14ac:dyDescent="0.2">
      <c r="A14" s="9" t="s">
        <v>86</v>
      </c>
      <c r="B14" s="1">
        <v>175</v>
      </c>
      <c r="C14" s="11">
        <v>65</v>
      </c>
      <c r="D14" s="1">
        <v>142</v>
      </c>
      <c r="E14" s="13">
        <v>0.81142857142857139</v>
      </c>
      <c r="F14" s="1">
        <v>10</v>
      </c>
      <c r="G14" s="29">
        <v>0</v>
      </c>
      <c r="H14" s="31">
        <v>110</v>
      </c>
      <c r="I14" s="31">
        <v>0</v>
      </c>
      <c r="J14" s="30">
        <v>0</v>
      </c>
    </row>
    <row r="15" spans="1:10" x14ac:dyDescent="0.2">
      <c r="A15" t="s">
        <v>88</v>
      </c>
      <c r="B15" s="1">
        <v>112</v>
      </c>
      <c r="C15" s="11"/>
      <c r="D15" s="12">
        <v>50.2</v>
      </c>
      <c r="E15" s="13">
        <v>0.44821428571428573</v>
      </c>
      <c r="F15" s="12"/>
      <c r="G15" s="14">
        <v>3.1</v>
      </c>
      <c r="H15" s="15">
        <v>11.8</v>
      </c>
      <c r="I15" s="15"/>
      <c r="J15" s="15"/>
    </row>
    <row r="16" spans="1:10" x14ac:dyDescent="0.2">
      <c r="A16" t="s">
        <v>90</v>
      </c>
      <c r="B16" s="1">
        <v>47</v>
      </c>
      <c r="C16" s="11">
        <v>69.5</v>
      </c>
      <c r="D16" s="12">
        <v>45.2</v>
      </c>
      <c r="E16" s="13">
        <v>0.96170212765957452</v>
      </c>
      <c r="F16" s="12">
        <v>17</v>
      </c>
      <c r="G16" s="14">
        <v>6</v>
      </c>
      <c r="H16" s="24">
        <v>8</v>
      </c>
      <c r="I16" s="24">
        <v>10</v>
      </c>
      <c r="J16" s="24">
        <v>0</v>
      </c>
    </row>
    <row r="17" spans="1:10" x14ac:dyDescent="0.2">
      <c r="A17" t="s">
        <v>92</v>
      </c>
      <c r="B17" s="1">
        <v>3154</v>
      </c>
      <c r="C17" s="11">
        <v>115</v>
      </c>
      <c r="D17" s="12">
        <v>2720</v>
      </c>
      <c r="E17" s="13">
        <v>0.86239695624603674</v>
      </c>
      <c r="F17" s="12">
        <v>20</v>
      </c>
      <c r="G17" s="14">
        <v>1110.3</v>
      </c>
      <c r="H17" s="15">
        <v>362.8</v>
      </c>
      <c r="I17" s="15">
        <v>118.3</v>
      </c>
      <c r="J17" s="15" t="s">
        <v>94</v>
      </c>
    </row>
    <row r="18" spans="1:10" x14ac:dyDescent="0.2">
      <c r="A18" t="s">
        <v>95</v>
      </c>
      <c r="B18" s="1">
        <v>535</v>
      </c>
      <c r="C18" s="11">
        <v>80</v>
      </c>
      <c r="D18" s="12">
        <v>385</v>
      </c>
      <c r="E18" s="13">
        <v>0.71962616822429903</v>
      </c>
      <c r="F18" s="12">
        <v>16</v>
      </c>
      <c r="G18" s="14">
        <v>102</v>
      </c>
      <c r="H18" s="15">
        <v>85</v>
      </c>
      <c r="I18" s="15">
        <v>55.5</v>
      </c>
      <c r="J18" s="15">
        <v>7.5</v>
      </c>
    </row>
    <row r="19" spans="1:10" x14ac:dyDescent="0.2">
      <c r="A19" t="s">
        <v>97</v>
      </c>
      <c r="B19" s="1">
        <v>45</v>
      </c>
      <c r="C19" s="11"/>
      <c r="D19" s="12"/>
      <c r="E19" s="13">
        <v>0</v>
      </c>
      <c r="F19" s="12"/>
      <c r="G19" s="14"/>
      <c r="H19" s="24"/>
      <c r="I19" s="24"/>
      <c r="J19" s="24"/>
    </row>
    <row r="20" spans="1:10" x14ac:dyDescent="0.2">
      <c r="A20" t="s">
        <v>99</v>
      </c>
      <c r="B20" s="1">
        <v>49</v>
      </c>
      <c r="C20" s="11">
        <v>54</v>
      </c>
      <c r="D20" s="12">
        <v>43</v>
      </c>
      <c r="E20" s="13">
        <v>0.87755102040816324</v>
      </c>
      <c r="F20" s="12">
        <v>8</v>
      </c>
      <c r="G20" s="14">
        <v>9.6</v>
      </c>
      <c r="H20" s="15">
        <v>6.7</v>
      </c>
      <c r="I20" s="15">
        <v>0</v>
      </c>
      <c r="J20" s="15">
        <v>0.7</v>
      </c>
    </row>
    <row r="21" spans="1:10" x14ac:dyDescent="0.2">
      <c r="A21" t="s">
        <v>101</v>
      </c>
      <c r="B21" s="1">
        <v>356</v>
      </c>
      <c r="C21" s="11">
        <v>53.5</v>
      </c>
      <c r="D21" s="12">
        <v>226</v>
      </c>
      <c r="E21" s="13">
        <v>0.6348314606741573</v>
      </c>
      <c r="F21" s="12">
        <v>11</v>
      </c>
      <c r="G21" s="14">
        <v>70</v>
      </c>
      <c r="H21" s="15">
        <v>84</v>
      </c>
      <c r="I21" s="15">
        <v>7.4</v>
      </c>
      <c r="J21" s="15">
        <v>3</v>
      </c>
    </row>
    <row r="22" spans="1:10" x14ac:dyDescent="0.2">
      <c r="A22" t="s">
        <v>103</v>
      </c>
      <c r="B22" s="1">
        <v>18</v>
      </c>
      <c r="C22" s="11">
        <v>65</v>
      </c>
      <c r="D22" s="12">
        <v>13</v>
      </c>
      <c r="E22" s="13">
        <v>0.72222222222222221</v>
      </c>
      <c r="F22" s="12">
        <v>8.6</v>
      </c>
      <c r="G22" s="14">
        <v>2.8</v>
      </c>
      <c r="H22" s="15">
        <v>1.6</v>
      </c>
      <c r="I22" s="15">
        <v>0.02</v>
      </c>
      <c r="J22" s="15">
        <v>0.2</v>
      </c>
    </row>
    <row r="23" spans="1:10" x14ac:dyDescent="0.2">
      <c r="A23" t="s">
        <v>105</v>
      </c>
      <c r="B23" s="1">
        <v>124</v>
      </c>
      <c r="C23" s="11">
        <v>74.58</v>
      </c>
      <c r="D23" s="12">
        <v>117</v>
      </c>
      <c r="E23" s="13">
        <v>0.94354838709677424</v>
      </c>
      <c r="F23" s="12">
        <v>56</v>
      </c>
      <c r="G23" s="14">
        <v>35</v>
      </c>
      <c r="H23" s="15">
        <v>17</v>
      </c>
      <c r="I23" s="15">
        <v>2</v>
      </c>
      <c r="J23" s="15">
        <v>2</v>
      </c>
    </row>
    <row r="24" spans="1:10" x14ac:dyDescent="0.2">
      <c r="A24" t="s">
        <v>107</v>
      </c>
      <c r="B24" s="1">
        <v>183</v>
      </c>
      <c r="C24" s="11">
        <v>49</v>
      </c>
      <c r="D24" s="12">
        <v>157.69999999999999</v>
      </c>
      <c r="E24" s="13">
        <v>0.8617486338797814</v>
      </c>
      <c r="F24" s="12">
        <v>16</v>
      </c>
      <c r="G24" s="14">
        <v>51</v>
      </c>
      <c r="H24" s="15">
        <v>18</v>
      </c>
      <c r="I24" s="15">
        <v>14.6</v>
      </c>
      <c r="J24" s="24">
        <v>3.1</v>
      </c>
    </row>
    <row r="25" spans="1:10" x14ac:dyDescent="0.2">
      <c r="A25" t="s">
        <v>109</v>
      </c>
      <c r="B25" s="1">
        <v>29</v>
      </c>
      <c r="C25" s="11">
        <v>65</v>
      </c>
      <c r="D25" s="12">
        <v>31</v>
      </c>
      <c r="E25" s="13">
        <v>1.0689655172413792</v>
      </c>
      <c r="F25" s="12">
        <v>10</v>
      </c>
      <c r="G25" s="14">
        <v>9</v>
      </c>
      <c r="H25" s="15">
        <v>5</v>
      </c>
      <c r="I25" s="15">
        <v>0</v>
      </c>
      <c r="J25" s="15">
        <v>0</v>
      </c>
    </row>
    <row r="26" spans="1:10" x14ac:dyDescent="0.2">
      <c r="A26" s="9" t="s">
        <v>111</v>
      </c>
      <c r="B26" s="1">
        <v>31</v>
      </c>
      <c r="C26" s="11">
        <v>50</v>
      </c>
      <c r="D26" s="1">
        <v>22</v>
      </c>
      <c r="E26" s="13">
        <v>0.70967741935483875</v>
      </c>
      <c r="F26" s="1">
        <v>8.5</v>
      </c>
      <c r="G26" s="38" t="s">
        <v>50</v>
      </c>
      <c r="H26" s="39" t="s">
        <v>50</v>
      </c>
      <c r="I26" s="39" t="s">
        <v>50</v>
      </c>
      <c r="J26" s="39" t="s">
        <v>50</v>
      </c>
    </row>
    <row r="27" spans="1:10" x14ac:dyDescent="0.2">
      <c r="A27" s="9" t="s">
        <v>113</v>
      </c>
      <c r="B27" s="1">
        <v>1717</v>
      </c>
      <c r="C27" s="11">
        <v>74</v>
      </c>
      <c r="D27" s="1">
        <v>1356</v>
      </c>
      <c r="E27" s="13">
        <v>0.78974956319161327</v>
      </c>
      <c r="F27" s="1">
        <v>17</v>
      </c>
      <c r="G27" s="29">
        <v>764</v>
      </c>
      <c r="H27" s="30">
        <v>203</v>
      </c>
      <c r="I27" s="30">
        <v>35</v>
      </c>
      <c r="J27" s="30">
        <v>15</v>
      </c>
    </row>
    <row r="28" spans="1:10" x14ac:dyDescent="0.2">
      <c r="A28" t="s">
        <v>115</v>
      </c>
      <c r="B28" s="1">
        <v>180</v>
      </c>
      <c r="C28" s="11">
        <v>68</v>
      </c>
      <c r="D28" s="12">
        <v>237</v>
      </c>
      <c r="E28" s="13">
        <v>1.3166666666666667</v>
      </c>
      <c r="F28" s="1">
        <v>13</v>
      </c>
      <c r="G28" s="29">
        <v>54</v>
      </c>
      <c r="H28" s="24">
        <v>72</v>
      </c>
      <c r="I28" s="31">
        <v>0</v>
      </c>
      <c r="J28" s="31">
        <v>0</v>
      </c>
    </row>
    <row r="29" spans="1:10" x14ac:dyDescent="0.2">
      <c r="A29" t="s">
        <v>117</v>
      </c>
      <c r="B29" s="1">
        <v>47</v>
      </c>
      <c r="C29" s="11">
        <v>55</v>
      </c>
      <c r="D29" s="12">
        <v>33</v>
      </c>
      <c r="E29" s="13">
        <v>0.7021276595744681</v>
      </c>
      <c r="F29" s="12">
        <v>10</v>
      </c>
      <c r="G29" s="14">
        <v>0.9</v>
      </c>
      <c r="H29" s="15">
        <v>13</v>
      </c>
      <c r="I29" s="15" t="s">
        <v>94</v>
      </c>
      <c r="J29" s="15" t="s">
        <v>94</v>
      </c>
    </row>
    <row r="30" spans="1:10" x14ac:dyDescent="0.2">
      <c r="A30" t="s">
        <v>119</v>
      </c>
      <c r="B30" s="1">
        <v>1280</v>
      </c>
      <c r="C30" s="11">
        <v>86.5</v>
      </c>
      <c r="D30" s="12">
        <v>1178</v>
      </c>
      <c r="E30" s="13">
        <v>0.92031249999999998</v>
      </c>
      <c r="F30" s="12">
        <v>15.7</v>
      </c>
      <c r="G30" s="14">
        <v>308.12054794520549</v>
      </c>
      <c r="H30" s="55">
        <v>105.14</v>
      </c>
      <c r="I30" s="15">
        <v>45.745205479452054</v>
      </c>
      <c r="J30" s="15">
        <v>2.8794520547945206</v>
      </c>
    </row>
    <row r="31" spans="1:10" x14ac:dyDescent="0.2">
      <c r="A31" t="s">
        <v>121</v>
      </c>
      <c r="B31" s="1">
        <v>1342</v>
      </c>
      <c r="C31" s="11">
        <v>59.77</v>
      </c>
      <c r="D31" s="12">
        <v>1225</v>
      </c>
      <c r="E31" s="13">
        <v>0.91281669150521605</v>
      </c>
      <c r="F31" s="12">
        <v>18</v>
      </c>
      <c r="G31" s="14">
        <v>575</v>
      </c>
      <c r="H31" s="15">
        <v>187</v>
      </c>
      <c r="I31" s="15">
        <v>148</v>
      </c>
      <c r="J31" s="15">
        <v>0</v>
      </c>
    </row>
    <row r="32" spans="1:10" x14ac:dyDescent="0.2">
      <c r="A32" t="s">
        <v>123</v>
      </c>
      <c r="B32" s="1">
        <v>40</v>
      </c>
      <c r="C32" s="11">
        <v>60</v>
      </c>
      <c r="D32" s="12">
        <v>42.2</v>
      </c>
      <c r="E32" s="13">
        <v>1.0550000000000002</v>
      </c>
      <c r="F32" s="12">
        <v>11.5</v>
      </c>
      <c r="G32" s="14" t="s">
        <v>50</v>
      </c>
      <c r="H32" s="15" t="s">
        <v>50</v>
      </c>
      <c r="I32" s="15" t="s">
        <v>50</v>
      </c>
      <c r="J32" s="15" t="s">
        <v>50</v>
      </c>
    </row>
    <row r="33" spans="1:10" x14ac:dyDescent="0.2">
      <c r="A33" t="s">
        <v>125</v>
      </c>
      <c r="B33" s="1">
        <v>408</v>
      </c>
      <c r="C33" s="11">
        <v>54.44</v>
      </c>
      <c r="D33" s="12">
        <v>437</v>
      </c>
      <c r="E33" s="13">
        <v>1.071078431372549</v>
      </c>
      <c r="F33" s="12">
        <v>29</v>
      </c>
      <c r="G33" s="14">
        <v>135</v>
      </c>
      <c r="H33" s="24">
        <v>178</v>
      </c>
      <c r="I33" s="15">
        <v>0.1</v>
      </c>
      <c r="J33" s="15">
        <v>2</v>
      </c>
    </row>
    <row r="34" spans="1:10" x14ac:dyDescent="0.2">
      <c r="A34" t="s">
        <v>127</v>
      </c>
      <c r="B34" s="1">
        <v>14</v>
      </c>
      <c r="C34" s="11">
        <v>72.569999999999993</v>
      </c>
      <c r="D34" s="12">
        <v>9.1999999999999993</v>
      </c>
      <c r="E34" s="13">
        <v>0.65714285714285714</v>
      </c>
      <c r="F34" s="12">
        <v>30</v>
      </c>
      <c r="G34" s="14">
        <v>1.6</v>
      </c>
      <c r="H34" s="15">
        <v>1.3</v>
      </c>
      <c r="I34" s="15">
        <v>0</v>
      </c>
      <c r="J34" s="15">
        <v>0</v>
      </c>
    </row>
    <row r="35" spans="1:10" x14ac:dyDescent="0.2">
      <c r="A35" s="9" t="s">
        <v>129</v>
      </c>
      <c r="B35" s="1">
        <v>115</v>
      </c>
      <c r="C35" s="1">
        <v>65.56</v>
      </c>
      <c r="D35" s="1">
        <v>96.2</v>
      </c>
      <c r="E35" s="13">
        <v>0.83652173913043482</v>
      </c>
      <c r="F35" s="1"/>
      <c r="G35" s="14">
        <v>52.7</v>
      </c>
      <c r="H35" s="15">
        <v>2.8</v>
      </c>
      <c r="I35" s="15"/>
      <c r="J35" s="24"/>
    </row>
    <row r="36" spans="1:10" x14ac:dyDescent="0.2">
      <c r="A36" t="s">
        <v>131</v>
      </c>
      <c r="B36" s="1">
        <v>148</v>
      </c>
      <c r="C36" s="11">
        <v>68</v>
      </c>
      <c r="D36" s="12">
        <v>462</v>
      </c>
      <c r="E36" s="13">
        <v>3.1216216216216215</v>
      </c>
      <c r="F36" s="12">
        <v>21</v>
      </c>
      <c r="G36" s="14">
        <v>160</v>
      </c>
      <c r="H36" s="15">
        <v>64</v>
      </c>
      <c r="I36" s="15">
        <v>14</v>
      </c>
      <c r="J36" s="15">
        <v>5</v>
      </c>
    </row>
    <row r="37" spans="1:10" x14ac:dyDescent="0.2">
      <c r="A37" t="s">
        <v>133</v>
      </c>
      <c r="B37" s="1">
        <v>34</v>
      </c>
      <c r="C37" s="11"/>
      <c r="D37" s="12">
        <v>32.700000000000003</v>
      </c>
      <c r="E37" s="13">
        <v>0.96176470588235308</v>
      </c>
      <c r="F37" s="19"/>
      <c r="G37" s="15">
        <v>9.8000000000000007</v>
      </c>
      <c r="H37" s="15">
        <v>3.6</v>
      </c>
      <c r="I37" s="15">
        <v>0</v>
      </c>
      <c r="J37" s="15">
        <v>0.3</v>
      </c>
    </row>
    <row r="38" spans="1:10" x14ac:dyDescent="0.2">
      <c r="A38" t="s">
        <v>59</v>
      </c>
      <c r="B38" s="1">
        <v>1190</v>
      </c>
      <c r="C38" s="11">
        <v>71.25</v>
      </c>
      <c r="D38" s="12">
        <v>1016</v>
      </c>
      <c r="E38" s="13">
        <v>0.85378151260504198</v>
      </c>
      <c r="F38" s="19"/>
      <c r="G38" s="15">
        <v>0</v>
      </c>
      <c r="H38" s="15">
        <v>0</v>
      </c>
      <c r="I38" s="15">
        <v>0</v>
      </c>
      <c r="J38" s="15">
        <v>0</v>
      </c>
    </row>
    <row r="40" spans="1:10" ht="48" customHeight="1" x14ac:dyDescent="0.2">
      <c r="A40" s="3" t="s">
        <v>140</v>
      </c>
      <c r="B40" s="3" t="s">
        <v>3</v>
      </c>
      <c r="C40" s="3" t="s">
        <v>4</v>
      </c>
      <c r="D40" s="3" t="s">
        <v>5</v>
      </c>
      <c r="E40" s="4" t="s">
        <v>6</v>
      </c>
      <c r="F40" s="3" t="s">
        <v>7</v>
      </c>
      <c r="G40" s="6" t="s">
        <v>8</v>
      </c>
      <c r="H40" s="3" t="s">
        <v>9</v>
      </c>
      <c r="I40" s="3" t="s">
        <v>10</v>
      </c>
      <c r="J40" s="3" t="s">
        <v>11</v>
      </c>
    </row>
    <row r="41" spans="1:10" x14ac:dyDescent="0.2">
      <c r="A41" s="9" t="s">
        <v>19</v>
      </c>
      <c r="B41" s="1">
        <v>51</v>
      </c>
      <c r="C41" s="11">
        <v>59</v>
      </c>
      <c r="D41" s="12">
        <v>32</v>
      </c>
      <c r="E41" s="13">
        <v>0.62745098039215685</v>
      </c>
      <c r="F41" s="12">
        <v>10</v>
      </c>
      <c r="G41" s="14">
        <v>0</v>
      </c>
      <c r="H41" s="15">
        <v>0</v>
      </c>
      <c r="I41" s="15">
        <v>0</v>
      </c>
      <c r="J41" s="15">
        <v>0</v>
      </c>
    </row>
    <row r="42" spans="1:10" x14ac:dyDescent="0.2">
      <c r="A42" t="s">
        <v>22</v>
      </c>
      <c r="B42" s="1">
        <v>24</v>
      </c>
      <c r="C42" s="11">
        <v>0</v>
      </c>
      <c r="D42" s="12">
        <v>20.2</v>
      </c>
      <c r="E42" s="13">
        <v>0.84166666666666667</v>
      </c>
      <c r="F42" s="12">
        <v>9</v>
      </c>
      <c r="G42" s="14">
        <v>0.5</v>
      </c>
      <c r="H42" s="15">
        <v>0</v>
      </c>
      <c r="I42" s="15"/>
      <c r="J42" s="15"/>
    </row>
    <row r="43" spans="1:10" x14ac:dyDescent="0.2">
      <c r="A43" t="s">
        <v>24</v>
      </c>
      <c r="B43" s="1">
        <v>25</v>
      </c>
      <c r="C43" s="11">
        <v>55</v>
      </c>
      <c r="D43" s="12">
        <v>22</v>
      </c>
      <c r="E43" s="13">
        <v>0.88</v>
      </c>
      <c r="F43" s="12">
        <v>25</v>
      </c>
      <c r="G43" s="14">
        <v>0</v>
      </c>
      <c r="H43" s="15">
        <v>0</v>
      </c>
      <c r="I43" s="15">
        <v>0</v>
      </c>
      <c r="J43" s="15">
        <v>2</v>
      </c>
    </row>
    <row r="44" spans="1:10" x14ac:dyDescent="0.2">
      <c r="A44" t="s">
        <v>26</v>
      </c>
      <c r="B44" s="1">
        <v>25</v>
      </c>
      <c r="C44" s="11">
        <v>55</v>
      </c>
      <c r="D44" s="12">
        <v>18</v>
      </c>
      <c r="E44" s="13">
        <v>0.72</v>
      </c>
      <c r="F44" s="12">
        <v>8</v>
      </c>
      <c r="G44" s="14">
        <v>0</v>
      </c>
      <c r="H44" s="15">
        <v>0</v>
      </c>
      <c r="I44" s="15">
        <v>0</v>
      </c>
      <c r="J44" s="15">
        <v>0</v>
      </c>
    </row>
    <row r="45" spans="1:10" x14ac:dyDescent="0.2">
      <c r="A45" t="s">
        <v>28</v>
      </c>
      <c r="B45" s="1">
        <v>34</v>
      </c>
      <c r="C45" s="11">
        <v>67</v>
      </c>
      <c r="D45" s="12">
        <v>24</v>
      </c>
      <c r="E45" s="13">
        <v>0.70588235294117652</v>
      </c>
      <c r="F45" s="12">
        <v>3</v>
      </c>
      <c r="G45" s="14">
        <v>0</v>
      </c>
      <c r="H45" s="15">
        <v>0</v>
      </c>
      <c r="I45" s="15">
        <v>0</v>
      </c>
      <c r="J45" s="15">
        <v>0</v>
      </c>
    </row>
    <row r="46" spans="1:10" x14ac:dyDescent="0.2">
      <c r="A46" t="s">
        <v>30</v>
      </c>
      <c r="B46" s="1">
        <v>40</v>
      </c>
      <c r="C46" s="11">
        <v>45</v>
      </c>
      <c r="D46" s="23">
        <v>18</v>
      </c>
      <c r="E46" s="13">
        <v>0.45</v>
      </c>
      <c r="F46" s="12">
        <v>12</v>
      </c>
      <c r="G46" s="14">
        <v>0</v>
      </c>
      <c r="H46" s="24">
        <v>0</v>
      </c>
      <c r="I46" s="24">
        <v>0</v>
      </c>
      <c r="J46" s="24">
        <v>0</v>
      </c>
    </row>
    <row r="47" spans="1:10" x14ac:dyDescent="0.2">
      <c r="A47" t="s">
        <v>32</v>
      </c>
      <c r="B47" s="1">
        <v>20</v>
      </c>
      <c r="C47" s="11">
        <v>71.25</v>
      </c>
      <c r="D47" s="23">
        <v>3.8</v>
      </c>
      <c r="E47" s="13">
        <v>0.19</v>
      </c>
      <c r="F47" s="12">
        <v>5</v>
      </c>
      <c r="G47" s="14">
        <v>0.4</v>
      </c>
      <c r="H47" s="15">
        <v>0</v>
      </c>
      <c r="I47" s="15">
        <v>0</v>
      </c>
      <c r="J47" s="15">
        <v>0</v>
      </c>
    </row>
    <row r="48" spans="1:10" x14ac:dyDescent="0.2">
      <c r="A48" t="s">
        <v>34</v>
      </c>
      <c r="B48" s="1">
        <v>64</v>
      </c>
      <c r="C48" s="11">
        <v>80</v>
      </c>
      <c r="D48" s="12">
        <v>47.8</v>
      </c>
      <c r="E48" s="13">
        <v>0.74687499999999996</v>
      </c>
      <c r="F48" s="12">
        <v>3.5</v>
      </c>
      <c r="G48" s="14">
        <v>0</v>
      </c>
      <c r="H48" s="15">
        <v>0</v>
      </c>
      <c r="I48" s="15">
        <v>0</v>
      </c>
      <c r="J48" s="15">
        <v>0.4</v>
      </c>
    </row>
    <row r="49" spans="1:10" x14ac:dyDescent="0.2">
      <c r="A49" t="s">
        <v>36</v>
      </c>
      <c r="B49" s="1">
        <v>110</v>
      </c>
      <c r="C49" s="11">
        <v>70</v>
      </c>
      <c r="D49" s="12">
        <v>141</v>
      </c>
      <c r="E49" s="13">
        <v>1.2818181818181817</v>
      </c>
      <c r="F49" s="12">
        <v>10.43</v>
      </c>
      <c r="G49" s="14">
        <v>5</v>
      </c>
      <c r="H49" s="15">
        <v>2</v>
      </c>
      <c r="I49" s="15">
        <v>0</v>
      </c>
      <c r="J49" s="15">
        <v>4</v>
      </c>
    </row>
    <row r="50" spans="1:10" x14ac:dyDescent="0.2">
      <c r="A50" t="s">
        <v>38</v>
      </c>
      <c r="B50" s="1">
        <v>12</v>
      </c>
      <c r="C50" s="11">
        <v>60</v>
      </c>
      <c r="D50" s="12">
        <v>44</v>
      </c>
      <c r="E50" s="13">
        <v>3.6666666666666665</v>
      </c>
      <c r="F50" s="12">
        <v>4</v>
      </c>
      <c r="G50" s="14"/>
      <c r="H50" s="15"/>
      <c r="I50" s="15"/>
      <c r="J50" s="15"/>
    </row>
    <row r="51" spans="1:10" x14ac:dyDescent="0.2">
      <c r="A51" t="s">
        <v>40</v>
      </c>
      <c r="B51" s="1">
        <v>46</v>
      </c>
      <c r="C51" s="11">
        <v>65</v>
      </c>
      <c r="D51" s="23">
        <v>44</v>
      </c>
      <c r="E51" s="13">
        <v>0.95652173913043481</v>
      </c>
      <c r="F51" s="12">
        <v>7</v>
      </c>
      <c r="G51" s="14">
        <v>6.3</v>
      </c>
      <c r="H51" s="15">
        <v>1.2</v>
      </c>
      <c r="I51" s="15">
        <v>0</v>
      </c>
      <c r="J51" s="15">
        <v>0</v>
      </c>
    </row>
    <row r="52" spans="1:10" x14ac:dyDescent="0.2">
      <c r="A52" t="s">
        <v>42</v>
      </c>
      <c r="B52" s="1">
        <v>12</v>
      </c>
      <c r="C52" s="27"/>
      <c r="D52" s="23">
        <v>6.1</v>
      </c>
      <c r="E52" s="13">
        <v>0.5083333333333333</v>
      </c>
      <c r="F52" s="12">
        <v>4.03</v>
      </c>
      <c r="G52" s="14"/>
      <c r="H52" s="15"/>
      <c r="I52" s="15"/>
      <c r="J52" s="15"/>
    </row>
    <row r="53" spans="1:10" x14ac:dyDescent="0.2">
      <c r="A53" t="s">
        <v>44</v>
      </c>
      <c r="B53" s="1">
        <v>52</v>
      </c>
      <c r="C53" s="11">
        <v>65</v>
      </c>
      <c r="D53" s="12">
        <v>35</v>
      </c>
      <c r="E53" s="13">
        <v>0.67307692307692313</v>
      </c>
      <c r="F53" s="12">
        <v>3</v>
      </c>
      <c r="G53" s="14">
        <v>0</v>
      </c>
      <c r="H53" s="15">
        <v>0</v>
      </c>
      <c r="I53" s="15">
        <v>0</v>
      </c>
      <c r="J53" s="15">
        <v>0</v>
      </c>
    </row>
    <row r="54" spans="1:10" x14ac:dyDescent="0.2">
      <c r="A54" t="s">
        <v>46</v>
      </c>
      <c r="B54" s="1">
        <v>50</v>
      </c>
      <c r="C54" s="11">
        <v>70</v>
      </c>
      <c r="D54" s="12">
        <v>74</v>
      </c>
      <c r="E54" s="13">
        <v>1.48</v>
      </c>
      <c r="F54" s="12">
        <v>15</v>
      </c>
      <c r="G54" s="14">
        <v>9</v>
      </c>
      <c r="H54" s="15">
        <v>0</v>
      </c>
      <c r="I54" s="15">
        <v>0</v>
      </c>
      <c r="J54" s="15">
        <v>0</v>
      </c>
    </row>
    <row r="55" spans="1:10" x14ac:dyDescent="0.2">
      <c r="A55" t="s">
        <v>48</v>
      </c>
      <c r="B55" s="1">
        <v>66</v>
      </c>
      <c r="C55" s="11">
        <v>45</v>
      </c>
      <c r="D55" s="12">
        <v>58</v>
      </c>
      <c r="E55" s="13">
        <v>0.87878787878787878</v>
      </c>
      <c r="F55" s="12">
        <v>60</v>
      </c>
      <c r="G55" s="14">
        <v>0</v>
      </c>
      <c r="H55" s="24">
        <v>0</v>
      </c>
      <c r="I55" s="24">
        <v>0</v>
      </c>
      <c r="J55" s="24">
        <v>0</v>
      </c>
    </row>
    <row r="56" spans="1:10" x14ac:dyDescent="0.2">
      <c r="A56" s="9" t="s">
        <v>51</v>
      </c>
      <c r="B56" s="1">
        <v>37</v>
      </c>
      <c r="C56" s="11"/>
      <c r="D56" s="28"/>
      <c r="E56" s="13">
        <v>0</v>
      </c>
      <c r="F56" s="1"/>
      <c r="G56" s="29"/>
      <c r="H56" s="30"/>
      <c r="I56" s="30"/>
      <c r="J56" s="31"/>
    </row>
    <row r="57" spans="1:10" x14ac:dyDescent="0.2">
      <c r="A57" s="9" t="s">
        <v>53</v>
      </c>
      <c r="B57" s="1">
        <v>28</v>
      </c>
      <c r="C57" s="11">
        <v>0</v>
      </c>
      <c r="D57" s="12">
        <v>47.33</v>
      </c>
      <c r="E57" s="13">
        <v>1.6903571428571429</v>
      </c>
      <c r="F57" s="12">
        <v>3</v>
      </c>
      <c r="G57" s="29">
        <v>0</v>
      </c>
      <c r="H57" s="31">
        <v>0</v>
      </c>
      <c r="I57" s="31">
        <v>0</v>
      </c>
      <c r="J57" s="30">
        <v>0</v>
      </c>
    </row>
    <row r="58" spans="1:10" x14ac:dyDescent="0.2">
      <c r="A58" s="9" t="s">
        <v>55</v>
      </c>
      <c r="B58" s="1">
        <v>83</v>
      </c>
      <c r="C58" s="11">
        <v>50</v>
      </c>
      <c r="D58" s="1">
        <v>75</v>
      </c>
      <c r="E58" s="13">
        <v>0.90361445783132532</v>
      </c>
      <c r="F58" s="1">
        <v>30</v>
      </c>
      <c r="G58" s="29">
        <v>20</v>
      </c>
      <c r="H58" s="31">
        <v>24</v>
      </c>
      <c r="I58" s="31">
        <v>0</v>
      </c>
      <c r="J58" s="31">
        <v>30</v>
      </c>
    </row>
    <row r="59" spans="1:10" x14ac:dyDescent="0.2">
      <c r="A59" s="9" t="s">
        <v>57</v>
      </c>
      <c r="B59" s="1">
        <v>54</v>
      </c>
      <c r="C59" s="11">
        <v>45</v>
      </c>
      <c r="D59" s="1">
        <v>34</v>
      </c>
      <c r="E59" s="13">
        <v>0.62962962962962965</v>
      </c>
      <c r="F59" s="12">
        <v>7</v>
      </c>
      <c r="G59" s="14">
        <v>0</v>
      </c>
      <c r="H59" s="15">
        <v>0</v>
      </c>
      <c r="I59" s="15">
        <v>0</v>
      </c>
      <c r="J59" s="15">
        <v>3</v>
      </c>
    </row>
    <row r="60" spans="1:10" x14ac:dyDescent="0.2">
      <c r="A60" s="8" t="s">
        <v>59</v>
      </c>
      <c r="B60" s="1">
        <v>80</v>
      </c>
      <c r="C60" s="11">
        <v>49.1</v>
      </c>
      <c r="D60" s="1">
        <v>67.680000000000007</v>
      </c>
      <c r="E60" s="13">
        <v>0.84600000000000009</v>
      </c>
      <c r="F60" s="1">
        <v>7</v>
      </c>
      <c r="G60" s="33"/>
      <c r="H60" s="30"/>
      <c r="I60" s="30"/>
      <c r="J60" s="31"/>
    </row>
    <row r="61" spans="1:10" x14ac:dyDescent="0.2">
      <c r="B61" s="1"/>
      <c r="C61" s="11"/>
      <c r="D61" s="1"/>
      <c r="E61" s="13"/>
      <c r="F61" s="32"/>
      <c r="G61" s="31"/>
      <c r="H61" s="31"/>
      <c r="I61" s="31"/>
      <c r="J61" s="31"/>
    </row>
    <row r="62" spans="1:10" x14ac:dyDescent="0.2">
      <c r="A62" s="8" t="s">
        <v>136</v>
      </c>
      <c r="B62" s="52">
        <v>15292</v>
      </c>
      <c r="C62" s="53">
        <v>59.854901960784311</v>
      </c>
      <c r="D62" s="52">
        <v>13692.630000000001</v>
      </c>
      <c r="E62" s="54">
        <v>0.90527004537732492</v>
      </c>
      <c r="F62" s="43">
        <v>21.437872340425535</v>
      </c>
      <c r="G62" s="40">
        <v>3979.220547945205</v>
      </c>
      <c r="H62" s="52">
        <f>SUM(H41:H60)+SUM(H2:H38)</f>
        <v>1783.54</v>
      </c>
      <c r="I62" s="40">
        <v>494.16520547945214</v>
      </c>
      <c r="J62" s="50">
        <v>102.27945205479452</v>
      </c>
    </row>
    <row r="63" spans="1:10" x14ac:dyDescent="0.2">
      <c r="C63" s="45" t="s">
        <v>137</v>
      </c>
      <c r="E63" s="45" t="s">
        <v>137</v>
      </c>
      <c r="F63" s="51" t="s">
        <v>137</v>
      </c>
      <c r="G63" s="47"/>
      <c r="H63" s="47"/>
      <c r="I63" s="47"/>
      <c r="J63" s="47"/>
    </row>
  </sheetData>
  <pageMargins left="0.75" right="0.75" top="1" bottom="1" header="0.5" footer="0.5"/>
  <pageSetup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WASPC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lschaffel</dc:creator>
  <cp:lastModifiedBy>Kellie Lapczynski</cp:lastModifiedBy>
  <cp:lastPrinted>2009-09-21T16:48:03Z</cp:lastPrinted>
  <dcterms:created xsi:type="dcterms:W3CDTF">2007-09-04T16:34:55Z</dcterms:created>
  <dcterms:modified xsi:type="dcterms:W3CDTF">2016-10-04T17:04:34Z</dcterms:modified>
</cp:coreProperties>
</file>