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acob\AppData\Roaming\pico-8\carts\drop-p8\"/>
    </mc:Choice>
  </mc:AlternateContent>
  <xr:revisionPtr revIDLastSave="0" documentId="13_ncr:1_{7D9CEDE0-775E-4743-82A5-F0562AE31320}" xr6:coauthVersionLast="47" xr6:coauthVersionMax="47" xr10:uidLastSave="{00000000-0000-0000-0000-000000000000}"/>
  <bookViews>
    <workbookView xWindow="28680" yWindow="750" windowWidth="19440" windowHeight="15000" xr2:uid="{2F517386-D81F-4AF1-A133-9D983E9345C9}"/>
  </bookViews>
  <sheets>
    <sheet name="Teleports" sheetId="1" r:id="rId1"/>
    <sheet name="Animations" sheetId="2" r:id="rId2"/>
    <sheet name="Map Colors" sheetId="3" r:id="rId3"/>
    <sheet name="Bos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4" l="1"/>
  <c r="B35" i="4"/>
  <c r="B34" i="4"/>
  <c r="B33" i="4"/>
  <c r="B32" i="4"/>
  <c r="B31" i="4"/>
  <c r="B17" i="4"/>
  <c r="B13" i="4"/>
  <c r="B14" i="4"/>
  <c r="B15" i="4"/>
  <c r="B16" i="4"/>
  <c r="B12" i="4"/>
  <c r="C11" i="1"/>
  <c r="N3" i="3"/>
  <c r="N2" i="3"/>
  <c r="N4" i="3"/>
  <c r="N1" i="3"/>
  <c r="C7" i="1"/>
  <c r="J10" i="2"/>
  <c r="I10" i="2"/>
  <c r="C10" i="2"/>
  <c r="C8" i="2"/>
  <c r="C11" i="2"/>
  <c r="C9" i="2"/>
  <c r="C7" i="2"/>
  <c r="M11" i="2"/>
  <c r="N10" i="2"/>
  <c r="C10" i="1"/>
  <c r="M11" i="1"/>
  <c r="N10" i="1"/>
  <c r="C9" i="1"/>
  <c r="C8" i="1"/>
  <c r="A5" i="3" l="1"/>
</calcChain>
</file>

<file path=xl/sharedStrings.xml><?xml version="1.0" encoding="utf-8"?>
<sst xmlns="http://schemas.openxmlformats.org/spreadsheetml/2006/main" count="119" uniqueCount="86">
  <si>
    <t>sx</t>
  </si>
  <si>
    <t>sy</t>
  </si>
  <si>
    <t>nx</t>
  </si>
  <si>
    <t>ny</t>
  </si>
  <si>
    <t>Name</t>
  </si>
  <si>
    <t>mus</t>
  </si>
  <si>
    <t>times 8</t>
  </si>
  <si>
    <t>wspr_x</t>
  </si>
  <si>
    <t>wspr_y</t>
  </si>
  <si>
    <t>wspr_spd</t>
  </si>
  <si>
    <t>flowers b1</t>
  </si>
  <si>
    <t>flowers b2</t>
  </si>
  <si>
    <t>flowers b3</t>
  </si>
  <si>
    <t>flowers b4</t>
  </si>
  <si>
    <t>overworld song</t>
  </si>
  <si>
    <t>Question</t>
  </si>
  <si>
    <t>answer_a</t>
  </si>
  <si>
    <t>answer_b</t>
  </si>
  <si>
    <t>reply_a</t>
  </si>
  <si>
    <t>reply_b</t>
  </si>
  <si>
    <t>what is the best way to enter a room?</t>
  </si>
  <si>
    <t>what is a ghost's favorite food?</t>
  </si>
  <si>
    <t>riddle time: what month of the year has 28 days?</t>
  </si>
  <si>
    <t>alright, what is 6/2(1+2)?</t>
  </si>
  <si>
    <t>i weigh 90 pounds plus half my weight. how much do i weigh?</t>
  </si>
  <si>
    <t>knock</t>
  </si>
  <si>
    <t>spook-hetti</t>
  </si>
  <si>
    <t>nine!</t>
  </si>
  <si>
    <t>90 pounds</t>
  </si>
  <si>
    <t>kick the door open.</t>
  </si>
  <si>
    <t>nothing. They're dead.</t>
  </si>
  <si>
    <t>all of them</t>
  </si>
  <si>
    <t>one</t>
  </si>
  <si>
    <t>180 pounds</t>
  </si>
  <si>
    <t>that one was too easy</t>
  </si>
  <si>
    <t>ahh, a man of culture. Let's continue.</t>
  </si>
  <si>
    <t>uh, you are sort of correct. but not really. not even close.</t>
  </si>
  <si>
    <t>january. sometimes.</t>
  </si>
  <si>
    <t>Ghost</t>
  </si>
  <si>
    <t>see. i knew it. jerk.</t>
  </si>
  <si>
    <t>wow, way to be that guy.</t>
  </si>
  <si>
    <t>aha! yes. stealth answer.</t>
  </si>
  <si>
    <t>got you! math is amazing.</t>
  </si>
  <si>
    <t>(if i weighed anything you would be correct)</t>
  </si>
  <si>
    <t>math is boring anyway…</t>
  </si>
  <si>
    <t>funny, no.</t>
  </si>
  <si>
    <t>Correct</t>
  </si>
  <si>
    <t>Outro</t>
  </si>
  <si>
    <t>fail</t>
  </si>
  <si>
    <t>{"you aren't good at this are you?"},</t>
  </si>
  <si>
    <t>{"thank you for playing my game.", "here is a token of my friendship.","be kind. rewind."},</t>
  </si>
  <si>
    <t>Hog</t>
  </si>
  <si>
    <t>why do you disturb me?</t>
  </si>
  <si>
    <t>your brother tried to black mail me before dying... defame me to the town.</t>
  </si>
  <si>
    <t>i asked him why he was doing this. he started waving his sword around.</t>
  </si>
  <si>
    <t>he started destroying my research and then he... well, you know.</t>
  </si>
  <si>
    <t>why have you come to my domain?</t>
  </si>
  <si>
    <t>you will pay swine!</t>
  </si>
  <si>
    <t>he would never.</t>
  </si>
  <si>
    <t>please continue.</t>
  </si>
  <si>
    <t>why care about the books?</t>
  </si>
  <si>
    <t>i need your pendant.</t>
  </si>
  <si>
    <t>what does your research entail?</t>
  </si>
  <si>
    <t>i've been getting that vibe...</t>
  </si>
  <si>
    <t>you deserved it.</t>
  </si>
  <si>
    <t>i think you murdered him.</t>
  </si>
  <si>
    <t>i needed to find the murderer.</t>
  </si>
  <si>
    <t>someone else died trying to kill me. tripped on my spiky throw rug and...</t>
  </si>
  <si>
    <t>why would i lie about it? he is dead regardless.</t>
  </si>
  <si>
    <t>you seem different then him.</t>
  </si>
  <si>
    <t>they contain all my written notes on the subject of the gate.</t>
  </si>
  <si>
    <t>it's yours, i finished my research on it earlier.</t>
  </si>
  <si>
    <t>i'm testing this pendant to see if it reacts with a part of the door.</t>
  </si>
  <si>
    <t>he said he would leave me alone if i paid tribute to him.</t>
  </si>
  <si>
    <t>maybe so, but i can't help how i was born, same as you.</t>
  </si>
  <si>
    <t>maybe i did. i do feel guilty about my home setup. it is not safe for tiny humans.</t>
  </si>
  <si>
    <t>well, you are welcome to destroy my doormat.</t>
  </si>
  <si>
    <t>-</t>
  </si>
  <si>
    <t>outro={"this pendant is only part of a set. by itself it is totally useless.", "take it.","i hope you can find a way to stop this evil."," i am going to continue searching for other ways to conquer evil."},</t>
  </si>
  <si>
    <t>fail={"i thought you were more discerning than that. go away."},</t>
  </si>
  <si>
    <t>wave</t>
  </si>
  <si>
    <t>level</t>
  </si>
  <si>
    <t>waves</t>
  </si>
  <si>
    <t>total blue points</t>
  </si>
  <si>
    <t>pattern</t>
  </si>
  <si>
    <t>starting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</si>
</sst>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1" fillId="0" borderId="4" xfId="0" applyFont="1" applyBorder="1"/>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7FE8-EAA6-4D7C-962A-12CADC7F5F87}">
  <dimension ref="A1:R18"/>
  <sheetViews>
    <sheetView tabSelected="1" workbookViewId="0">
      <selection activeCell="F19" sqref="F19"/>
    </sheetView>
  </sheetViews>
  <sheetFormatPr defaultRowHeight="15" x14ac:dyDescent="0.25"/>
  <cols>
    <col min="2" max="2" width="14.85546875" customWidth="1"/>
    <col min="3" max="3" width="17.28515625" customWidth="1"/>
    <col min="4" max="4" width="11.140625" bestFit="1" customWidth="1"/>
    <col min="5" max="5" width="10.85546875" bestFit="1" customWidth="1"/>
    <col min="6" max="7" width="10.28515625" bestFit="1" customWidth="1"/>
    <col min="8" max="8" width="8.5703125" customWidth="1"/>
    <col min="9" max="10" width="10.5703125" bestFit="1" customWidth="1"/>
    <col min="11" max="21" width="9.7109375" customWidth="1"/>
    <col min="22" max="22" width="10.42578125" customWidth="1"/>
    <col min="23" max="23" width="11.5703125" customWidth="1"/>
    <col min="24" max="24" width="14.5703125" bestFit="1" customWidth="1"/>
  </cols>
  <sheetData>
    <row r="1" spans="1:18" x14ac:dyDescent="0.25">
      <c r="A1" s="1" t="s">
        <v>4</v>
      </c>
      <c r="B1" t="s">
        <v>80</v>
      </c>
    </row>
    <row r="2" spans="1:18" x14ac:dyDescent="0.25">
      <c r="A2" s="1" t="s">
        <v>0</v>
      </c>
    </row>
    <row r="3" spans="1:18" x14ac:dyDescent="0.25">
      <c r="A3" s="1" t="s">
        <v>1</v>
      </c>
    </row>
    <row r="4" spans="1:18" x14ac:dyDescent="0.25">
      <c r="A4" s="1" t="s">
        <v>2</v>
      </c>
    </row>
    <row r="5" spans="1:18" x14ac:dyDescent="0.25">
      <c r="A5" s="1" t="s">
        <v>3</v>
      </c>
    </row>
    <row r="6" spans="1:18" x14ac:dyDescent="0.25">
      <c r="A6" s="1" t="s">
        <v>5</v>
      </c>
    </row>
    <row r="7" spans="1:18" x14ac:dyDescent="0.25">
      <c r="C7" t="str">
        <f>_xlfn.CONCAT(A2&amp;"={",_xlfn.TEXTJOIN(",",TRUE,B2:AT2),"},")</f>
        <v>sx={},</v>
      </c>
    </row>
    <row r="8" spans="1:18" x14ac:dyDescent="0.25">
      <c r="C8" t="str">
        <f>_xlfn.CONCAT(A3&amp;"={",_xlfn.TEXTJOIN(",",TRUE,B3:AT3),"},")</f>
        <v>sy={},</v>
      </c>
    </row>
    <row r="9" spans="1:18" x14ac:dyDescent="0.25">
      <c r="C9" t="str">
        <f>_xlfn.CONCAT(A4&amp;"={",_xlfn.TEXTJOIN(",",TRUE,B4:AT4),"},")</f>
        <v>nx={},</v>
      </c>
    </row>
    <row r="10" spans="1:18" x14ac:dyDescent="0.25">
      <c r="C10" t="str">
        <f>_xlfn.CONCAT(A5&amp;"={",_xlfn.TEXTJOIN(",",TRUE,B5:AT5),"},")</f>
        <v>ny={},</v>
      </c>
      <c r="M10">
        <v>872</v>
      </c>
      <c r="N10">
        <f>872/8</f>
        <v>109</v>
      </c>
      <c r="R10" t="s">
        <v>14</v>
      </c>
    </row>
    <row r="11" spans="1:18" x14ac:dyDescent="0.25">
      <c r="C11" t="str">
        <f>_xlfn.CONCAT(A6&amp;"={",_xlfn.TEXTJOIN(",",TRUE,B6:AT6),"},")</f>
        <v>mus={},</v>
      </c>
      <c r="M11">
        <f>28*8</f>
        <v>224</v>
      </c>
      <c r="N11">
        <v>28</v>
      </c>
      <c r="R11">
        <v>32</v>
      </c>
    </row>
    <row r="12" spans="1:18" x14ac:dyDescent="0.25">
      <c r="M12">
        <v>1000</v>
      </c>
      <c r="N12">
        <v>125</v>
      </c>
    </row>
    <row r="13" spans="1:18" x14ac:dyDescent="0.25">
      <c r="M13">
        <v>216</v>
      </c>
      <c r="N13">
        <v>27</v>
      </c>
    </row>
    <row r="14" spans="1:18" x14ac:dyDescent="0.25">
      <c r="M14">
        <v>872</v>
      </c>
      <c r="N14">
        <v>109</v>
      </c>
    </row>
    <row r="16" spans="1:18" x14ac:dyDescent="0.25">
      <c r="B16" t="s">
        <v>81</v>
      </c>
      <c r="E16" t="s">
        <v>82</v>
      </c>
    </row>
    <row r="17" spans="3:6" x14ac:dyDescent="0.25">
      <c r="C17" t="s">
        <v>82</v>
      </c>
      <c r="F17" t="s">
        <v>84</v>
      </c>
    </row>
    <row r="18" spans="3:6" x14ac:dyDescent="0.25">
      <c r="C18" t="s">
        <v>83</v>
      </c>
      <c r="F18" t="s">
        <v>85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F167-CCD2-4CEA-833C-A8A4F7D10A71}">
  <dimension ref="A1:Q14"/>
  <sheetViews>
    <sheetView workbookViewId="0">
      <selection activeCell="M10" sqref="M10"/>
    </sheetView>
  </sheetViews>
  <sheetFormatPr defaultRowHeight="15" x14ac:dyDescent="0.25"/>
  <cols>
    <col min="1" max="1" width="9.42578125" bestFit="1" customWidth="1"/>
    <col min="2" max="17" width="10" bestFit="1" customWidth="1"/>
    <col min="18" max="19" width="9.7109375" bestFit="1" customWidth="1"/>
    <col min="20" max="21" width="7" bestFit="1" customWidth="1"/>
  </cols>
  <sheetData>
    <row r="1" spans="1:17" x14ac:dyDescent="0.25">
      <c r="A1" s="1" t="s">
        <v>4</v>
      </c>
      <c r="B1" t="s">
        <v>10</v>
      </c>
      <c r="C1" t="s">
        <v>10</v>
      </c>
      <c r="D1" t="s">
        <v>10</v>
      </c>
      <c r="E1" t="s">
        <v>10</v>
      </c>
      <c r="F1" t="s">
        <v>11</v>
      </c>
      <c r="G1" t="s">
        <v>11</v>
      </c>
      <c r="H1" t="s">
        <v>11</v>
      </c>
      <c r="I1" t="s">
        <v>11</v>
      </c>
      <c r="J1" t="s">
        <v>12</v>
      </c>
      <c r="K1" t="s">
        <v>12</v>
      </c>
      <c r="L1" t="s">
        <v>12</v>
      </c>
      <c r="M1" t="s">
        <v>12</v>
      </c>
      <c r="N1" t="s">
        <v>13</v>
      </c>
      <c r="O1" t="s">
        <v>13</v>
      </c>
      <c r="P1" t="s">
        <v>13</v>
      </c>
      <c r="Q1" t="s">
        <v>13</v>
      </c>
    </row>
    <row r="2" spans="1:17" x14ac:dyDescent="0.25">
      <c r="A2" s="1" t="s">
        <v>7</v>
      </c>
      <c r="B2">
        <v>6</v>
      </c>
      <c r="C2">
        <v>5</v>
      </c>
      <c r="D2">
        <v>6</v>
      </c>
      <c r="E2">
        <v>5</v>
      </c>
      <c r="F2">
        <v>9</v>
      </c>
      <c r="G2">
        <v>8</v>
      </c>
      <c r="H2">
        <v>9</v>
      </c>
      <c r="I2">
        <v>8</v>
      </c>
      <c r="J2">
        <v>13</v>
      </c>
      <c r="K2">
        <v>12</v>
      </c>
      <c r="L2">
        <v>13</v>
      </c>
      <c r="M2">
        <v>12</v>
      </c>
      <c r="N2">
        <v>16</v>
      </c>
      <c r="O2">
        <v>15</v>
      </c>
      <c r="P2">
        <v>16</v>
      </c>
      <c r="Q2">
        <v>15</v>
      </c>
    </row>
    <row r="3" spans="1:17" x14ac:dyDescent="0.25">
      <c r="A3" s="1" t="s">
        <v>8</v>
      </c>
      <c r="B3">
        <v>25</v>
      </c>
      <c r="C3">
        <v>26</v>
      </c>
      <c r="D3">
        <v>27</v>
      </c>
      <c r="E3">
        <v>28</v>
      </c>
      <c r="F3">
        <v>25</v>
      </c>
      <c r="G3">
        <v>26</v>
      </c>
      <c r="H3">
        <v>27</v>
      </c>
      <c r="I3">
        <v>28</v>
      </c>
      <c r="J3">
        <v>25</v>
      </c>
      <c r="K3">
        <v>26</v>
      </c>
      <c r="L3">
        <v>27</v>
      </c>
      <c r="M3">
        <v>28</v>
      </c>
      <c r="N3">
        <v>25</v>
      </c>
      <c r="O3">
        <v>26</v>
      </c>
      <c r="P3">
        <v>27</v>
      </c>
      <c r="Q3">
        <v>28</v>
      </c>
    </row>
    <row r="4" spans="1:17" x14ac:dyDescent="0.25">
      <c r="A4" s="1" t="s">
        <v>9</v>
      </c>
      <c r="B4">
        <v>30</v>
      </c>
      <c r="C4">
        <v>40</v>
      </c>
      <c r="D4">
        <v>45</v>
      </c>
      <c r="E4">
        <v>50</v>
      </c>
      <c r="F4">
        <v>30</v>
      </c>
      <c r="G4">
        <v>40</v>
      </c>
      <c r="H4">
        <v>45</v>
      </c>
      <c r="I4">
        <v>50</v>
      </c>
      <c r="J4">
        <v>30</v>
      </c>
      <c r="K4">
        <v>40</v>
      </c>
      <c r="L4">
        <v>45</v>
      </c>
      <c r="M4">
        <v>50</v>
      </c>
      <c r="N4">
        <v>30</v>
      </c>
      <c r="O4">
        <v>40</v>
      </c>
      <c r="P4">
        <v>45</v>
      </c>
      <c r="Q4">
        <v>50</v>
      </c>
    </row>
    <row r="5" spans="1:17" x14ac:dyDescent="0.25">
      <c r="A5" s="1"/>
    </row>
    <row r="6" spans="1:17" x14ac:dyDescent="0.25">
      <c r="A6" s="1"/>
    </row>
    <row r="7" spans="1:17" x14ac:dyDescent="0.25">
      <c r="C7" t="str">
        <f>_xlfn.CONCAT(A2&amp;"={",_xlfn.TEXTJOIN(",",TRUE,B2:AT2),"}")</f>
        <v>wspr_x={6,5,6,5,9,8,9,8,13,12,13,12,16,15,16,15}</v>
      </c>
    </row>
    <row r="8" spans="1:17" x14ac:dyDescent="0.25">
      <c r="C8" t="str">
        <f>_xlfn.CONCAT(A3&amp;"={",_xlfn.TEXTJOIN(",",TRUE,B3:AT3),"}")</f>
        <v>wspr_y={25,26,27,28,25,26,27,28,25,26,27,28,25,26,27,28}</v>
      </c>
    </row>
    <row r="9" spans="1:17" x14ac:dyDescent="0.25">
      <c r="C9" t="str">
        <f>_xlfn.CONCAT(A4&amp;"={",_xlfn.TEXTJOIN(",",TRUE,B4:AT4),"}")</f>
        <v>wspr_spd={30,40,45,50,30,40,45,50,30,40,45,50,30,40,45,50}</v>
      </c>
      <c r="I9">
        <v>9</v>
      </c>
      <c r="J9">
        <v>14</v>
      </c>
    </row>
    <row r="10" spans="1:17" x14ac:dyDescent="0.25">
      <c r="C10" t="str">
        <f>_xlfn.CONCAT(A5&amp;"={",_xlfn.TEXTJOIN(",",TRUE,B5:AT5),"}")</f>
        <v>={}</v>
      </c>
      <c r="H10" t="s">
        <v>6</v>
      </c>
      <c r="I10">
        <f>I9*8</f>
        <v>72</v>
      </c>
      <c r="J10">
        <f>J9*8</f>
        <v>112</v>
      </c>
      <c r="M10">
        <v>872</v>
      </c>
      <c r="N10">
        <f>872/8</f>
        <v>109</v>
      </c>
    </row>
    <row r="11" spans="1:17" x14ac:dyDescent="0.25">
      <c r="C11" t="str">
        <f t="shared" ref="C11" si="0">_xlfn.CONCAT(A6&amp;"={",_xlfn.TEXTJOIN(",",TRUE,B6:AT6),"}")</f>
        <v>={}</v>
      </c>
      <c r="M11">
        <f>28*8</f>
        <v>224</v>
      </c>
      <c r="N11">
        <v>28</v>
      </c>
    </row>
    <row r="12" spans="1:17" x14ac:dyDescent="0.25">
      <c r="M12">
        <v>1000</v>
      </c>
      <c r="N12">
        <v>125</v>
      </c>
    </row>
    <row r="13" spans="1:17" x14ac:dyDescent="0.25">
      <c r="M13">
        <v>216</v>
      </c>
      <c r="N13">
        <v>27</v>
      </c>
    </row>
    <row r="14" spans="1:17" x14ac:dyDescent="0.25">
      <c r="M14">
        <v>872</v>
      </c>
      <c r="N14">
        <v>109</v>
      </c>
    </row>
  </sheetData>
  <phoneticPr fontId="2"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0999-D9D8-4687-BC1E-3D152C943621}">
  <dimension ref="A1:N5"/>
  <sheetViews>
    <sheetView workbookViewId="0">
      <selection activeCell="N17" sqref="N17"/>
    </sheetView>
  </sheetViews>
  <sheetFormatPr defaultRowHeight="15" x14ac:dyDescent="0.25"/>
  <sheetData>
    <row r="1" spans="1:14" x14ac:dyDescent="0.25">
      <c r="A1" s="2">
        <v>6</v>
      </c>
      <c r="B1" s="3">
        <v>6</v>
      </c>
      <c r="C1" s="3">
        <v>6</v>
      </c>
      <c r="D1" s="3">
        <v>3</v>
      </c>
      <c r="E1" s="3">
        <v>11</v>
      </c>
      <c r="F1" s="3">
        <v>11</v>
      </c>
      <c r="G1" s="3">
        <v>11</v>
      </c>
      <c r="H1" s="3">
        <v>3</v>
      </c>
      <c r="I1" s="3">
        <v>2</v>
      </c>
      <c r="J1" s="3">
        <v>2</v>
      </c>
      <c r="K1" s="3">
        <v>13</v>
      </c>
      <c r="L1" s="3">
        <v>13</v>
      </c>
      <c r="M1" s="4">
        <v>13</v>
      </c>
      <c r="N1" t="str">
        <f>_xlfn.CONCAT("{",_xlfn.TEXTJOIN(",",TRUE,A1:M1),"}")</f>
        <v>{6,6,6,3,11,11,11,3,2,2,13,13,13}</v>
      </c>
    </row>
    <row r="2" spans="1:14" x14ac:dyDescent="0.25">
      <c r="A2" s="5">
        <v>4</v>
      </c>
      <c r="B2">
        <v>4</v>
      </c>
      <c r="C2">
        <v>4</v>
      </c>
      <c r="D2">
        <v>3</v>
      </c>
      <c r="E2">
        <v>11</v>
      </c>
      <c r="F2">
        <v>11</v>
      </c>
      <c r="G2">
        <v>11</v>
      </c>
      <c r="H2">
        <v>3</v>
      </c>
      <c r="I2">
        <v>3</v>
      </c>
      <c r="J2">
        <v>3</v>
      </c>
      <c r="K2">
        <v>13</v>
      </c>
      <c r="L2">
        <v>13</v>
      </c>
      <c r="M2" s="6">
        <v>13</v>
      </c>
      <c r="N2" t="str">
        <f t="shared" ref="N2:N4" si="0">_xlfn.CONCAT("{",_xlfn.TEXTJOIN(",",TRUE,A2:M2),"}")</f>
        <v>{4,4,4,3,11,11,11,3,3,3,13,13,13}</v>
      </c>
    </row>
    <row r="3" spans="1:14" x14ac:dyDescent="0.25">
      <c r="A3" s="5">
        <v>4</v>
      </c>
      <c r="B3">
        <v>4</v>
      </c>
      <c r="C3">
        <v>4</v>
      </c>
      <c r="D3">
        <v>3</v>
      </c>
      <c r="E3">
        <v>3</v>
      </c>
      <c r="F3">
        <v>3</v>
      </c>
      <c r="G3">
        <v>3</v>
      </c>
      <c r="H3">
        <v>3</v>
      </c>
      <c r="I3">
        <v>3</v>
      </c>
      <c r="J3">
        <v>3</v>
      </c>
      <c r="K3">
        <v>9</v>
      </c>
      <c r="L3">
        <v>9</v>
      </c>
      <c r="M3" s="6">
        <v>9</v>
      </c>
      <c r="N3" t="str">
        <f t="shared" si="0"/>
        <v>{4,4,4,3,3,3,3,3,3,3,9,9,9}</v>
      </c>
    </row>
    <row r="4" spans="1:14" x14ac:dyDescent="0.25">
      <c r="A4" s="7">
        <v>4</v>
      </c>
      <c r="B4" s="8">
        <v>4</v>
      </c>
      <c r="C4" s="8">
        <v>4</v>
      </c>
      <c r="D4" s="8">
        <v>3</v>
      </c>
      <c r="E4" s="8">
        <v>3</v>
      </c>
      <c r="F4" s="8">
        <v>3</v>
      </c>
      <c r="G4" s="8">
        <v>1</v>
      </c>
      <c r="H4" s="8">
        <v>1</v>
      </c>
      <c r="I4" s="8">
        <v>3</v>
      </c>
      <c r="J4" s="8">
        <v>3</v>
      </c>
      <c r="K4" s="8">
        <v>9</v>
      </c>
      <c r="L4" s="8">
        <v>9</v>
      </c>
      <c r="M4" s="9">
        <v>9</v>
      </c>
      <c r="N4" t="str">
        <f t="shared" si="0"/>
        <v>{4,4,4,3,3,3,1,1,3,3,9,9,9}</v>
      </c>
    </row>
    <row r="5" spans="1:14" x14ac:dyDescent="0.25">
      <c r="A5" t="str">
        <f>_xlfn.CONCAT("{",_xlfn.TEXTJOIN(",",TRUE,N1:N4),"}")</f>
        <v>{{6,6,6,3,11,11,11,3,2,2,13,13,13},{4,4,4,3,11,11,11,3,3,3,13,13,13},{4,4,4,3,3,3,3,3,3,3,9,9,9},{4,4,4,3,3,3,1,1,3,3,9,9,9}}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9C53B-C785-4B80-BF2A-47D382EBA168}">
  <dimension ref="B1:G37"/>
  <sheetViews>
    <sheetView zoomScaleNormal="100" workbookViewId="0">
      <selection activeCell="E14" sqref="E14"/>
    </sheetView>
  </sheetViews>
  <sheetFormatPr defaultRowHeight="15" x14ac:dyDescent="0.25"/>
  <cols>
    <col min="2" max="2" width="11.140625" customWidth="1"/>
    <col min="3" max="3" width="34" bestFit="1" customWidth="1"/>
    <col min="4" max="4" width="34.28515625" bestFit="1" customWidth="1"/>
    <col min="5" max="5" width="51.140625" bestFit="1" customWidth="1"/>
    <col min="6" max="6" width="58.28515625" bestFit="1" customWidth="1"/>
    <col min="7" max="7" width="56" bestFit="1" customWidth="1"/>
  </cols>
  <sheetData>
    <row r="1" spans="2:7" x14ac:dyDescent="0.25">
      <c r="B1" s="12" t="s">
        <v>38</v>
      </c>
      <c r="C1" s="13"/>
      <c r="D1" s="13"/>
      <c r="E1" s="13"/>
      <c r="F1" s="13"/>
      <c r="G1" s="14"/>
    </row>
    <row r="2" spans="2:7" x14ac:dyDescent="0.25">
      <c r="B2" s="15" t="s">
        <v>15</v>
      </c>
      <c r="C2" s="16" t="s">
        <v>20</v>
      </c>
      <c r="D2" s="16" t="s">
        <v>21</v>
      </c>
      <c r="E2" s="16" t="s">
        <v>22</v>
      </c>
      <c r="F2" s="16" t="s">
        <v>23</v>
      </c>
      <c r="G2" s="17" t="s">
        <v>24</v>
      </c>
    </row>
    <row r="3" spans="2:7" x14ac:dyDescent="0.25">
      <c r="B3" s="15" t="s">
        <v>16</v>
      </c>
      <c r="C3" s="16" t="s">
        <v>25</v>
      </c>
      <c r="D3" s="16" t="s">
        <v>26</v>
      </c>
      <c r="E3" s="16" t="s">
        <v>37</v>
      </c>
      <c r="F3" s="16" t="s">
        <v>27</v>
      </c>
      <c r="G3" s="17" t="s">
        <v>28</v>
      </c>
    </row>
    <row r="4" spans="2:7" x14ac:dyDescent="0.25">
      <c r="B4" s="15" t="s">
        <v>17</v>
      </c>
      <c r="C4" s="16" t="s">
        <v>29</v>
      </c>
      <c r="D4" s="16" t="s">
        <v>30</v>
      </c>
      <c r="E4" s="16" t="s">
        <v>31</v>
      </c>
      <c r="F4" s="16" t="s">
        <v>32</v>
      </c>
      <c r="G4" s="17" t="s">
        <v>33</v>
      </c>
    </row>
    <row r="5" spans="2:7" x14ac:dyDescent="0.25">
      <c r="B5" s="15" t="s">
        <v>18</v>
      </c>
      <c r="C5" s="16" t="s">
        <v>34</v>
      </c>
      <c r="D5" s="16" t="s">
        <v>35</v>
      </c>
      <c r="E5" s="16" t="s">
        <v>36</v>
      </c>
      <c r="F5" s="16" t="s">
        <v>44</v>
      </c>
      <c r="G5" s="17" t="s">
        <v>45</v>
      </c>
    </row>
    <row r="6" spans="2:7" x14ac:dyDescent="0.25">
      <c r="B6" s="15" t="s">
        <v>19</v>
      </c>
      <c r="C6" s="16" t="s">
        <v>39</v>
      </c>
      <c r="D6" s="16" t="s">
        <v>40</v>
      </c>
      <c r="E6" s="16" t="s">
        <v>41</v>
      </c>
      <c r="F6" s="16" t="s">
        <v>42</v>
      </c>
      <c r="G6" s="17" t="s">
        <v>43</v>
      </c>
    </row>
    <row r="7" spans="2:7" x14ac:dyDescent="0.25">
      <c r="B7" s="15" t="s">
        <v>46</v>
      </c>
      <c r="C7" s="16">
        <v>1</v>
      </c>
      <c r="D7" s="16">
        <v>1</v>
      </c>
      <c r="E7" s="16">
        <v>2</v>
      </c>
      <c r="F7" s="16">
        <v>1</v>
      </c>
      <c r="G7" s="17">
        <v>2</v>
      </c>
    </row>
    <row r="8" spans="2:7" x14ac:dyDescent="0.25">
      <c r="B8" s="15"/>
      <c r="C8" s="16"/>
      <c r="D8" s="16"/>
      <c r="E8" s="16"/>
      <c r="F8" s="16"/>
      <c r="G8" s="17"/>
    </row>
    <row r="9" spans="2:7" ht="45" x14ac:dyDescent="0.25">
      <c r="B9" s="15" t="s">
        <v>47</v>
      </c>
      <c r="C9" s="16" t="s">
        <v>50</v>
      </c>
      <c r="D9" s="16"/>
      <c r="E9" s="16"/>
      <c r="F9" s="16"/>
      <c r="G9" s="17"/>
    </row>
    <row r="10" spans="2:7" x14ac:dyDescent="0.25">
      <c r="B10" s="15" t="s">
        <v>48</v>
      </c>
      <c r="C10" s="16" t="s">
        <v>49</v>
      </c>
      <c r="D10" s="16"/>
      <c r="E10" s="16"/>
      <c r="F10" s="16"/>
      <c r="G10" s="17"/>
    </row>
    <row r="11" spans="2:7" x14ac:dyDescent="0.25">
      <c r="B11" s="18"/>
      <c r="C11" s="16"/>
      <c r="D11" s="16"/>
      <c r="E11" s="16"/>
      <c r="F11" s="16"/>
      <c r="G11" s="17"/>
    </row>
    <row r="12" spans="2:7" x14ac:dyDescent="0.25">
      <c r="B12" s="5" t="str">
        <f>LOWER(_xlfn.CONCAT(B2&amp;"={""",_xlfn.TEXTJOIN(""",""",TRUE,C2:M2),"""},"))</f>
        <v>question={"what is the best way to enter a room?","what is a ghost's favorite food?","riddle time: what month of the year has 28 days?","alright, what is 6/2(1+2)?","i weigh 90 pounds plus half my weight. how much do i weigh?"},</v>
      </c>
      <c r="D12" t="s">
        <v>77</v>
      </c>
      <c r="G12" s="6"/>
    </row>
    <row r="13" spans="2:7" x14ac:dyDescent="0.25">
      <c r="B13" s="5" t="str">
        <f>LOWER(_xlfn.CONCAT(B3&amp;"={""",_xlfn.TEXTJOIN(""",""",TRUE,C3:M3),"""},"))</f>
        <v>answer_a={"knock","spook-hetti","january. sometimes.","nine!","90 pounds"},</v>
      </c>
      <c r="D13" t="s">
        <v>77</v>
      </c>
      <c r="G13" s="6"/>
    </row>
    <row r="14" spans="2:7" x14ac:dyDescent="0.25">
      <c r="B14" s="5" t="str">
        <f>LOWER(_xlfn.CONCAT(B4&amp;"={""",_xlfn.TEXTJOIN(""",""",TRUE,C4:M4),"""},"))</f>
        <v>answer_b={"kick the door open.","nothing. they're dead.","all of them","one","180 pounds"},</v>
      </c>
      <c r="D14" t="s">
        <v>77</v>
      </c>
      <c r="G14" s="6"/>
    </row>
    <row r="15" spans="2:7" x14ac:dyDescent="0.25">
      <c r="B15" s="5" t="str">
        <f>LOWER(_xlfn.CONCAT(B5&amp;"={""",_xlfn.TEXTJOIN(""",""",TRUE,C5:M5),"""},"))</f>
        <v>reply_a={"that one was too easy","ahh, a man of culture. let's continue.","uh, you are sort of correct. but not really. not even close.","math is boring anyway…","funny, no."},</v>
      </c>
      <c r="D15" t="s">
        <v>77</v>
      </c>
      <c r="G15" s="6"/>
    </row>
    <row r="16" spans="2:7" x14ac:dyDescent="0.25">
      <c r="B16" s="5" t="str">
        <f>LOWER(_xlfn.CONCAT(B6&amp;"={""",_xlfn.TEXTJOIN(""",""",TRUE,C6:M6),"""},"))</f>
        <v>reply_b={"see. i knew it. jerk.","wow, way to be that guy.","aha! yes. stealth answer.","got you! math is amazing.","(if i weighed anything you would be correct)"},</v>
      </c>
      <c r="D16" t="s">
        <v>77</v>
      </c>
      <c r="G16" s="6"/>
    </row>
    <row r="17" spans="2:7" x14ac:dyDescent="0.25">
      <c r="B17" s="7" t="str">
        <f>_xlfn.CONCAT(B7&amp;"={",_xlfn.TEXTJOIN(",",TRUE,C7:H7),"},")</f>
        <v>Correct={1,1,2,1,2},</v>
      </c>
      <c r="C17" s="8"/>
      <c r="D17" s="8" t="s">
        <v>77</v>
      </c>
      <c r="E17" s="8"/>
      <c r="F17" s="8"/>
      <c r="G17" s="9"/>
    </row>
    <row r="20" spans="2:7" x14ac:dyDescent="0.25">
      <c r="B20" s="10" t="s">
        <v>51</v>
      </c>
      <c r="C20" s="13"/>
      <c r="D20" s="13"/>
      <c r="E20" s="13"/>
      <c r="F20" s="13"/>
      <c r="G20" s="14"/>
    </row>
    <row r="21" spans="2:7" ht="45" x14ac:dyDescent="0.25">
      <c r="B21" s="11" t="s">
        <v>15</v>
      </c>
      <c r="C21" s="16" t="s">
        <v>52</v>
      </c>
      <c r="D21" s="16" t="s">
        <v>53</v>
      </c>
      <c r="E21" s="16" t="s">
        <v>54</v>
      </c>
      <c r="F21" s="16" t="s">
        <v>55</v>
      </c>
      <c r="G21" s="17" t="s">
        <v>56</v>
      </c>
    </row>
    <row r="22" spans="2:7" x14ac:dyDescent="0.25">
      <c r="B22" s="11" t="s">
        <v>16</v>
      </c>
      <c r="C22" s="16" t="s">
        <v>57</v>
      </c>
      <c r="D22" s="16" t="s">
        <v>58</v>
      </c>
      <c r="E22" s="16" t="s">
        <v>59</v>
      </c>
      <c r="F22" s="16" t="s">
        <v>60</v>
      </c>
      <c r="G22" s="17" t="s">
        <v>61</v>
      </c>
    </row>
    <row r="23" spans="2:7" x14ac:dyDescent="0.25">
      <c r="B23" s="11" t="s">
        <v>17</v>
      </c>
      <c r="C23" s="16" t="s">
        <v>62</v>
      </c>
      <c r="D23" s="16" t="s">
        <v>63</v>
      </c>
      <c r="E23" s="16" t="s">
        <v>64</v>
      </c>
      <c r="F23" s="16" t="s">
        <v>65</v>
      </c>
      <c r="G23" s="17" t="s">
        <v>66</v>
      </c>
    </row>
    <row r="24" spans="2:7" ht="30" x14ac:dyDescent="0.25">
      <c r="B24" s="11" t="s">
        <v>18</v>
      </c>
      <c r="C24" s="16" t="s">
        <v>67</v>
      </c>
      <c r="D24" s="16" t="s">
        <v>68</v>
      </c>
      <c r="E24" s="16" t="s">
        <v>69</v>
      </c>
      <c r="F24" s="16" t="s">
        <v>70</v>
      </c>
      <c r="G24" s="17" t="s">
        <v>71</v>
      </c>
    </row>
    <row r="25" spans="2:7" ht="30" x14ac:dyDescent="0.25">
      <c r="B25" s="11" t="s">
        <v>19</v>
      </c>
      <c r="C25" s="16" t="s">
        <v>72</v>
      </c>
      <c r="D25" s="16" t="s">
        <v>73</v>
      </c>
      <c r="E25" s="16" t="s">
        <v>74</v>
      </c>
      <c r="F25" s="16" t="s">
        <v>75</v>
      </c>
      <c r="G25" s="17" t="s">
        <v>76</v>
      </c>
    </row>
    <row r="26" spans="2:7" x14ac:dyDescent="0.25">
      <c r="B26" s="11" t="s">
        <v>46</v>
      </c>
      <c r="C26" s="16">
        <v>2</v>
      </c>
      <c r="D26" s="16">
        <v>2</v>
      </c>
      <c r="E26" s="16">
        <v>1</v>
      </c>
      <c r="F26" s="16">
        <v>1</v>
      </c>
      <c r="G26" s="17">
        <v>1</v>
      </c>
    </row>
    <row r="27" spans="2:7" x14ac:dyDescent="0.25">
      <c r="B27" s="5"/>
      <c r="C27" s="16"/>
      <c r="D27" s="16"/>
      <c r="E27" s="16"/>
      <c r="F27" s="16"/>
      <c r="G27" s="17"/>
    </row>
    <row r="28" spans="2:7" ht="90" x14ac:dyDescent="0.25">
      <c r="B28" s="11" t="s">
        <v>47</v>
      </c>
      <c r="C28" s="16" t="s">
        <v>78</v>
      </c>
      <c r="D28" s="16"/>
      <c r="E28" s="16"/>
      <c r="F28" s="16"/>
      <c r="G28" s="17"/>
    </row>
    <row r="29" spans="2:7" ht="30" x14ac:dyDescent="0.25">
      <c r="B29" s="11" t="s">
        <v>48</v>
      </c>
      <c r="C29" s="16" t="s">
        <v>79</v>
      </c>
      <c r="D29" s="16"/>
      <c r="E29" s="16"/>
      <c r="F29" s="16"/>
      <c r="G29" s="17"/>
    </row>
    <row r="30" spans="2:7" x14ac:dyDescent="0.25">
      <c r="B30" s="5"/>
      <c r="G30" s="6"/>
    </row>
    <row r="31" spans="2:7" x14ac:dyDescent="0.25">
      <c r="B31" s="5" t="str">
        <f>LOWER(_xlfn.CONCAT(B21&amp;"={""",_xlfn.TEXTJOIN(""",""",TRUE,C21:M21),"""},"))</f>
        <v>question={"why do you disturb me?","your brother tried to black mail me before dying... defame me to the town.","i asked him why he was doing this. he started waving his sword around.","he started destroying my research and then he... well, you know.","why have you come to my domain?"},</v>
      </c>
      <c r="D31" t="s">
        <v>77</v>
      </c>
      <c r="G31" s="6"/>
    </row>
    <row r="32" spans="2:7" x14ac:dyDescent="0.25">
      <c r="B32" s="5" t="str">
        <f>LOWER(_xlfn.CONCAT(B22&amp;"={""",_xlfn.TEXTJOIN(""",""",TRUE,C22:M22),"""},"))</f>
        <v>answer_a={"you will pay swine!","he would never.","please continue.","why care about the books?","i need your pendant."},</v>
      </c>
      <c r="D32" t="s">
        <v>77</v>
      </c>
      <c r="G32" s="6"/>
    </row>
    <row r="33" spans="2:7" x14ac:dyDescent="0.25">
      <c r="B33" s="5" t="str">
        <f>LOWER(_xlfn.CONCAT(B23&amp;"={""",_xlfn.TEXTJOIN(""",""",TRUE,C23:M23),"""},"))</f>
        <v>answer_b={"what does your research entail?","i've been getting that vibe...","you deserved it.","i think you murdered him.","i needed to find the murderer."},</v>
      </c>
      <c r="D33" t="s">
        <v>77</v>
      </c>
      <c r="G33" s="6"/>
    </row>
    <row r="34" spans="2:7" x14ac:dyDescent="0.25">
      <c r="B34" s="5" t="str">
        <f>LOWER(_xlfn.CONCAT(B24&amp;"={""",_xlfn.TEXTJOIN(""",""",TRUE,C24:M24),"""},"))</f>
        <v>reply_a={"someone else died trying to kill me. tripped on my spiky throw rug and...","why would i lie about it? he is dead regardless.","you seem different then him.","they contain all my written notes on the subject of the gate.","it's yours, i finished my research on it earlier."},</v>
      </c>
      <c r="D34" t="s">
        <v>77</v>
      </c>
      <c r="G34" s="6"/>
    </row>
    <row r="35" spans="2:7" x14ac:dyDescent="0.25">
      <c r="B35" s="5" t="str">
        <f>LOWER(_xlfn.CONCAT(B25&amp;"={""",_xlfn.TEXTJOIN(""",""",TRUE,C25:M25),"""},"))</f>
        <v>reply_b={"i'm testing this pendant to see if it reacts with a part of the door.","he said he would leave me alone if i paid tribute to him.","maybe so, but i can't help how i was born, same as you.","maybe i did. i do feel guilty about my home setup. it is not safe for tiny humans.","well, you are welcome to destroy my doormat."},</v>
      </c>
      <c r="D35" t="s">
        <v>77</v>
      </c>
      <c r="G35" s="6"/>
    </row>
    <row r="36" spans="2:7" x14ac:dyDescent="0.25">
      <c r="B36" s="5" t="str">
        <f>_xlfn.CONCAT(B26&amp;"={",_xlfn.TEXTJOIN(",",TRUE,C26:H26),"},")</f>
        <v>Correct={2,2,1,1,1},</v>
      </c>
      <c r="D36" t="s">
        <v>77</v>
      </c>
      <c r="G36" s="6"/>
    </row>
    <row r="37" spans="2:7" x14ac:dyDescent="0.25">
      <c r="B37" s="7"/>
      <c r="C37" s="8"/>
      <c r="D37" s="8"/>
      <c r="E37" s="8"/>
      <c r="F37" s="8"/>
      <c r="G3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Teleports</vt:lpstr>
      <vt:lpstr>Animations</vt:lpstr>
      <vt:lpstr>Map Colors</vt:lpstr>
      <vt:lpstr>Boss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Jacob</dc:creator>
  <cp:lastModifiedBy>Oliver, Jacob</cp:lastModifiedBy>
  <dcterms:created xsi:type="dcterms:W3CDTF">2024-02-19T04:07:23Z</dcterms:created>
  <dcterms:modified xsi:type="dcterms:W3CDTF">2024-04-07T16:39:35Z</dcterms:modified>
</cp:coreProperties>
</file>