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7"/>
  <workbookPr/>
  <mc:AlternateContent xmlns:mc="http://schemas.openxmlformats.org/markup-compatibility/2006">
    <mc:Choice Requires="x15">
      <x15ac:absPath xmlns:x15ac="http://schemas.microsoft.com/office/spreadsheetml/2010/11/ac" url="C:\Users\slayt\OneDrive - Oklahoma A and M System\Capstone\project\"/>
    </mc:Choice>
  </mc:AlternateContent>
  <xr:revisionPtr revIDLastSave="155" documentId="13_ncr:1_{01109F2C-C514-44DE-859F-E4CDF5C2EE5B}" xr6:coauthVersionLast="47" xr6:coauthVersionMax="47" xr10:uidLastSave="{C60406CD-FC6E-154E-8B11-51933242DE04}"/>
  <bookViews>
    <workbookView xWindow="9180" yWindow="3240" windowWidth="20136" windowHeight="1221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2" i="1"/>
  <c r="M23" i="1"/>
  <c r="M24" i="1"/>
  <c r="M25" i="1"/>
  <c r="M26" i="1"/>
  <c r="M27" i="1"/>
  <c r="M28" i="1"/>
  <c r="M22" i="1"/>
  <c r="I21" i="1"/>
  <c r="J21" i="1"/>
  <c r="K21" i="1"/>
  <c r="L21" i="1"/>
  <c r="G22" i="1"/>
  <c r="G23" i="1"/>
  <c r="L23" i="1"/>
  <c r="G24" i="1"/>
  <c r="L24" i="1"/>
  <c r="G25" i="1"/>
  <c r="L25" i="1"/>
  <c r="G26" i="1"/>
  <c r="L26" i="1"/>
  <c r="G27" i="1"/>
  <c r="L27" i="1"/>
  <c r="G28" i="1"/>
  <c r="L28" i="1"/>
  <c r="L22" i="1"/>
  <c r="K23" i="1"/>
  <c r="K24" i="1"/>
  <c r="K25" i="1"/>
  <c r="K26" i="1"/>
  <c r="K27" i="1"/>
  <c r="K28" i="1"/>
  <c r="K22" i="1"/>
  <c r="J23" i="1"/>
  <c r="J24" i="1"/>
  <c r="J25" i="1"/>
  <c r="J26" i="1"/>
  <c r="J27" i="1"/>
  <c r="J28" i="1"/>
  <c r="J22" i="1"/>
  <c r="I24" i="1"/>
  <c r="I25" i="1"/>
  <c r="I26" i="1"/>
  <c r="I27" i="1"/>
  <c r="I28" i="1"/>
  <c r="I23" i="1"/>
  <c r="H24" i="1"/>
  <c r="H25" i="1"/>
  <c r="H26" i="1"/>
  <c r="H27" i="1"/>
  <c r="H28" i="1"/>
  <c r="H23" i="1"/>
  <c r="M21" i="1"/>
  <c r="N21" i="1"/>
  <c r="I22" i="1"/>
  <c r="H22" i="1"/>
  <c r="P28" i="1"/>
  <c r="P25" i="1"/>
  <c r="P26" i="1"/>
  <c r="P27" i="1"/>
  <c r="P24" i="1"/>
  <c r="P22" i="1"/>
  <c r="P23" i="1"/>
</calcChain>
</file>

<file path=xl/sharedStrings.xml><?xml version="1.0" encoding="utf-8"?>
<sst xmlns="http://schemas.openxmlformats.org/spreadsheetml/2006/main" count="70" uniqueCount="54">
  <si>
    <t>Processor</t>
  </si>
  <si>
    <t>Raspberry pi 4 (8gb edition)</t>
  </si>
  <si>
    <t>Cost</t>
  </si>
  <si>
    <t>RAM</t>
  </si>
  <si>
    <t>CPU</t>
  </si>
  <si>
    <t>Dedicated GPU?</t>
  </si>
  <si>
    <t>Dedicated OS?</t>
  </si>
  <si>
    <t>USB Compatable</t>
  </si>
  <si>
    <t>Arduino Portenta H7</t>
  </si>
  <si>
    <t>Yes (Chrom-ART)</t>
  </si>
  <si>
    <t>Dual 32-bit ARM Cortex M7 (480MHz)</t>
  </si>
  <si>
    <t>No</t>
  </si>
  <si>
    <t>1 USB-C Port</t>
  </si>
  <si>
    <t>Website</t>
  </si>
  <si>
    <t>https://store-usa.arduino.cc/collections/boards/products/portenta-h7</t>
  </si>
  <si>
    <t xml:space="preserve">8MB </t>
  </si>
  <si>
    <t>https://www.ni.com/en-us/shop/hardware/products/myrio-student-embedded-device.html</t>
  </si>
  <si>
    <t>NI myRIO-1900</t>
  </si>
  <si>
    <t>256MB</t>
  </si>
  <si>
    <t>Xilinx Z-7010 (2 Cores, 667 MHz)</t>
  </si>
  <si>
    <t>Yes</t>
  </si>
  <si>
    <t>Nvidia Jetson Nano Dev Kit</t>
  </si>
  <si>
    <t>Limited avaliability</t>
  </si>
  <si>
    <t>https://www.sparkfun.com/products/16271</t>
  </si>
  <si>
    <t>2-4GB</t>
  </si>
  <si>
    <t>128-core Maxwell GPU</t>
  </si>
  <si>
    <t>8GB</t>
  </si>
  <si>
    <t>169.95 ($75 for board)</t>
  </si>
  <si>
    <t>Quad Core 64-bit ARM A72 (1.5GHz)</t>
  </si>
  <si>
    <t>Quad Core 64-bit ARM A57 (2GHz)</t>
  </si>
  <si>
    <t>https://www.raspberrypi.com/products/raspberry-pi-4-model-b/specifications/?variant=raspberry-pi-4-model-b-8gb</t>
  </si>
  <si>
    <t>Many of the products with "Limited Avaliability" would ship at the end of Feb</t>
  </si>
  <si>
    <t>FPS</t>
  </si>
  <si>
    <t>GPU</t>
  </si>
  <si>
    <t>Test Type</t>
  </si>
  <si>
    <t>GTX 1060, 6Gb VRAM</t>
  </si>
  <si>
    <t>Language/Software</t>
  </si>
  <si>
    <t>Python/OpenCV</t>
  </si>
  <si>
    <t>Blob Detection</t>
  </si>
  <si>
    <t>Edge Detection</t>
  </si>
  <si>
    <t>Execution Time (ms)</t>
  </si>
  <si>
    <t>For C++ related processing please refer to:</t>
  </si>
  <si>
    <t>https://stackoverflow.com/questions/13432800/does-performance-differ-between-python-or-c-coding-of-opencv</t>
  </si>
  <si>
    <t>Blob vs. Edge Detection</t>
  </si>
  <si>
    <t>Algorithm Type</t>
  </si>
  <si>
    <t>Color</t>
  </si>
  <si>
    <t>Circularity</t>
  </si>
  <si>
    <t>Inertia Ratio</t>
  </si>
  <si>
    <t>Sobel</t>
  </si>
  <si>
    <t>Canny</t>
  </si>
  <si>
    <t>Intel® Core™ i7-7700HQ @ 2.8GHz</t>
  </si>
  <si>
    <t>Maximum Ball Speed (m/s)</t>
  </si>
  <si>
    <t>Distance per Frame (cm)</t>
  </si>
  <si>
    <t>Processing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</si>
</sst>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4" borderId="3" applyNumberFormat="0" applyAlignment="0" applyProtection="0"/>
    <xf numFmtId="0" fontId="8" fillId="5" borderId="4" applyNumberFormat="0" applyAlignment="0" applyProtection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3" fillId="3" borderId="1" xfId="3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5" applyAlignment="1">
      <alignment vertical="center" wrapText="1"/>
    </xf>
    <xf numFmtId="0" fontId="5" fillId="0" borderId="0" xfId="5" applyAlignment="1">
      <alignment wrapText="1"/>
    </xf>
    <xf numFmtId="0" fontId="2" fillId="2" borderId="0" xfId="2" applyAlignment="1">
      <alignment horizontal="center" vertical="center" wrapText="1"/>
    </xf>
    <xf numFmtId="0" fontId="5" fillId="0" borderId="0" xfId="5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4" applyAlignment="1">
      <alignment horizontal="left" vertical="center" wrapText="1"/>
    </xf>
    <xf numFmtId="0" fontId="3" fillId="3" borderId="1" xfId="3" applyAlignment="1">
      <alignment horizontal="center" vertical="center" wrapText="1"/>
    </xf>
    <xf numFmtId="0" fontId="6" fillId="3" borderId="2" xfId="6" applyFill="1" applyAlignment="1">
      <alignment horizontal="center" vertical="center" wrapText="1"/>
    </xf>
    <xf numFmtId="0" fontId="3" fillId="3" borderId="1" xfId="3" applyAlignment="1">
      <alignment vertical="center" wrapText="1"/>
    </xf>
    <xf numFmtId="0" fontId="7" fillId="4" borderId="3" xfId="7" applyAlignment="1">
      <alignment vertical="center" wrapText="1"/>
    </xf>
    <xf numFmtId="0" fontId="5" fillId="0" borderId="0" xfId="5"/>
    <xf numFmtId="0" fontId="0" fillId="0" borderId="0" xfId="0" applyFill="1"/>
    <xf numFmtId="0" fontId="8" fillId="5" borderId="4" xfId="8" applyAlignment="1">
      <alignment horizontal="center"/>
    </xf>
    <xf numFmtId="0" fontId="7" fillId="4" borderId="3" xfId="7" applyAlignment="1">
      <alignment horizontal="center"/>
    </xf>
    <xf numFmtId="0" fontId="8" fillId="5" borderId="4" xfId="8" applyAlignment="1">
      <alignment horizontal="center" vertical="center" wrapText="1"/>
    </xf>
    <xf numFmtId="49" fontId="8" fillId="5" borderId="5" xfId="8" applyNumberFormat="1" applyBorder="1" applyAlignment="1">
      <alignment horizontal="center" vertical="center" wrapText="1"/>
    </xf>
    <xf numFmtId="49" fontId="8" fillId="5" borderId="6" xfId="8" applyNumberFormat="1" applyBorder="1" applyAlignment="1">
      <alignment horizontal="center" vertical="center" wrapText="1"/>
    </xf>
    <xf numFmtId="49" fontId="8" fillId="5" borderId="7" xfId="8" applyNumberFormat="1" applyBorder="1" applyAlignment="1">
      <alignment horizontal="center" vertical="center" wrapText="1"/>
    </xf>
    <xf numFmtId="170" fontId="0" fillId="0" borderId="0" xfId="0" applyNumberFormat="1"/>
    <xf numFmtId="2" fontId="0" fillId="0" borderId="0" xfId="0" applyNumberFormat="1"/>
  </cellXfs>
  <cellStyles count="9">
    <cellStyle name="Bad" xfId="2" builtinId="27"/>
    <cellStyle name="Check Cell" xfId="8" builtinId="23"/>
    <cellStyle name="Currency" xfId="1" builtinId="4"/>
    <cellStyle name="Explanatory Text" xfId="4" builtinId="53"/>
    <cellStyle name="Heading 1" xfId="6" builtinId="16"/>
    <cellStyle name="Hyperlink" xfId="5" builtinId="8"/>
    <cellStyle name="Input" xfId="7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6271" TargetMode="External"/><Relationship Id="rId2" Type="http://schemas.openxmlformats.org/officeDocument/2006/relationships/hyperlink" Target="https://www.ni.com/en-us/shop/hardware/products/myrio-student-embedded-device.html" TargetMode="External"/><Relationship Id="rId1" Type="http://schemas.openxmlformats.org/officeDocument/2006/relationships/hyperlink" Target="https://store-usa.arduino.cc/collections/boards/products/portenta-h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tackoverflow.com/questions/13432800/does-performance-differ-between-python-or-c-coding-of-opencv" TargetMode="External"/><Relationship Id="rId4" Type="http://schemas.openxmlformats.org/officeDocument/2006/relationships/hyperlink" Target="https://www.raspberrypi.com/products/raspberry-pi-4-model-b/specifications/?variant=raspberry-pi-4-model-b-8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B10" workbookViewId="0">
      <selection activeCell="Q18" sqref="Q18"/>
    </sheetView>
  </sheetViews>
  <sheetFormatPr defaultRowHeight="15" x14ac:dyDescent="0.2"/>
  <cols>
    <col min="1" max="1" width="14.52734375" customWidth="1"/>
    <col min="2" max="2" width="22.59765625" customWidth="1"/>
    <col min="3" max="3" width="14.390625" customWidth="1"/>
    <col min="4" max="4" width="22.05859375" customWidth="1"/>
    <col min="5" max="5" width="16.94921875" customWidth="1"/>
    <col min="6" max="6" width="3.62890625" customWidth="1"/>
    <col min="7" max="7" width="3.8984375" customWidth="1"/>
    <col min="8" max="12" width="6.3203125" customWidth="1"/>
    <col min="13" max="14" width="5.37890625" customWidth="1"/>
    <col min="16" max="16" width="18.16015625" customWidth="1"/>
  </cols>
  <sheetData>
    <row r="1" spans="1:9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13</v>
      </c>
      <c r="I1" s="3"/>
    </row>
    <row r="2" spans="1:9" ht="103.9" customHeight="1" x14ac:dyDescent="0.2">
      <c r="A2" s="1" t="s">
        <v>1</v>
      </c>
      <c r="B2" s="4" t="s">
        <v>27</v>
      </c>
      <c r="C2" s="5" t="s">
        <v>26</v>
      </c>
      <c r="D2" s="5" t="s">
        <v>28</v>
      </c>
      <c r="E2" s="5" t="s">
        <v>11</v>
      </c>
      <c r="F2" s="5" t="s">
        <v>20</v>
      </c>
      <c r="G2" s="5" t="s">
        <v>20</v>
      </c>
      <c r="H2" s="7" t="s">
        <v>30</v>
      </c>
      <c r="I2" s="8" t="s">
        <v>22</v>
      </c>
    </row>
    <row r="3" spans="1:9" ht="54.6" customHeight="1" x14ac:dyDescent="0.2">
      <c r="A3" s="1" t="s">
        <v>21</v>
      </c>
      <c r="B3" s="4">
        <v>349</v>
      </c>
      <c r="C3" s="5" t="s">
        <v>24</v>
      </c>
      <c r="D3" s="5" t="s">
        <v>29</v>
      </c>
      <c r="E3" s="5" t="s">
        <v>25</v>
      </c>
      <c r="F3" s="5" t="s">
        <v>20</v>
      </c>
      <c r="G3" s="5" t="s">
        <v>20</v>
      </c>
      <c r="H3" s="9" t="s">
        <v>23</v>
      </c>
      <c r="I3" s="8" t="s">
        <v>22</v>
      </c>
    </row>
    <row r="4" spans="1:9" ht="30.6" customHeight="1" x14ac:dyDescent="0.2">
      <c r="A4" s="1" t="s">
        <v>17</v>
      </c>
      <c r="B4" s="4">
        <v>635</v>
      </c>
      <c r="C4" s="5" t="s">
        <v>18</v>
      </c>
      <c r="D4" s="5" t="s">
        <v>19</v>
      </c>
      <c r="E4" s="5" t="s">
        <v>11</v>
      </c>
      <c r="F4" s="5" t="s">
        <v>11</v>
      </c>
      <c r="G4" s="5" t="s">
        <v>20</v>
      </c>
      <c r="H4" s="7" t="s">
        <v>16</v>
      </c>
    </row>
    <row r="5" spans="1:9" ht="68.25" x14ac:dyDescent="0.2">
      <c r="A5" s="1" t="s">
        <v>8</v>
      </c>
      <c r="B5" s="4">
        <v>103.4</v>
      </c>
      <c r="C5" s="5" t="s">
        <v>15</v>
      </c>
      <c r="D5" s="5" t="s">
        <v>10</v>
      </c>
      <c r="E5" s="5" t="s">
        <v>9</v>
      </c>
      <c r="F5" s="5" t="s">
        <v>11</v>
      </c>
      <c r="G5" s="5" t="s">
        <v>12</v>
      </c>
      <c r="H5" s="6" t="s">
        <v>14</v>
      </c>
    </row>
    <row r="6" spans="1:9" ht="81" x14ac:dyDescent="0.2">
      <c r="A6" s="11" t="s">
        <v>31</v>
      </c>
    </row>
    <row r="7" spans="1:9" x14ac:dyDescent="0.2">
      <c r="A7" s="1"/>
    </row>
    <row r="8" spans="1:9" ht="16.149999999999999" customHeight="1" x14ac:dyDescent="0.2">
      <c r="A8" s="10"/>
    </row>
    <row r="9" spans="1:9" ht="56.25" thickBot="1" x14ac:dyDescent="0.3">
      <c r="A9" s="13" t="s">
        <v>43</v>
      </c>
      <c r="E9" t="s">
        <v>41</v>
      </c>
    </row>
    <row r="10" spans="1:9" ht="15.75" thickTop="1" x14ac:dyDescent="0.2">
      <c r="A10" s="14" t="s">
        <v>0</v>
      </c>
      <c r="B10" t="s">
        <v>50</v>
      </c>
      <c r="E10" s="16" t="s">
        <v>42</v>
      </c>
    </row>
    <row r="11" spans="1:9" x14ac:dyDescent="0.2">
      <c r="A11" s="14" t="s">
        <v>33</v>
      </c>
      <c r="B11" t="s">
        <v>35</v>
      </c>
    </row>
    <row r="12" spans="1:9" ht="27.75" x14ac:dyDescent="0.2">
      <c r="A12" s="15" t="s">
        <v>34</v>
      </c>
      <c r="B12" s="15" t="s">
        <v>44</v>
      </c>
      <c r="C12" s="15" t="s">
        <v>36</v>
      </c>
      <c r="D12" s="15" t="s">
        <v>40</v>
      </c>
    </row>
    <row r="13" spans="1:9" x14ac:dyDescent="0.2">
      <c r="A13" t="s">
        <v>38</v>
      </c>
      <c r="B13" t="s">
        <v>45</v>
      </c>
      <c r="C13" t="s">
        <v>37</v>
      </c>
      <c r="D13">
        <v>13.835000000000001</v>
      </c>
    </row>
    <row r="14" spans="1:9" x14ac:dyDescent="0.2">
      <c r="A14" t="s">
        <v>38</v>
      </c>
      <c r="B14" t="s">
        <v>46</v>
      </c>
      <c r="C14" t="s">
        <v>37</v>
      </c>
      <c r="D14">
        <v>16.306000000000001</v>
      </c>
    </row>
    <row r="15" spans="1:9" x14ac:dyDescent="0.2">
      <c r="A15" t="s">
        <v>38</v>
      </c>
      <c r="B15" t="s">
        <v>47</v>
      </c>
      <c r="C15" t="s">
        <v>37</v>
      </c>
      <c r="D15">
        <v>12.933</v>
      </c>
    </row>
    <row r="16" spans="1:9" x14ac:dyDescent="0.2">
      <c r="A16" t="s">
        <v>39</v>
      </c>
      <c r="B16" t="s">
        <v>48</v>
      </c>
      <c r="C16" t="s">
        <v>37</v>
      </c>
      <c r="D16">
        <v>3.7370000000000001</v>
      </c>
    </row>
    <row r="17" spans="1:16" x14ac:dyDescent="0.2">
      <c r="A17" t="s">
        <v>39</v>
      </c>
      <c r="B17" t="s">
        <v>49</v>
      </c>
      <c r="C17" t="s">
        <v>37</v>
      </c>
      <c r="D17">
        <v>5.3540000000000001</v>
      </c>
    </row>
    <row r="19" spans="1:16" ht="15.75" thickBot="1" x14ac:dyDescent="0.25"/>
    <row r="20" spans="1:16" ht="16.5" thickTop="1" thickBot="1" x14ac:dyDescent="0.25">
      <c r="H20" s="18" t="s">
        <v>51</v>
      </c>
      <c r="I20" s="18"/>
      <c r="J20" s="18"/>
      <c r="K20" s="18"/>
      <c r="L20" s="18"/>
      <c r="M20" s="18"/>
      <c r="N20" s="18"/>
    </row>
    <row r="21" spans="1:16" ht="16.5" thickTop="1" thickBot="1" x14ac:dyDescent="0.25">
      <c r="F21" s="17"/>
      <c r="G21" s="17"/>
      <c r="H21" s="12">
        <v>4</v>
      </c>
      <c r="I21" s="12">
        <f>H21-0.5</f>
        <v>3.5</v>
      </c>
      <c r="J21" s="12">
        <f t="shared" ref="J21:N21" si="0">I21-0.5</f>
        <v>3</v>
      </c>
      <c r="K21" s="12">
        <f t="shared" si="0"/>
        <v>2.5</v>
      </c>
      <c r="L21" s="12">
        <f t="shared" si="0"/>
        <v>2</v>
      </c>
      <c r="M21" s="12">
        <f t="shared" si="0"/>
        <v>1.5</v>
      </c>
      <c r="N21" s="12">
        <f t="shared" si="0"/>
        <v>1</v>
      </c>
      <c r="P21" s="20" t="s">
        <v>53</v>
      </c>
    </row>
    <row r="22" spans="1:16" ht="15.75" thickTop="1" x14ac:dyDescent="0.2">
      <c r="F22" s="21" t="s">
        <v>32</v>
      </c>
      <c r="G22" s="14">
        <f>260</f>
        <v>260</v>
      </c>
      <c r="H22" s="24">
        <f>(H21/G22)*100</f>
        <v>1.5384615384615385</v>
      </c>
      <c r="I22" s="24">
        <f>(I21/$G$22)*100</f>
        <v>1.3461538461538463</v>
      </c>
      <c r="J22" s="24">
        <f>($J$21/G22)*100</f>
        <v>1.153846153846154</v>
      </c>
      <c r="K22" s="24">
        <f>($K$21/G22)*100</f>
        <v>0.96153846153846156</v>
      </c>
      <c r="L22" s="24">
        <f>(L$21/$G22)*100</f>
        <v>0.76923076923076927</v>
      </c>
      <c r="M22" s="24">
        <f>(M$21/$G22)*100</f>
        <v>0.57692307692307698</v>
      </c>
      <c r="N22" s="24">
        <f>(N$21/$G22)*100</f>
        <v>0.38461538461538464</v>
      </c>
      <c r="P22" s="25">
        <f>POWER((G22)/1000, -1)</f>
        <v>3.8461538461538458</v>
      </c>
    </row>
    <row r="23" spans="1:16" x14ac:dyDescent="0.2">
      <c r="F23" s="22"/>
      <c r="G23" s="14">
        <f>G22-40</f>
        <v>220</v>
      </c>
      <c r="H23" s="24">
        <f>($H$21/G23)*100</f>
        <v>1.8181818181818181</v>
      </c>
      <c r="I23" s="24">
        <f>($I$21/G23)*100</f>
        <v>1.5909090909090908</v>
      </c>
      <c r="J23" s="24">
        <f t="shared" ref="J23:J28" si="1">($J$21/G23)*100</f>
        <v>1.3636363636363635</v>
      </c>
      <c r="K23" s="24">
        <f t="shared" ref="K23:K28" si="2">($K$21/G23)*100</f>
        <v>1.1363636363636365</v>
      </c>
      <c r="L23" s="24">
        <f t="shared" ref="L23:N28" si="3">(L$21/$G23)*100</f>
        <v>0.90909090909090906</v>
      </c>
      <c r="M23" s="24">
        <f t="shared" si="3"/>
        <v>0.68181818181818177</v>
      </c>
      <c r="N23" s="24">
        <f t="shared" si="3"/>
        <v>0.45454545454545453</v>
      </c>
      <c r="P23" s="25">
        <f>POWER((G23)/1000, -1)</f>
        <v>4.5454545454545459</v>
      </c>
    </row>
    <row r="24" spans="1:16" x14ac:dyDescent="0.2">
      <c r="F24" s="22"/>
      <c r="G24" s="14">
        <f>G23-40</f>
        <v>180</v>
      </c>
      <c r="H24" s="24">
        <f t="shared" ref="H24:H28" si="4">($H$21/G24)*100</f>
        <v>2.2222222222222223</v>
      </c>
      <c r="I24" s="24">
        <f t="shared" ref="I24:I28" si="5">($I$21/G24)*100</f>
        <v>1.9444444444444444</v>
      </c>
      <c r="J24" s="24">
        <f t="shared" si="1"/>
        <v>1.6666666666666667</v>
      </c>
      <c r="K24" s="24">
        <f t="shared" si="2"/>
        <v>1.3888888888888888</v>
      </c>
      <c r="L24" s="24">
        <f t="shared" si="3"/>
        <v>1.1111111111111112</v>
      </c>
      <c r="M24" s="24">
        <f t="shared" si="3"/>
        <v>0.83333333333333337</v>
      </c>
      <c r="N24" s="24">
        <f t="shared" si="3"/>
        <v>0.55555555555555558</v>
      </c>
      <c r="P24" s="25">
        <f>POWER((G24)/1000, -1)</f>
        <v>5.5555555555555554</v>
      </c>
    </row>
    <row r="25" spans="1:16" x14ac:dyDescent="0.2">
      <c r="F25" s="22"/>
      <c r="G25" s="14">
        <f>G24-40</f>
        <v>140</v>
      </c>
      <c r="H25" s="24">
        <f t="shared" si="4"/>
        <v>2.8571428571428572</v>
      </c>
      <c r="I25" s="24">
        <f t="shared" si="5"/>
        <v>2.5</v>
      </c>
      <c r="J25" s="24">
        <f t="shared" si="1"/>
        <v>2.1428571428571428</v>
      </c>
      <c r="K25" s="24">
        <f t="shared" si="2"/>
        <v>1.7857142857142856</v>
      </c>
      <c r="L25" s="24">
        <f t="shared" si="3"/>
        <v>1.4285714285714286</v>
      </c>
      <c r="M25" s="24">
        <f t="shared" si="3"/>
        <v>1.0714285714285714</v>
      </c>
      <c r="N25" s="24">
        <f t="shared" si="3"/>
        <v>0.7142857142857143</v>
      </c>
      <c r="P25" s="25">
        <f>POWER((G25)/1000, -1)</f>
        <v>7.1428571428571423</v>
      </c>
    </row>
    <row r="26" spans="1:16" x14ac:dyDescent="0.2">
      <c r="F26" s="22"/>
      <c r="G26" s="14">
        <f>G25-40</f>
        <v>100</v>
      </c>
      <c r="H26" s="24">
        <f t="shared" si="4"/>
        <v>4</v>
      </c>
      <c r="I26" s="24">
        <f t="shared" si="5"/>
        <v>3.5000000000000004</v>
      </c>
      <c r="J26" s="24">
        <f t="shared" si="1"/>
        <v>3</v>
      </c>
      <c r="K26" s="24">
        <f t="shared" si="2"/>
        <v>2.5</v>
      </c>
      <c r="L26" s="24">
        <f t="shared" si="3"/>
        <v>2</v>
      </c>
      <c r="M26" s="24">
        <f t="shared" si="3"/>
        <v>1.5</v>
      </c>
      <c r="N26" s="24">
        <f t="shared" si="3"/>
        <v>1</v>
      </c>
      <c r="P26" s="25">
        <f>POWER((G26)/1000, -1)</f>
        <v>10</v>
      </c>
    </row>
    <row r="27" spans="1:16" x14ac:dyDescent="0.2">
      <c r="F27" s="22"/>
      <c r="G27" s="14">
        <f>G26-40</f>
        <v>60</v>
      </c>
      <c r="H27" s="24">
        <f t="shared" si="4"/>
        <v>6.666666666666667</v>
      </c>
      <c r="I27" s="24">
        <f t="shared" si="5"/>
        <v>5.833333333333333</v>
      </c>
      <c r="J27" s="24">
        <f t="shared" si="1"/>
        <v>5</v>
      </c>
      <c r="K27" s="24">
        <f t="shared" si="2"/>
        <v>4.1666666666666661</v>
      </c>
      <c r="L27" s="24">
        <f t="shared" si="3"/>
        <v>3.3333333333333335</v>
      </c>
      <c r="M27" s="24">
        <f t="shared" si="3"/>
        <v>2.5</v>
      </c>
      <c r="N27" s="24">
        <f t="shared" si="3"/>
        <v>1.6666666666666667</v>
      </c>
      <c r="P27" s="25">
        <f>POWER((G27)/1000, -1)</f>
        <v>16.666666666666668</v>
      </c>
    </row>
    <row r="28" spans="1:16" ht="15.75" thickBot="1" x14ac:dyDescent="0.25">
      <c r="F28" s="23"/>
      <c r="G28" s="14">
        <f>G27-40</f>
        <v>20</v>
      </c>
      <c r="H28" s="24">
        <f t="shared" si="4"/>
        <v>20</v>
      </c>
      <c r="I28" s="24">
        <f t="shared" si="5"/>
        <v>17.5</v>
      </c>
      <c r="J28" s="24">
        <f t="shared" si="1"/>
        <v>15</v>
      </c>
      <c r="K28" s="24">
        <f t="shared" si="2"/>
        <v>12.5</v>
      </c>
      <c r="L28" s="24">
        <f t="shared" si="3"/>
        <v>10</v>
      </c>
      <c r="M28" s="24">
        <f t="shared" si="3"/>
        <v>7.5</v>
      </c>
      <c r="N28" s="24">
        <f t="shared" si="3"/>
        <v>5</v>
      </c>
      <c r="P28" s="25">
        <f>POWER((G28)/1000, -1)</f>
        <v>50</v>
      </c>
    </row>
    <row r="29" spans="1:16" ht="15.75" thickTop="1" x14ac:dyDescent="0.2">
      <c r="H29" s="19" t="s">
        <v>52</v>
      </c>
      <c r="I29" s="19"/>
      <c r="J29" s="19"/>
      <c r="K29" s="19"/>
      <c r="L29" s="19"/>
      <c r="M29" s="19"/>
      <c r="N29" s="19"/>
    </row>
  </sheetData>
  <mergeCells count="3">
    <mergeCell ref="F22:F28"/>
    <mergeCell ref="H20:N20"/>
    <mergeCell ref="H29:N29"/>
  </mergeCells>
  <hyperlinks>
    <hyperlink ref="H5" r:id="rId1" xr:uid="{0119DCE8-351C-47CD-9153-7B0C8A74B809}"/>
    <hyperlink ref="H4" r:id="rId2" xr:uid="{E37C25B4-D2E4-4303-ABAD-C025BB366EBD}"/>
    <hyperlink ref="H3" r:id="rId3" xr:uid="{9D5AD1F5-B820-41CE-9518-3D4777D3B03E}"/>
    <hyperlink ref="H2" r:id="rId4" xr:uid="{DF9833D5-7B6A-4133-9EDF-C494FEA617A3}"/>
    <hyperlink ref="E10" r:id="rId5" xr:uid="{7DBE3FF6-AA1B-48C4-9CC7-37ACFB6CC36D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Slayter Teal</dc:creator>
  <cp:lastModifiedBy>Slayter Teal</cp:lastModifiedBy>
  <dcterms:created xsi:type="dcterms:W3CDTF">2015-06-05T18:17:20Z</dcterms:created>
  <dcterms:modified xsi:type="dcterms:W3CDTF">2022-01-26T22:45:02Z</dcterms:modified>
</cp:coreProperties>
</file>