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radke/Documents/GitHub/jacobradke/Project/"/>
    </mc:Choice>
  </mc:AlternateContent>
  <xr:revisionPtr revIDLastSave="0" documentId="13_ncr:1_{3FD28B32-D7B4-074F-9138-094DCCF04E96}" xr6:coauthVersionLast="47" xr6:coauthVersionMax="47" xr10:uidLastSave="{00000000-0000-0000-0000-000000000000}"/>
  <bookViews>
    <workbookView xWindow="0" yWindow="0" windowWidth="28800" windowHeight="18000" activeTab="1" xr2:uid="{06C77CC3-7EFB-DE43-8742-7EDFD6C9F794}"/>
  </bookViews>
  <sheets>
    <sheet name="Determinant of Interest Rates" sheetId="1" r:id="rId1"/>
    <sheet name="Assignment 8" sheetId="3" r:id="rId2"/>
    <sheet name="Geometric Average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3" l="1"/>
  <c r="H17" i="3"/>
  <c r="C11" i="3"/>
  <c r="C8" i="3"/>
  <c r="C9" i="3"/>
  <c r="C10" i="3"/>
  <c r="K3" i="5"/>
  <c r="K7" i="5"/>
  <c r="K8" i="5"/>
  <c r="K9" i="5"/>
  <c r="K10" i="5"/>
  <c r="K11" i="5"/>
  <c r="K4" i="5"/>
  <c r="K5" i="5"/>
  <c r="K6" i="5"/>
  <c r="B9" i="5"/>
  <c r="B3" i="5"/>
  <c r="B14" i="5" s="1"/>
  <c r="B18" i="5" s="1"/>
  <c r="E2" i="4"/>
  <c r="E1" i="4"/>
  <c r="F3" i="3" l="1"/>
  <c r="F4" i="3"/>
  <c r="F2" i="3"/>
  <c r="E3" i="3"/>
  <c r="E4" i="3"/>
  <c r="E2" i="3"/>
  <c r="D3" i="3"/>
  <c r="D4" i="3"/>
  <c r="D2" i="3"/>
</calcChain>
</file>

<file path=xl/sharedStrings.xml><?xml version="1.0" encoding="utf-8"?>
<sst xmlns="http://schemas.openxmlformats.org/spreadsheetml/2006/main" count="50" uniqueCount="46">
  <si>
    <t>r = rreal + inflation + DRP + LP + MRP</t>
  </si>
  <si>
    <t>r</t>
  </si>
  <si>
    <t>required rate on a debt security</t>
  </si>
  <si>
    <t xml:space="preserve">rreal </t>
  </si>
  <si>
    <t>real risk-free rate</t>
  </si>
  <si>
    <t>DRP</t>
  </si>
  <si>
    <t>default risk premium</t>
  </si>
  <si>
    <t>LP</t>
  </si>
  <si>
    <t>liquidity premium</t>
  </si>
  <si>
    <t>MRP</t>
  </si>
  <si>
    <t>maturity risk premium</t>
  </si>
  <si>
    <t>Risk premium is yield spread</t>
  </si>
  <si>
    <t xml:space="preserve">breakdown of interest rate = real rate + inflation + spread </t>
  </si>
  <si>
    <t>liquidity and maturity affect spread</t>
  </si>
  <si>
    <t>Issue</t>
  </si>
  <si>
    <t>Yield (%)</t>
  </si>
  <si>
    <t>Treasury Benchmark</t>
  </si>
  <si>
    <t>Benchmark Spread (bps)</t>
  </si>
  <si>
    <t>Relative Yield Spread</t>
  </si>
  <si>
    <t>Yield Ratio</t>
  </si>
  <si>
    <t>WMB 3.45 5/15/2025</t>
  </si>
  <si>
    <t>CHTR 5.5 9/1/2041</t>
  </si>
  <si>
    <t>GS.AOK 5.25 7/27/2021</t>
  </si>
  <si>
    <t>Arithmatic Average</t>
  </si>
  <si>
    <t>Geometric Average</t>
  </si>
  <si>
    <t>2 Year Spot Rate</t>
  </si>
  <si>
    <t>Year</t>
  </si>
  <si>
    <t>IRR</t>
  </si>
  <si>
    <t>suppose the 3- year spot rate is 9.33% what is the 1 year forward rate beginning year 2</t>
  </si>
  <si>
    <t>Spot Rate 3 Year</t>
  </si>
  <si>
    <t>1 Year Forward Rate</t>
  </si>
  <si>
    <t>FV</t>
  </si>
  <si>
    <t>What is the FV in year 3 of $10,000 deposited in year 2</t>
  </si>
  <si>
    <t>Find the two-year spot rate on an investment that returns $10,000 in year 2 and costs $8,455.42 today</t>
  </si>
  <si>
    <t>Spot</t>
  </si>
  <si>
    <t>Forward 1 Year</t>
  </si>
  <si>
    <t>Generalized Case</t>
  </si>
  <si>
    <t>(1+0rn)^2 = (1+0rn-1)^(n-1)(1+n-1rn)</t>
  </si>
  <si>
    <t>n-1rn = ((1+-rn)^n)/((1+0rn-1)^(n-1))-1</t>
  </si>
  <si>
    <t>Problem 5</t>
  </si>
  <si>
    <t>1-Year Forward Rate</t>
  </si>
  <si>
    <t xml:space="preserve">Problem 4: (3 points) </t>
  </si>
  <si>
    <t>Suppose the interest rate on a 1-year T-bill is 5.0% and that on a 2-year T-note is 6.0%.  Assume that the pure expectations theory is NOT valid, and the MRP is zero for a 1-year T-bill but 0.4% for a 2-year note. What is the equilibrium market forecast for 1-year rates 1 year from now?</t>
  </si>
  <si>
    <t>0r1</t>
  </si>
  <si>
    <t>0r2</t>
  </si>
  <si>
    <t>(1+0r2/2)^4 = (1+0r1/2)^2)(1+x/2)^2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</si>
</sst>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70" formatCode="0.0%"/>
    <numFmt numFmtId="177" formatCode="0.0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2" fontId="0" fillId="0" borderId="0" xfId="0" applyNumberFormat="1"/>
    <xf numFmtId="177" fontId="0" fillId="0" borderId="0" xfId="0" applyNumberFormat="1"/>
    <xf numFmtId="9" fontId="0" fillId="0" borderId="0" xfId="0" applyNumberFormat="1"/>
    <xf numFmtId="170" fontId="0" fillId="0" borderId="0" xfId="0" applyNumberFormat="1"/>
    <xf numFmtId="8" fontId="0" fillId="0" borderId="0" xfId="0" applyNumberFormat="1"/>
    <xf numFmtId="44" fontId="0" fillId="0" borderId="0" xfId="1" applyFont="1"/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E64-6EAA-6C4F-9FE3-BE0828B35805}">
  <dimension ref="A1:B13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0</v>
      </c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 t="s">
        <v>4</v>
      </c>
    </row>
    <row r="5" spans="1:2" x14ac:dyDescent="0.2">
      <c r="A5" t="s">
        <v>5</v>
      </c>
      <c r="B5" t="s">
        <v>6</v>
      </c>
    </row>
    <row r="6" spans="1:2" x14ac:dyDescent="0.2">
      <c r="A6" t="s">
        <v>7</v>
      </c>
      <c r="B6" t="s">
        <v>8</v>
      </c>
    </row>
    <row r="7" spans="1:2" x14ac:dyDescent="0.2">
      <c r="A7" t="s">
        <v>9</v>
      </c>
      <c r="B7" t="s">
        <v>10</v>
      </c>
    </row>
    <row r="9" spans="1:2" x14ac:dyDescent="0.2">
      <c r="A9" t="s">
        <v>11</v>
      </c>
    </row>
    <row r="11" spans="1:2" x14ac:dyDescent="0.2">
      <c r="A11" t="s">
        <v>12</v>
      </c>
    </row>
    <row r="13" spans="1:2" x14ac:dyDescent="0.2">
      <c r="A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611B-4901-1C45-9D27-1C8743F2697A}">
  <dimension ref="A1:H21"/>
  <sheetViews>
    <sheetView tabSelected="1" workbookViewId="0">
      <selection activeCell="H21" sqref="H21"/>
    </sheetView>
  </sheetViews>
  <sheetFormatPr baseColWidth="10" defaultRowHeight="16" x14ac:dyDescent="0.2"/>
  <cols>
    <col min="3" max="3" width="18" customWidth="1"/>
    <col min="8" max="8" width="63.33203125" customWidth="1"/>
  </cols>
  <sheetData>
    <row r="1" spans="1:8" ht="46" thickBot="1" x14ac:dyDescent="0.25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</row>
    <row r="2" spans="1:8" ht="35" thickBot="1" x14ac:dyDescent="0.25">
      <c r="A2" s="3" t="s">
        <v>20</v>
      </c>
      <c r="B2" s="4">
        <v>1.7849999999999999</v>
      </c>
      <c r="C2" s="5">
        <v>0.33600000000000002</v>
      </c>
      <c r="D2" s="5">
        <f>B2-C2</f>
        <v>1.4489999999999998</v>
      </c>
      <c r="E2" s="5">
        <f>(B2-C2)/C2</f>
        <v>4.3124999999999991</v>
      </c>
      <c r="F2" s="5">
        <f>B2/C2</f>
        <v>5.3124999999999991</v>
      </c>
    </row>
    <row r="3" spans="1:8" ht="35" thickBot="1" x14ac:dyDescent="0.25">
      <c r="A3" s="3" t="s">
        <v>21</v>
      </c>
      <c r="B3" s="4">
        <v>3.9609999999999999</v>
      </c>
      <c r="C3" s="5">
        <v>1.3759999999999999</v>
      </c>
      <c r="D3" s="5">
        <f t="shared" ref="D3:D4" si="0">B3-C3</f>
        <v>2.585</v>
      </c>
      <c r="E3" s="5">
        <f t="shared" ref="E3:E4" si="1">(B3-C3)/C3</f>
        <v>1.8786337209302326</v>
      </c>
      <c r="F3" s="5">
        <f t="shared" ref="F3:F4" si="2">B3/C3</f>
        <v>2.8786337209302326</v>
      </c>
    </row>
    <row r="4" spans="1:8" ht="52" thickBot="1" x14ac:dyDescent="0.25">
      <c r="A4" s="3" t="s">
        <v>22</v>
      </c>
      <c r="B4" s="4">
        <v>0.307</v>
      </c>
      <c r="C4" s="5">
        <v>0.14199999999999999</v>
      </c>
      <c r="D4" s="5">
        <f t="shared" si="0"/>
        <v>0.16500000000000001</v>
      </c>
      <c r="E4" s="5">
        <f t="shared" si="1"/>
        <v>1.1619718309859157</v>
      </c>
      <c r="F4" s="5">
        <f t="shared" si="2"/>
        <v>2.1619718309859155</v>
      </c>
    </row>
    <row r="6" spans="1:8" ht="18" thickBot="1" x14ac:dyDescent="0.25">
      <c r="A6" s="15" t="s">
        <v>39</v>
      </c>
    </row>
    <row r="7" spans="1:8" ht="17" thickBot="1" x14ac:dyDescent="0.25">
      <c r="A7" s="16" t="s">
        <v>26</v>
      </c>
      <c r="B7" s="17" t="s">
        <v>34</v>
      </c>
      <c r="C7" s="17" t="s">
        <v>40</v>
      </c>
    </row>
    <row r="8" spans="1:8" ht="17" thickBot="1" x14ac:dyDescent="0.25">
      <c r="A8" s="18">
        <v>1</v>
      </c>
      <c r="B8" s="19">
        <v>0.03</v>
      </c>
      <c r="C8" s="20">
        <f>B8</f>
        <v>0.03</v>
      </c>
    </row>
    <row r="9" spans="1:8" ht="17" thickBot="1" x14ac:dyDescent="0.25">
      <c r="A9" s="18">
        <v>2</v>
      </c>
      <c r="B9" s="19">
        <v>5.1999999999999998E-2</v>
      </c>
      <c r="C9" s="20">
        <f t="shared" ref="C9:C11" si="3">(((1+B9)^A9)/((1+B8)^A8))-1</f>
        <v>7.4469902912621455E-2</v>
      </c>
    </row>
    <row r="10" spans="1:8" ht="17" thickBot="1" x14ac:dyDescent="0.25">
      <c r="A10" s="18">
        <v>3</v>
      </c>
      <c r="B10" s="19">
        <v>6.8000000000000005E-2</v>
      </c>
      <c r="C10" s="20">
        <f t="shared" si="3"/>
        <v>0.10073373910277739</v>
      </c>
    </row>
    <row r="11" spans="1:8" ht="17" thickBot="1" x14ac:dyDescent="0.25">
      <c r="A11" s="18">
        <v>4</v>
      </c>
      <c r="B11" s="20">
        <v>9.4E-2</v>
      </c>
      <c r="C11" s="20">
        <f t="shared" si="3"/>
        <v>0.17585976437471951</v>
      </c>
    </row>
    <row r="13" spans="1:8" ht="19" x14ac:dyDescent="0.2">
      <c r="H13" s="21" t="s">
        <v>41</v>
      </c>
    </row>
    <row r="14" spans="1:8" ht="85" x14ac:dyDescent="0.2">
      <c r="H14" s="22" t="s">
        <v>42</v>
      </c>
    </row>
    <row r="16" spans="1:8" x14ac:dyDescent="0.2">
      <c r="G16" t="s">
        <v>43</v>
      </c>
      <c r="H16" s="11">
        <v>0.05</v>
      </c>
    </row>
    <row r="17" spans="7:8" x14ac:dyDescent="0.2">
      <c r="G17" t="s">
        <v>44</v>
      </c>
      <c r="H17" s="12">
        <f>6%-0.4%</f>
        <v>5.5999999999999994E-2</v>
      </c>
    </row>
    <row r="19" spans="7:8" x14ac:dyDescent="0.2">
      <c r="G19" t="s">
        <v>45</v>
      </c>
    </row>
    <row r="21" spans="7:8" x14ac:dyDescent="0.2">
      <c r="G21" s="7">
        <f>2*(SQRT((1+H17/2)^4/(1+H16/2)^2)-1)</f>
        <v>6.2017560975609953E-2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A8E3-3401-204B-B68E-ECC69EB20E41}">
  <dimension ref="A1:E17"/>
  <sheetViews>
    <sheetView workbookViewId="0">
      <selection activeCell="F4" sqref="F4"/>
    </sheetView>
  </sheetViews>
  <sheetFormatPr baseColWidth="10" defaultRowHeight="16" x14ac:dyDescent="0.2"/>
  <cols>
    <col min="3" max="3" width="10.5" customWidth="1"/>
    <col min="4" max="4" width="17.1640625" bestFit="1" customWidth="1"/>
    <col min="5" max="5" width="12.1640625" bestFit="1" customWidth="1"/>
  </cols>
  <sheetData>
    <row r="1" spans="1:5" x14ac:dyDescent="0.2">
      <c r="A1" t="s">
        <v>1</v>
      </c>
      <c r="D1" t="s">
        <v>23</v>
      </c>
      <c r="E1" s="10">
        <f>AVERAGE(A2:A16)</f>
        <v>3.5266666666666668E-2</v>
      </c>
    </row>
    <row r="2" spans="1:5" x14ac:dyDescent="0.2">
      <c r="A2" s="7">
        <v>1.4999999999999999E-2</v>
      </c>
      <c r="B2" s="8"/>
      <c r="D2" t="s">
        <v>24</v>
      </c>
      <c r="E2" s="10">
        <f>SUM(A2:A16)^(1/COUNT(A2:A16))</f>
        <v>0.95843730978082331</v>
      </c>
    </row>
    <row r="3" spans="1:5" x14ac:dyDescent="0.2">
      <c r="A3" s="7">
        <v>2.4E-2</v>
      </c>
      <c r="B3" s="8"/>
    </row>
    <row r="4" spans="1:5" x14ac:dyDescent="0.2">
      <c r="A4" s="7">
        <v>3.2000000000000001E-2</v>
      </c>
      <c r="B4" s="8"/>
    </row>
    <row r="5" spans="1:5" x14ac:dyDescent="0.2">
      <c r="A5" s="7">
        <v>1.7999999999999999E-2</v>
      </c>
      <c r="B5" s="8"/>
    </row>
    <row r="6" spans="1:5" x14ac:dyDescent="0.2">
      <c r="A6" s="7">
        <v>1.2E-2</v>
      </c>
      <c r="B6" s="8"/>
    </row>
    <row r="7" spans="1:5" x14ac:dyDescent="0.2">
      <c r="A7" s="7">
        <v>0.06</v>
      </c>
      <c r="B7" s="8"/>
    </row>
    <row r="8" spans="1:5" x14ac:dyDescent="0.2">
      <c r="A8" s="7">
        <v>5.2999999999999999E-2</v>
      </c>
      <c r="B8" s="8"/>
    </row>
    <row r="9" spans="1:5" x14ac:dyDescent="0.2">
      <c r="A9" s="7">
        <v>2.9000000000000001E-2</v>
      </c>
      <c r="B9" s="8"/>
    </row>
    <row r="10" spans="1:5" x14ac:dyDescent="0.2">
      <c r="A10" s="7">
        <v>0.12</v>
      </c>
      <c r="B10" s="8"/>
    </row>
    <row r="11" spans="1:5" x14ac:dyDescent="0.2">
      <c r="A11" s="7">
        <v>3.2000000000000001E-2</v>
      </c>
      <c r="B11" s="8"/>
    </row>
    <row r="12" spans="1:5" x14ac:dyDescent="0.2">
      <c r="A12" s="7">
        <v>4.0000000000000001E-3</v>
      </c>
      <c r="B12" s="8"/>
    </row>
    <row r="13" spans="1:5" x14ac:dyDescent="0.2">
      <c r="A13" s="7">
        <v>5.0000000000000001E-3</v>
      </c>
      <c r="B13" s="8"/>
    </row>
    <row r="14" spans="1:5" x14ac:dyDescent="0.2">
      <c r="A14" s="7">
        <v>0.04</v>
      </c>
      <c r="B14" s="8"/>
    </row>
    <row r="15" spans="1:5" x14ac:dyDescent="0.2">
      <c r="A15" s="7">
        <v>6.5000000000000002E-2</v>
      </c>
      <c r="B15" s="8"/>
    </row>
    <row r="16" spans="1:5" x14ac:dyDescent="0.2">
      <c r="A16" s="7">
        <v>0.02</v>
      </c>
      <c r="B16" s="8"/>
    </row>
    <row r="17" spans="2:2" x14ac:dyDescent="0.2">
      <c r="B1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C25E-7EC5-654B-8024-EEDC4926FE1B}">
  <dimension ref="A1:M18"/>
  <sheetViews>
    <sheetView workbookViewId="0">
      <selection activeCell="K3" sqref="K3"/>
    </sheetView>
  </sheetViews>
  <sheetFormatPr baseColWidth="10" defaultRowHeight="16" x14ac:dyDescent="0.2"/>
  <cols>
    <col min="1" max="1" width="18.33203125" customWidth="1"/>
    <col min="2" max="2" width="14.83203125" bestFit="1" customWidth="1"/>
    <col min="11" max="11" width="13.6640625" bestFit="1" customWidth="1"/>
    <col min="13" max="13" width="15.33203125" bestFit="1" customWidth="1"/>
  </cols>
  <sheetData>
    <row r="1" spans="1:13" x14ac:dyDescent="0.2">
      <c r="A1" t="s">
        <v>33</v>
      </c>
      <c r="I1" t="s">
        <v>26</v>
      </c>
      <c r="J1" t="s">
        <v>34</v>
      </c>
      <c r="K1" t="s">
        <v>35</v>
      </c>
      <c r="M1" t="s">
        <v>36</v>
      </c>
    </row>
    <row r="2" spans="1:13" x14ac:dyDescent="0.2">
      <c r="I2">
        <v>1</v>
      </c>
      <c r="J2" s="7">
        <v>0.08</v>
      </c>
      <c r="K2" s="6">
        <v>0.08</v>
      </c>
      <c r="M2" t="s">
        <v>37</v>
      </c>
    </row>
    <row r="3" spans="1:13" x14ac:dyDescent="0.2">
      <c r="A3" t="s">
        <v>25</v>
      </c>
      <c r="B3" s="7">
        <f>SQRT(10000/8455.42)-1</f>
        <v>8.7507867638112469E-2</v>
      </c>
      <c r="I3">
        <v>2</v>
      </c>
      <c r="J3" s="7">
        <v>8.7499999999999994E-2</v>
      </c>
      <c r="K3" s="7">
        <f>(((1+J3)^I3)/((1+J2)^I2))-1</f>
        <v>9.5052083333333037E-2</v>
      </c>
      <c r="M3" t="s">
        <v>38</v>
      </c>
    </row>
    <row r="4" spans="1:13" x14ac:dyDescent="0.2">
      <c r="I4">
        <v>3</v>
      </c>
      <c r="J4" s="7">
        <v>9.3299999999999994E-2</v>
      </c>
      <c r="K4" s="7">
        <f t="shared" ref="K4:K11" si="0">(((1+J4)^I4)/((1+J3)^I3))-1</f>
        <v>0.10499296497777766</v>
      </c>
    </row>
    <row r="5" spans="1:13" x14ac:dyDescent="0.2">
      <c r="A5" t="s">
        <v>26</v>
      </c>
      <c r="I5">
        <v>4</v>
      </c>
      <c r="J5" s="7">
        <v>9.7900000000000001E-2</v>
      </c>
      <c r="K5" s="7">
        <f t="shared" si="0"/>
        <v>0.11181645156202502</v>
      </c>
    </row>
    <row r="6" spans="1:13" x14ac:dyDescent="0.2">
      <c r="A6">
        <v>0</v>
      </c>
      <c r="B6" s="14">
        <v>-8455.42</v>
      </c>
      <c r="D6" s="8"/>
      <c r="I6">
        <v>5</v>
      </c>
      <c r="J6" s="7">
        <v>0.1013</v>
      </c>
      <c r="K6" s="7">
        <f t="shared" si="0"/>
        <v>0.1150056184963959</v>
      </c>
    </row>
    <row r="7" spans="1:13" x14ac:dyDescent="0.2">
      <c r="A7">
        <v>1</v>
      </c>
      <c r="B7">
        <v>0</v>
      </c>
      <c r="I7">
        <v>6</v>
      </c>
      <c r="J7" s="7">
        <v>0.11</v>
      </c>
      <c r="K7" s="7">
        <f t="shared" si="0"/>
        <v>0.15454184121115855</v>
      </c>
    </row>
    <row r="8" spans="1:13" x14ac:dyDescent="0.2">
      <c r="A8">
        <v>2</v>
      </c>
      <c r="B8" s="14">
        <v>10000</v>
      </c>
      <c r="I8">
        <v>7</v>
      </c>
      <c r="J8" s="7">
        <v>0.12300000000000001</v>
      </c>
      <c r="K8" s="7">
        <f t="shared" si="0"/>
        <v>0.20426044308510849</v>
      </c>
    </row>
    <row r="9" spans="1:13" x14ac:dyDescent="0.2">
      <c r="A9" t="s">
        <v>27</v>
      </c>
      <c r="B9" s="8">
        <f>IRR(B6:B8)</f>
        <v>8.7507867638112469E-2</v>
      </c>
      <c r="I9">
        <v>8</v>
      </c>
      <c r="J9" s="7">
        <v>0.13</v>
      </c>
      <c r="K9" s="7">
        <f t="shared" si="0"/>
        <v>0.18023707757910468</v>
      </c>
    </row>
    <row r="10" spans="1:13" x14ac:dyDescent="0.2">
      <c r="I10">
        <v>9</v>
      </c>
      <c r="J10" s="7">
        <v>0.13200000000000001</v>
      </c>
      <c r="K10" s="7">
        <f t="shared" si="0"/>
        <v>0.14812796130255723</v>
      </c>
    </row>
    <row r="11" spans="1:13" x14ac:dyDescent="0.2">
      <c r="A11" t="s">
        <v>28</v>
      </c>
      <c r="I11">
        <v>10</v>
      </c>
      <c r="J11" s="7">
        <v>0.15</v>
      </c>
      <c r="K11" s="7">
        <f t="shared" si="0"/>
        <v>0.3254414923636213</v>
      </c>
    </row>
    <row r="12" spans="1:13" x14ac:dyDescent="0.2">
      <c r="A12" t="s">
        <v>29</v>
      </c>
      <c r="B12" s="8">
        <v>9.3299999999999994E-2</v>
      </c>
      <c r="J12" s="7"/>
      <c r="K12" s="7"/>
    </row>
    <row r="13" spans="1:13" x14ac:dyDescent="0.2">
      <c r="J13" s="7"/>
      <c r="K13" s="7"/>
    </row>
    <row r="14" spans="1:13" x14ac:dyDescent="0.2">
      <c r="A14" t="s">
        <v>30</v>
      </c>
      <c r="B14" s="7">
        <f>(((1+B12)^3)/((1+B3)^2))-1</f>
        <v>0.10497697676550533</v>
      </c>
      <c r="J14" s="7"/>
      <c r="K14" s="7"/>
    </row>
    <row r="15" spans="1:13" x14ac:dyDescent="0.2">
      <c r="J15" s="7"/>
      <c r="K15" s="7"/>
    </row>
    <row r="16" spans="1:13" x14ac:dyDescent="0.2">
      <c r="A16" t="s">
        <v>32</v>
      </c>
      <c r="J16" s="7"/>
      <c r="K16" s="7"/>
    </row>
    <row r="18" spans="1:2" x14ac:dyDescent="0.2">
      <c r="A18" t="s">
        <v>31</v>
      </c>
      <c r="B18" s="13">
        <f>FV(B14,1,0, -10000)</f>
        <v>11049.769767655052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Determinant of Interest Rates</vt:lpstr>
      <vt:lpstr>Assignment 8</vt:lpstr>
      <vt:lpstr>Geometric Average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2021-11-01T20:40:50Z</dcterms:created>
  <dcterms:modified xsi:type="dcterms:W3CDTF">2021-11-10T23:32:59Z</dcterms:modified>
</cp:coreProperties>
</file>