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5bdc37e6f8b5e98/文档/JJB/SLC-DSS4/"/>
    </mc:Choice>
  </mc:AlternateContent>
  <xr:revisionPtr revIDLastSave="85" documentId="114_{56D4BF8C-252F-4335-B316-A18E4A352E81}" xr6:coauthVersionLast="46" xr6:coauthVersionMax="46" xr10:uidLastSave="{ACFF8FC4-1523-4F61-B8D7-5E0F10D2A81F}"/>
  <bookViews>
    <workbookView xWindow="-98" yWindow="-98" windowWidth="20715" windowHeight="13276" activeTab="4" xr2:uid="{00000000-000D-0000-FFFF-FFFF00000000}"/>
  </bookViews>
  <sheets>
    <sheet name="DSS_jun20" sheetId="1" r:id="rId1"/>
    <sheet name="Sheet1" sheetId="2" r:id="rId2"/>
    <sheet name="new breeders" sheetId="3" r:id="rId3"/>
    <sheet name="DSS_jun2020" sheetId="4" r:id="rId4"/>
    <sheet name="analysis" sheetId="5" r:id="rId5"/>
    <sheet name="DSS-4" sheetId="6" r:id="rId6"/>
    <sheet name="DSS-3-4" sheetId="7" r:id="rId7"/>
    <sheet name="Histology_DSS_3&amp;4" sheetId="8" r:id="rId8"/>
  </sheets>
  <definedNames>
    <definedName name="_xlnm._FilterDatabase" localSheetId="0" hidden="1">DSS_jun20!$A$1:$O$44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7" i="7" l="1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C49" i="5"/>
  <c r="C48" i="5"/>
  <c r="C47" i="5"/>
  <c r="C46" i="5"/>
  <c r="C45" i="5"/>
  <c r="T65" i="7"/>
  <c r="T64" i="7"/>
  <c r="T63" i="7"/>
  <c r="T62" i="7"/>
  <c r="T61" i="7"/>
  <c r="T60" i="7"/>
  <c r="T59" i="7"/>
  <c r="T58" i="7"/>
  <c r="S50" i="7" l="1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49" i="7"/>
  <c r="S38" i="7"/>
  <c r="S39" i="7"/>
  <c r="S40" i="7"/>
  <c r="S41" i="7"/>
  <c r="S42" i="7"/>
  <c r="S43" i="7"/>
  <c r="S44" i="7"/>
  <c r="S45" i="7"/>
  <c r="S46" i="7"/>
  <c r="S47" i="7"/>
  <c r="S48" i="7"/>
  <c r="S37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49" i="7"/>
  <c r="R38" i="7"/>
  <c r="R39" i="7"/>
  <c r="R40" i="7"/>
  <c r="R41" i="7"/>
  <c r="R42" i="7"/>
  <c r="R43" i="7"/>
  <c r="R44" i="7"/>
  <c r="R45" i="7"/>
  <c r="R46" i="7"/>
  <c r="R47" i="7"/>
  <c r="R48" i="7"/>
  <c r="R37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49" i="7"/>
  <c r="Q38" i="7"/>
  <c r="Q39" i="7"/>
  <c r="Q40" i="7"/>
  <c r="Q41" i="7"/>
  <c r="Q42" i="7"/>
  <c r="Q43" i="7"/>
  <c r="Q44" i="7"/>
  <c r="Q45" i="7"/>
  <c r="Q46" i="7"/>
  <c r="Q47" i="7"/>
  <c r="Q48" i="7"/>
  <c r="Q37" i="7"/>
  <c r="M22" i="5" l="1"/>
  <c r="M23" i="5"/>
  <c r="M24" i="5"/>
  <c r="M21" i="5"/>
  <c r="M19" i="5"/>
  <c r="M20" i="5"/>
  <c r="M18" i="5"/>
  <c r="N47" i="5" l="1"/>
  <c r="N48" i="5"/>
  <c r="N49" i="5"/>
  <c r="N46" i="5"/>
  <c r="K3" i="5"/>
  <c r="K4" i="5"/>
  <c r="K5" i="5"/>
  <c r="K6" i="5"/>
  <c r="Z48" i="5" l="1"/>
  <c r="O49" i="5"/>
  <c r="AA49" i="5" s="1"/>
  <c r="O48" i="5"/>
  <c r="AA48" i="5" s="1"/>
  <c r="O47" i="5"/>
  <c r="AA47" i="5" s="1"/>
  <c r="O46" i="5"/>
  <c r="AA46" i="5" s="1"/>
  <c r="O45" i="5"/>
  <c r="AA45" i="5" s="1"/>
  <c r="O44" i="5"/>
  <c r="AA44" i="5" s="1"/>
  <c r="O43" i="5"/>
  <c r="AA43" i="5" s="1"/>
  <c r="O42" i="5"/>
  <c r="AA42" i="5" s="1"/>
  <c r="O41" i="5"/>
  <c r="AA41" i="5" s="1"/>
  <c r="O40" i="5"/>
  <c r="AA40" i="5" s="1"/>
  <c r="O39" i="5"/>
  <c r="AA39" i="5" s="1"/>
  <c r="O38" i="5"/>
  <c r="AA38" i="5" s="1"/>
  <c r="O37" i="5"/>
  <c r="AA37" i="5" s="1"/>
  <c r="O36" i="5"/>
  <c r="AA36" i="5" s="1"/>
  <c r="O35" i="5"/>
  <c r="AA35" i="5" s="1"/>
  <c r="O34" i="5"/>
  <c r="AA34" i="5" s="1"/>
  <c r="O33" i="5"/>
  <c r="AA33" i="5" s="1"/>
  <c r="O32" i="5"/>
  <c r="AA32" i="5" s="1"/>
  <c r="AA31" i="5"/>
  <c r="O30" i="5"/>
  <c r="AA30" i="5" s="1"/>
  <c r="O29" i="5"/>
  <c r="AA29" i="5" s="1"/>
  <c r="O28" i="5"/>
  <c r="AA28" i="5" s="1"/>
  <c r="Z49" i="5"/>
  <c r="Z47" i="5"/>
  <c r="Z46" i="5"/>
  <c r="N45" i="5"/>
  <c r="Z45" i="5" s="1"/>
  <c r="N44" i="5"/>
  <c r="Z44" i="5" s="1"/>
  <c r="N43" i="5"/>
  <c r="Z43" i="5" s="1"/>
  <c r="N42" i="5"/>
  <c r="Z42" i="5" s="1"/>
  <c r="N41" i="5"/>
  <c r="Z41" i="5" s="1"/>
  <c r="N40" i="5"/>
  <c r="Z40" i="5" s="1"/>
  <c r="N39" i="5"/>
  <c r="Z39" i="5" s="1"/>
  <c r="N38" i="5"/>
  <c r="Z38" i="5" s="1"/>
  <c r="N37" i="5"/>
  <c r="Z37" i="5" s="1"/>
  <c r="N36" i="5"/>
  <c r="Z36" i="5" s="1"/>
  <c r="N35" i="5"/>
  <c r="Z35" i="5" s="1"/>
  <c r="N34" i="5"/>
  <c r="Z34" i="5" s="1"/>
  <c r="N33" i="5"/>
  <c r="Z33" i="5" s="1"/>
  <c r="N32" i="5"/>
  <c r="Z32" i="5" s="1"/>
  <c r="N31" i="5"/>
  <c r="Z31" i="5" s="1"/>
  <c r="N30" i="5"/>
  <c r="Z30" i="5" s="1"/>
  <c r="N29" i="5"/>
  <c r="Z29" i="5" s="1"/>
  <c r="N28" i="5"/>
  <c r="Z28" i="5" s="1"/>
  <c r="M49" i="5"/>
  <c r="Y49" i="5" s="1"/>
  <c r="M48" i="5"/>
  <c r="Y48" i="5" s="1"/>
  <c r="M47" i="5"/>
  <c r="Y47" i="5" s="1"/>
  <c r="M46" i="5"/>
  <c r="Y46" i="5" s="1"/>
  <c r="M45" i="5"/>
  <c r="Y45" i="5" s="1"/>
  <c r="M44" i="5"/>
  <c r="Y44" i="5" s="1"/>
  <c r="M43" i="5"/>
  <c r="Y43" i="5" s="1"/>
  <c r="M42" i="5"/>
  <c r="Y42" i="5" s="1"/>
  <c r="M41" i="5"/>
  <c r="Y41" i="5" s="1"/>
  <c r="M40" i="5"/>
  <c r="Y40" i="5" s="1"/>
  <c r="M39" i="5"/>
  <c r="Y39" i="5" s="1"/>
  <c r="M38" i="5"/>
  <c r="Y38" i="5" s="1"/>
  <c r="M37" i="5"/>
  <c r="Y37" i="5" s="1"/>
  <c r="M36" i="5"/>
  <c r="Y36" i="5" s="1"/>
  <c r="M35" i="5"/>
  <c r="Y35" i="5" s="1"/>
  <c r="M34" i="5"/>
  <c r="Y34" i="5" s="1"/>
  <c r="M33" i="5"/>
  <c r="Y33" i="5" s="1"/>
  <c r="M32" i="5"/>
  <c r="Y32" i="5" s="1"/>
  <c r="M31" i="5"/>
  <c r="Y31" i="5" s="1"/>
  <c r="M30" i="5"/>
  <c r="Y30" i="5" s="1"/>
  <c r="M29" i="5"/>
  <c r="Y29" i="5" s="1"/>
  <c r="M28" i="5"/>
  <c r="Y28" i="5" s="1"/>
  <c r="L49" i="5"/>
  <c r="X49" i="5" s="1"/>
  <c r="L48" i="5"/>
  <c r="X48" i="5" s="1"/>
  <c r="L47" i="5"/>
  <c r="X47" i="5" s="1"/>
  <c r="L46" i="5"/>
  <c r="X46" i="5" s="1"/>
  <c r="L45" i="5"/>
  <c r="X45" i="5" s="1"/>
  <c r="L44" i="5"/>
  <c r="X44" i="5" s="1"/>
  <c r="L43" i="5"/>
  <c r="X43" i="5" s="1"/>
  <c r="L42" i="5"/>
  <c r="X42" i="5" s="1"/>
  <c r="L41" i="5"/>
  <c r="X41" i="5" s="1"/>
  <c r="L40" i="5"/>
  <c r="X40" i="5" s="1"/>
  <c r="L39" i="5"/>
  <c r="X39" i="5" s="1"/>
  <c r="L38" i="5"/>
  <c r="X38" i="5" s="1"/>
  <c r="L37" i="5"/>
  <c r="X37" i="5" s="1"/>
  <c r="L36" i="5"/>
  <c r="X36" i="5" s="1"/>
  <c r="L35" i="5"/>
  <c r="X35" i="5" s="1"/>
  <c r="L34" i="5"/>
  <c r="X34" i="5" s="1"/>
  <c r="L33" i="5"/>
  <c r="X33" i="5" s="1"/>
  <c r="L32" i="5"/>
  <c r="X32" i="5" s="1"/>
  <c r="L31" i="5"/>
  <c r="X31" i="5" s="1"/>
  <c r="L30" i="5"/>
  <c r="X30" i="5" s="1"/>
  <c r="L29" i="5"/>
  <c r="X29" i="5" s="1"/>
  <c r="L28" i="5"/>
  <c r="X28" i="5" s="1"/>
  <c r="K49" i="5"/>
  <c r="W49" i="5" s="1"/>
  <c r="K48" i="5"/>
  <c r="W48" i="5" s="1"/>
  <c r="K47" i="5"/>
  <c r="W47" i="5" s="1"/>
  <c r="K46" i="5"/>
  <c r="W46" i="5" s="1"/>
  <c r="K45" i="5"/>
  <c r="W45" i="5" s="1"/>
  <c r="K44" i="5"/>
  <c r="W44" i="5" s="1"/>
  <c r="K43" i="5"/>
  <c r="W43" i="5" s="1"/>
  <c r="K42" i="5"/>
  <c r="W42" i="5" s="1"/>
  <c r="K41" i="5"/>
  <c r="W41" i="5" s="1"/>
  <c r="K40" i="5"/>
  <c r="W40" i="5" s="1"/>
  <c r="K39" i="5"/>
  <c r="W39" i="5" s="1"/>
  <c r="K38" i="5"/>
  <c r="W38" i="5" s="1"/>
  <c r="K37" i="5"/>
  <c r="W37" i="5" s="1"/>
  <c r="K36" i="5"/>
  <c r="W36" i="5" s="1"/>
  <c r="K35" i="5"/>
  <c r="W35" i="5" s="1"/>
  <c r="K34" i="5"/>
  <c r="W34" i="5" s="1"/>
  <c r="K33" i="5"/>
  <c r="W33" i="5" s="1"/>
  <c r="K32" i="5"/>
  <c r="W32" i="5" s="1"/>
  <c r="K31" i="5"/>
  <c r="W31" i="5" s="1"/>
  <c r="K30" i="5"/>
  <c r="W30" i="5" s="1"/>
  <c r="K29" i="5"/>
  <c r="W29" i="5" s="1"/>
  <c r="K28" i="5"/>
  <c r="W28" i="5" s="1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C3" i="5"/>
  <c r="V3" i="5" s="1"/>
  <c r="M15" i="5"/>
  <c r="M16" i="5"/>
  <c r="M17" i="5"/>
  <c r="M14" i="5"/>
  <c r="M12" i="5"/>
  <c r="M13" i="5"/>
  <c r="M11" i="5"/>
  <c r="M8" i="5"/>
  <c r="M9" i="5"/>
  <c r="M10" i="5"/>
  <c r="M7" i="5"/>
  <c r="M4" i="5"/>
  <c r="M5" i="5"/>
  <c r="M6" i="5"/>
  <c r="M3" i="5"/>
  <c r="X3" i="5" s="1"/>
  <c r="L3" i="5"/>
  <c r="W3" i="5" s="1"/>
  <c r="L4" i="5"/>
  <c r="W4" i="5" s="1"/>
  <c r="L5" i="5"/>
  <c r="L6" i="5"/>
  <c r="W6" i="5" s="1"/>
  <c r="L7" i="5"/>
  <c r="L8" i="5"/>
  <c r="L9" i="5"/>
  <c r="L10" i="5"/>
  <c r="L11" i="5"/>
  <c r="L12" i="5"/>
  <c r="W12" i="5" s="1"/>
  <c r="L13" i="5"/>
  <c r="L14" i="5"/>
  <c r="W14" i="5" s="1"/>
  <c r="L15" i="5"/>
  <c r="L16" i="5"/>
  <c r="L17" i="5"/>
  <c r="L18" i="5"/>
  <c r="L19" i="5"/>
  <c r="L20" i="5"/>
  <c r="W20" i="5" s="1"/>
  <c r="L21" i="5"/>
  <c r="L22" i="5"/>
  <c r="L23" i="5"/>
  <c r="L24" i="5"/>
  <c r="K7" i="5"/>
  <c r="K8" i="5"/>
  <c r="K9" i="5"/>
  <c r="K10" i="5"/>
  <c r="V10" i="5" s="1"/>
  <c r="K11" i="5"/>
  <c r="K12" i="5"/>
  <c r="V12" i="5" s="1"/>
  <c r="K13" i="5"/>
  <c r="K14" i="5"/>
  <c r="K15" i="5"/>
  <c r="K16" i="5"/>
  <c r="K17" i="5"/>
  <c r="K18" i="5"/>
  <c r="V18" i="5" s="1"/>
  <c r="K19" i="5"/>
  <c r="K20" i="5"/>
  <c r="V20" i="5" s="1"/>
  <c r="K21" i="5"/>
  <c r="K22" i="5"/>
  <c r="K23" i="5"/>
  <c r="K24" i="5"/>
  <c r="I3" i="5"/>
  <c r="T3" i="5" s="1"/>
  <c r="I4" i="5"/>
  <c r="T4" i="5" s="1"/>
  <c r="I5" i="5"/>
  <c r="I6" i="5"/>
  <c r="T6" i="5" s="1"/>
  <c r="I7" i="5"/>
  <c r="I8" i="5"/>
  <c r="I9" i="5"/>
  <c r="I10" i="5"/>
  <c r="I11" i="5"/>
  <c r="I12" i="5"/>
  <c r="T12" i="5" s="1"/>
  <c r="I13" i="5"/>
  <c r="I14" i="5"/>
  <c r="T14" i="5" s="1"/>
  <c r="I15" i="5"/>
  <c r="I16" i="5"/>
  <c r="I17" i="5"/>
  <c r="I18" i="5"/>
  <c r="I19" i="5"/>
  <c r="I20" i="5"/>
  <c r="T20" i="5" s="1"/>
  <c r="I21" i="5"/>
  <c r="I22" i="5"/>
  <c r="T22" i="5" s="1"/>
  <c r="I23" i="5"/>
  <c r="I24" i="5"/>
  <c r="J3" i="5"/>
  <c r="U3" i="5" s="1"/>
  <c r="J4" i="5"/>
  <c r="J5" i="5"/>
  <c r="J6" i="5"/>
  <c r="U6" i="5" s="1"/>
  <c r="J7" i="5"/>
  <c r="J8" i="5"/>
  <c r="U8" i="5" s="1"/>
  <c r="J9" i="5"/>
  <c r="J10" i="5"/>
  <c r="J11" i="5"/>
  <c r="J12" i="5"/>
  <c r="J13" i="5"/>
  <c r="J14" i="5"/>
  <c r="U14" i="5" s="1"/>
  <c r="J15" i="5"/>
  <c r="J16" i="5"/>
  <c r="U16" i="5" s="1"/>
  <c r="J17" i="5"/>
  <c r="J18" i="5"/>
  <c r="J19" i="5"/>
  <c r="J20" i="5"/>
  <c r="J21" i="5"/>
  <c r="J22" i="5"/>
  <c r="U22" i="5" s="1"/>
  <c r="J23" i="5"/>
  <c r="J24" i="5"/>
  <c r="U24" i="5" s="1"/>
  <c r="F3" i="5"/>
  <c r="Q3" i="5" s="1"/>
  <c r="G3" i="5"/>
  <c r="R3" i="5" s="1"/>
  <c r="H3" i="5"/>
  <c r="F4" i="5"/>
  <c r="G4" i="5"/>
  <c r="H4" i="5"/>
  <c r="F5" i="5"/>
  <c r="G5" i="5"/>
  <c r="R5" i="5" s="1"/>
  <c r="H5" i="5"/>
  <c r="F6" i="5"/>
  <c r="G6" i="5"/>
  <c r="H6" i="5"/>
  <c r="F7" i="5"/>
  <c r="G7" i="5"/>
  <c r="H7" i="5"/>
  <c r="F8" i="5"/>
  <c r="Q8" i="5" s="1"/>
  <c r="G8" i="5"/>
  <c r="H8" i="5"/>
  <c r="F9" i="5"/>
  <c r="G9" i="5"/>
  <c r="H9" i="5"/>
  <c r="F10" i="5"/>
  <c r="Q10" i="5" s="1"/>
  <c r="G10" i="5"/>
  <c r="H10" i="5"/>
  <c r="F11" i="5"/>
  <c r="G11" i="5"/>
  <c r="H11" i="5"/>
  <c r="F12" i="5"/>
  <c r="G12" i="5"/>
  <c r="H12" i="5"/>
  <c r="F13" i="5"/>
  <c r="G13" i="5"/>
  <c r="R13" i="5" s="1"/>
  <c r="H13" i="5"/>
  <c r="F14" i="5"/>
  <c r="G14" i="5"/>
  <c r="H14" i="5"/>
  <c r="F15" i="5"/>
  <c r="G15" i="5"/>
  <c r="H15" i="5"/>
  <c r="F16" i="5"/>
  <c r="Q16" i="5" s="1"/>
  <c r="G16" i="5"/>
  <c r="H16" i="5"/>
  <c r="F17" i="5"/>
  <c r="G17" i="5"/>
  <c r="H17" i="5"/>
  <c r="F18" i="5"/>
  <c r="Q18" i="5" s="1"/>
  <c r="G18" i="5"/>
  <c r="H18" i="5"/>
  <c r="F19" i="5"/>
  <c r="G19" i="5"/>
  <c r="H19" i="5"/>
  <c r="F20" i="5"/>
  <c r="G20" i="5"/>
  <c r="H20" i="5"/>
  <c r="F21" i="5"/>
  <c r="G21" i="5"/>
  <c r="R21" i="5" s="1"/>
  <c r="H21" i="5"/>
  <c r="F22" i="5"/>
  <c r="G22" i="5"/>
  <c r="H22" i="5"/>
  <c r="F23" i="5"/>
  <c r="G23" i="5"/>
  <c r="H23" i="5"/>
  <c r="F24" i="5"/>
  <c r="Q24" i="5" s="1"/>
  <c r="G24" i="5"/>
  <c r="H24" i="5"/>
  <c r="E3" i="5"/>
  <c r="P3" i="5" s="1"/>
  <c r="E4" i="5"/>
  <c r="E5" i="5"/>
  <c r="E6" i="5"/>
  <c r="P6" i="5" s="1"/>
  <c r="E7" i="5"/>
  <c r="E8" i="5"/>
  <c r="P8" i="5" s="1"/>
  <c r="E9" i="5"/>
  <c r="E10" i="5"/>
  <c r="E11" i="5"/>
  <c r="E12" i="5"/>
  <c r="E13" i="5"/>
  <c r="E14" i="5"/>
  <c r="P14" i="5" s="1"/>
  <c r="E15" i="5"/>
  <c r="E16" i="5"/>
  <c r="P16" i="5" s="1"/>
  <c r="E17" i="5"/>
  <c r="E18" i="5"/>
  <c r="E19" i="5"/>
  <c r="E20" i="5"/>
  <c r="E21" i="5"/>
  <c r="E22" i="5"/>
  <c r="E23" i="5"/>
  <c r="E24" i="5"/>
  <c r="P24" i="5" s="1"/>
  <c r="D22" i="5"/>
  <c r="D23" i="5"/>
  <c r="D24" i="5"/>
  <c r="D21" i="5"/>
  <c r="D19" i="5"/>
  <c r="D20" i="5"/>
  <c r="D18" i="5"/>
  <c r="D15" i="5"/>
  <c r="O15" i="5" s="1"/>
  <c r="D16" i="5"/>
  <c r="D17" i="5"/>
  <c r="D14" i="5"/>
  <c r="D12" i="5"/>
  <c r="D13" i="5"/>
  <c r="D11" i="5"/>
  <c r="O11" i="5" s="1"/>
  <c r="D8" i="5"/>
  <c r="D9" i="5"/>
  <c r="D10" i="5"/>
  <c r="D7" i="5"/>
  <c r="D4" i="5"/>
  <c r="D5" i="5"/>
  <c r="D6" i="5"/>
  <c r="D3" i="5"/>
  <c r="O3" i="5" s="1"/>
  <c r="C22" i="5"/>
  <c r="X22" i="5" s="1"/>
  <c r="C23" i="5"/>
  <c r="X23" i="5" s="1"/>
  <c r="C24" i="5"/>
  <c r="X24" i="5" s="1"/>
  <c r="C21" i="5"/>
  <c r="X21" i="5" s="1"/>
  <c r="C19" i="5"/>
  <c r="X19" i="5" s="1"/>
  <c r="C20" i="5"/>
  <c r="X20" i="5" s="1"/>
  <c r="C18" i="5"/>
  <c r="C15" i="5"/>
  <c r="C16" i="5"/>
  <c r="C17" i="5"/>
  <c r="C14" i="5"/>
  <c r="C12" i="5"/>
  <c r="C13" i="5"/>
  <c r="C11" i="5"/>
  <c r="C8" i="5"/>
  <c r="C9" i="5"/>
  <c r="C10" i="5"/>
  <c r="C7" i="5"/>
  <c r="C4" i="5"/>
  <c r="V4" i="5" s="1"/>
  <c r="C5" i="5"/>
  <c r="V5" i="5" s="1"/>
  <c r="C6" i="5"/>
  <c r="V6" i="5" s="1"/>
  <c r="P22" i="5" l="1"/>
  <c r="AA22" i="5" s="1"/>
  <c r="R47" i="5" s="1"/>
  <c r="R23" i="5"/>
  <c r="O6" i="5"/>
  <c r="O13" i="5"/>
  <c r="O19" i="5"/>
  <c r="P21" i="5"/>
  <c r="P13" i="5"/>
  <c r="AA13" i="5" s="1"/>
  <c r="R38" i="5" s="1"/>
  <c r="P5" i="5"/>
  <c r="Q23" i="5"/>
  <c r="R20" i="5"/>
  <c r="Q15" i="5"/>
  <c r="R12" i="5"/>
  <c r="Q7" i="5"/>
  <c r="AB7" i="5" s="1"/>
  <c r="S32" i="5" s="1"/>
  <c r="R4" i="5"/>
  <c r="U21" i="5"/>
  <c r="U13" i="5"/>
  <c r="U5" i="5"/>
  <c r="T19" i="5"/>
  <c r="T11" i="5"/>
  <c r="V17" i="5"/>
  <c r="V9" i="5"/>
  <c r="AG9" i="5" s="1"/>
  <c r="W19" i="5"/>
  <c r="W11" i="5"/>
  <c r="O9" i="5"/>
  <c r="Z9" i="5" s="1"/>
  <c r="Q34" i="5" s="1"/>
  <c r="X15" i="5"/>
  <c r="O5" i="5"/>
  <c r="O12" i="5"/>
  <c r="AG21" i="5"/>
  <c r="O21" i="5"/>
  <c r="P20" i="5"/>
  <c r="P12" i="5"/>
  <c r="P4" i="5"/>
  <c r="Q20" i="5"/>
  <c r="R17" i="5"/>
  <c r="AD14" i="5"/>
  <c r="U39" i="5" s="1"/>
  <c r="Q12" i="5"/>
  <c r="R9" i="5"/>
  <c r="Q4" i="5"/>
  <c r="U20" i="5"/>
  <c r="U12" i="5"/>
  <c r="U4" i="5"/>
  <c r="T18" i="5"/>
  <c r="AE18" i="5" s="1"/>
  <c r="T10" i="5"/>
  <c r="V24" i="5"/>
  <c r="V16" i="5"/>
  <c r="V8" i="5"/>
  <c r="W18" i="5"/>
  <c r="W10" i="5"/>
  <c r="X11" i="5"/>
  <c r="Z20" i="5"/>
  <c r="Q45" i="5" s="1"/>
  <c r="O20" i="5"/>
  <c r="O14" i="5"/>
  <c r="P19" i="5"/>
  <c r="P11" i="5"/>
  <c r="R22" i="5"/>
  <c r="Q17" i="5"/>
  <c r="AB17" i="5" s="1"/>
  <c r="S42" i="5" s="1"/>
  <c r="R14" i="5"/>
  <c r="Q9" i="5"/>
  <c r="R6" i="5"/>
  <c r="U19" i="5"/>
  <c r="U11" i="5"/>
  <c r="T17" i="5"/>
  <c r="T9" i="5"/>
  <c r="AE9" i="5" s="1"/>
  <c r="V23" i="5"/>
  <c r="V15" i="5"/>
  <c r="V7" i="5"/>
  <c r="W17" i="5"/>
  <c r="W9" i="5"/>
  <c r="X6" i="5"/>
  <c r="AI6" i="5" s="1"/>
  <c r="X13" i="5"/>
  <c r="Z24" i="5"/>
  <c r="Q49" i="5" s="1"/>
  <c r="O24" i="5"/>
  <c r="O7" i="5"/>
  <c r="Z7" i="5" s="1"/>
  <c r="Q32" i="5" s="1"/>
  <c r="O17" i="5"/>
  <c r="O23" i="5"/>
  <c r="Z23" i="5" s="1"/>
  <c r="Q48" i="5" s="1"/>
  <c r="P18" i="5"/>
  <c r="P10" i="5"/>
  <c r="AA10" i="5" s="1"/>
  <c r="R35" i="5" s="1"/>
  <c r="Q22" i="5"/>
  <c r="AB22" i="5" s="1"/>
  <c r="S47" i="5" s="1"/>
  <c r="R19" i="5"/>
  <c r="Q14" i="5"/>
  <c r="R11" i="5"/>
  <c r="AD8" i="5"/>
  <c r="U33" i="5" s="1"/>
  <c r="Q6" i="5"/>
  <c r="U18" i="5"/>
  <c r="U10" i="5"/>
  <c r="T24" i="5"/>
  <c r="T16" i="5"/>
  <c r="T8" i="5"/>
  <c r="V22" i="5"/>
  <c r="V14" i="5"/>
  <c r="AG14" i="5" s="1"/>
  <c r="W24" i="5"/>
  <c r="W16" i="5"/>
  <c r="AH16" i="5" s="1"/>
  <c r="W8" i="5"/>
  <c r="AH8" i="5" s="1"/>
  <c r="X5" i="5"/>
  <c r="X12" i="5"/>
  <c r="AH22" i="5"/>
  <c r="W22" i="5"/>
  <c r="R15" i="5"/>
  <c r="R7" i="5"/>
  <c r="X9" i="5"/>
  <c r="O4" i="5"/>
  <c r="Z4" i="5" s="1"/>
  <c r="Q29" i="5" s="1"/>
  <c r="O10" i="5"/>
  <c r="O16" i="5"/>
  <c r="Z16" i="5" s="1"/>
  <c r="Q41" i="5" s="1"/>
  <c r="Z22" i="5"/>
  <c r="Q47" i="5" s="1"/>
  <c r="O22" i="5"/>
  <c r="P17" i="5"/>
  <c r="P9" i="5"/>
  <c r="R24" i="5"/>
  <c r="Q19" i="5"/>
  <c r="AB19" i="5" s="1"/>
  <c r="S44" i="5" s="1"/>
  <c r="R16" i="5"/>
  <c r="AC16" i="5" s="1"/>
  <c r="T41" i="5" s="1"/>
  <c r="Q11" i="5"/>
  <c r="R8" i="5"/>
  <c r="U17" i="5"/>
  <c r="U9" i="5"/>
  <c r="T23" i="5"/>
  <c r="T15" i="5"/>
  <c r="AE15" i="5" s="1"/>
  <c r="T7" i="5"/>
  <c r="V21" i="5"/>
  <c r="V13" i="5"/>
  <c r="W23" i="5"/>
  <c r="W15" i="5"/>
  <c r="W7" i="5"/>
  <c r="X4" i="5"/>
  <c r="AI4" i="5" s="1"/>
  <c r="X14" i="5"/>
  <c r="AI14" i="5" s="1"/>
  <c r="X17" i="5"/>
  <c r="O8" i="5"/>
  <c r="Z8" i="5" s="1"/>
  <c r="Q33" i="5" s="1"/>
  <c r="O18" i="5"/>
  <c r="Z18" i="5" s="1"/>
  <c r="Q43" i="5" s="1"/>
  <c r="P23" i="5"/>
  <c r="P15" i="5"/>
  <c r="P7" i="5"/>
  <c r="AA7" i="5" s="1"/>
  <c r="R32" i="5" s="1"/>
  <c r="AD23" i="5"/>
  <c r="U48" i="5" s="1"/>
  <c r="Q21" i="5"/>
  <c r="R18" i="5"/>
  <c r="Q13" i="5"/>
  <c r="R10" i="5"/>
  <c r="AD7" i="5"/>
  <c r="U32" i="5" s="1"/>
  <c r="Q5" i="5"/>
  <c r="AB5" i="5" s="1"/>
  <c r="S30" i="5" s="1"/>
  <c r="U23" i="5"/>
  <c r="AF23" i="5" s="1"/>
  <c r="U15" i="5"/>
  <c r="U7" i="5"/>
  <c r="T21" i="5"/>
  <c r="T13" i="5"/>
  <c r="T5" i="5"/>
  <c r="V19" i="5"/>
  <c r="V11" i="5"/>
  <c r="AG11" i="5" s="1"/>
  <c r="W21" i="5"/>
  <c r="AH21" i="5" s="1"/>
  <c r="W13" i="5"/>
  <c r="W5" i="5"/>
  <c r="AH5" i="5" s="1"/>
  <c r="X10" i="5"/>
  <c r="X16" i="5"/>
  <c r="X18" i="5"/>
  <c r="AI18" i="5" s="1"/>
  <c r="AI16" i="5"/>
  <c r="X8" i="5"/>
  <c r="AI8" i="5" s="1"/>
  <c r="X7" i="5"/>
  <c r="AI7" i="5" s="1"/>
  <c r="AF10" i="5"/>
  <c r="AG22" i="5"/>
  <c r="AH18" i="5"/>
  <c r="AI13" i="5"/>
  <c r="AI23" i="5"/>
  <c r="AH6" i="5"/>
  <c r="AI17" i="5"/>
  <c r="AA4" i="5"/>
  <c r="R29" i="5" s="1"/>
  <c r="AD22" i="5"/>
  <c r="U47" i="5" s="1"/>
  <c r="AE10" i="5"/>
  <c r="AG16" i="5"/>
  <c r="AA24" i="5"/>
  <c r="R49" i="5" s="1"/>
  <c r="AB24" i="5"/>
  <c r="S49" i="5" s="1"/>
  <c r="AB8" i="5"/>
  <c r="S33" i="5" s="1"/>
  <c r="AC5" i="5"/>
  <c r="T30" i="5" s="1"/>
  <c r="AF24" i="5"/>
  <c r="AF16" i="5"/>
  <c r="AF8" i="5"/>
  <c r="AE22" i="5"/>
  <c r="AE14" i="5"/>
  <c r="AE6" i="5"/>
  <c r="AG20" i="5"/>
  <c r="AG4" i="5"/>
  <c r="AH19" i="5"/>
  <c r="AH12" i="5"/>
  <c r="AH4" i="5"/>
  <c r="AI9" i="5"/>
  <c r="AI15" i="5"/>
  <c r="AD24" i="5"/>
  <c r="U49" i="5" s="1"/>
  <c r="AI21" i="5"/>
  <c r="AA23" i="5"/>
  <c r="R48" i="5" s="1"/>
  <c r="AF15" i="5"/>
  <c r="AF7" i="5"/>
  <c r="AI19" i="5"/>
  <c r="AH11" i="5"/>
  <c r="AH14" i="5"/>
  <c r="AD11" i="5"/>
  <c r="U36" i="5" s="1"/>
  <c r="AC23" i="5"/>
  <c r="T48" i="5" s="1"/>
  <c r="AF22" i="5"/>
  <c r="AF14" i="5"/>
  <c r="AE4" i="5"/>
  <c r="AH24" i="5"/>
  <c r="AI11" i="5"/>
  <c r="AI20" i="5"/>
  <c r="AB23" i="5"/>
  <c r="S48" i="5" s="1"/>
  <c r="AD17" i="5"/>
  <c r="U42" i="5" s="1"/>
  <c r="AB15" i="5"/>
  <c r="S40" i="5" s="1"/>
  <c r="AD9" i="5"/>
  <c r="U34" i="5" s="1"/>
  <c r="AG17" i="5"/>
  <c r="AH23" i="5"/>
  <c r="AH17" i="5"/>
  <c r="AE13" i="5"/>
  <c r="AH3" i="5"/>
  <c r="AI3" i="5"/>
  <c r="AE12" i="5"/>
  <c r="AC20" i="5"/>
  <c r="T45" i="5" s="1"/>
  <c r="AC4" i="5"/>
  <c r="T29" i="5" s="1"/>
  <c r="AF13" i="5"/>
  <c r="AE19" i="5"/>
  <c r="AB20" i="5"/>
  <c r="S45" i="5" s="1"/>
  <c r="AC17" i="5"/>
  <c r="T42" i="5" s="1"/>
  <c r="AB12" i="5"/>
  <c r="S37" i="5" s="1"/>
  <c r="AB4" i="5"/>
  <c r="S29" i="5" s="1"/>
  <c r="AF20" i="5"/>
  <c r="AF12" i="5"/>
  <c r="AF4" i="5"/>
  <c r="AG24" i="5"/>
  <c r="AI5" i="5"/>
  <c r="AI12" i="5"/>
  <c r="AI24" i="5"/>
  <c r="AG10" i="5"/>
  <c r="AC22" i="5"/>
  <c r="T47" i="5" s="1"/>
  <c r="AC14" i="5"/>
  <c r="T39" i="5" s="1"/>
  <c r="AB9" i="5"/>
  <c r="S34" i="5" s="1"/>
  <c r="AC6" i="5"/>
  <c r="T31" i="5" s="1"/>
  <c r="AF11" i="5"/>
  <c r="AF3" i="5"/>
  <c r="AE17" i="5"/>
  <c r="AG23" i="5"/>
  <c r="AG15" i="5"/>
  <c r="AH15" i="5"/>
  <c r="AH7" i="5"/>
  <c r="AB13" i="5"/>
  <c r="S38" i="5" s="1"/>
  <c r="AG19" i="5"/>
  <c r="AD20" i="5"/>
  <c r="U45" i="5" s="1"/>
  <c r="AF6" i="5"/>
  <c r="AG3" i="5"/>
  <c r="AH13" i="5"/>
  <c r="AD12" i="5"/>
  <c r="U37" i="5" s="1"/>
  <c r="AE20" i="5"/>
  <c r="AC12" i="5"/>
  <c r="T37" i="5" s="1"/>
  <c r="AF21" i="5"/>
  <c r="AF5" i="5"/>
  <c r="AE11" i="5"/>
  <c r="AH20" i="5"/>
  <c r="Z11" i="5"/>
  <c r="Q36" i="5" s="1"/>
  <c r="AA20" i="5"/>
  <c r="R45" i="5" s="1"/>
  <c r="AC19" i="5"/>
  <c r="T44" i="5" s="1"/>
  <c r="AB14" i="5"/>
  <c r="S39" i="5" s="1"/>
  <c r="AC11" i="5"/>
  <c r="T36" i="5" s="1"/>
  <c r="AB6" i="5"/>
  <c r="S31" i="5" s="1"/>
  <c r="AC3" i="5"/>
  <c r="T28" i="5" s="1"/>
  <c r="AE24" i="5"/>
  <c r="AG6" i="5"/>
  <c r="AC24" i="5"/>
  <c r="T49" i="5" s="1"/>
  <c r="AD21" i="5"/>
  <c r="U46" i="5" s="1"/>
  <c r="AD13" i="5"/>
  <c r="U38" i="5" s="1"/>
  <c r="AB11" i="5"/>
  <c r="S36" i="5" s="1"/>
  <c r="AC8" i="5"/>
  <c r="T33" i="5" s="1"/>
  <c r="AD5" i="5"/>
  <c r="U30" i="5" s="1"/>
  <c r="AF17" i="5"/>
  <c r="AF9" i="5"/>
  <c r="AE23" i="5"/>
  <c r="AH10" i="5"/>
  <c r="AA19" i="5"/>
  <c r="R44" i="5" s="1"/>
  <c r="AC10" i="5"/>
  <c r="T35" i="5" s="1"/>
  <c r="AH9" i="5"/>
  <c r="AG18" i="5"/>
  <c r="Z10" i="5"/>
  <c r="Q35" i="5" s="1"/>
  <c r="AD18" i="5"/>
  <c r="U43" i="5" s="1"/>
  <c r="AD16" i="5"/>
  <c r="U41" i="5" s="1"/>
  <c r="AD10" i="5"/>
  <c r="U35" i="5" s="1"/>
  <c r="Z15" i="5"/>
  <c r="Q40" i="5" s="1"/>
  <c r="AC15" i="5"/>
  <c r="T40" i="5" s="1"/>
  <c r="AI22" i="5"/>
  <c r="AI10" i="5"/>
  <c r="AC21" i="5"/>
  <c r="T46" i="5" s="1"/>
  <c r="AE8" i="5"/>
  <c r="AD15" i="5"/>
  <c r="U40" i="5" s="1"/>
  <c r="AD6" i="5"/>
  <c r="U31" i="5" s="1"/>
  <c r="AG13" i="5"/>
  <c r="AC13" i="5"/>
  <c r="T38" i="5" s="1"/>
  <c r="Z21" i="5"/>
  <c r="Q46" i="5" s="1"/>
  <c r="AB21" i="5"/>
  <c r="S46" i="5" s="1"/>
  <c r="AG12" i="5"/>
  <c r="AD19" i="5"/>
  <c r="U44" i="5" s="1"/>
  <c r="Z6" i="5"/>
  <c r="Q31" i="5" s="1"/>
  <c r="AD4" i="5"/>
  <c r="U29" i="5" s="1"/>
  <c r="AB10" i="5"/>
  <c r="S35" i="5" s="1"/>
  <c r="AG7" i="5"/>
  <c r="AF19" i="5"/>
  <c r="AA6" i="5"/>
  <c r="R31" i="5" s="1"/>
  <c r="Z13" i="5"/>
  <c r="Q38" i="5" s="1"/>
  <c r="AA18" i="5"/>
  <c r="R43" i="5" s="1"/>
  <c r="AE3" i="5"/>
  <c r="AC18" i="5"/>
  <c r="T43" i="5" s="1"/>
  <c r="AB18" i="5"/>
  <c r="S43" i="5" s="1"/>
  <c r="AA14" i="5"/>
  <c r="R39" i="5" s="1"/>
  <c r="Z14" i="5"/>
  <c r="Q39" i="5" s="1"/>
  <c r="AA11" i="5"/>
  <c r="R36" i="5" s="1"/>
  <c r="AC7" i="5"/>
  <c r="T32" i="5" s="1"/>
  <c r="AE7" i="5"/>
  <c r="AB3" i="5"/>
  <c r="S28" i="5" s="1"/>
  <c r="Q28" i="5"/>
  <c r="AD3" i="5"/>
  <c r="U28" i="5" s="1"/>
  <c r="AA3" i="5"/>
  <c r="R28" i="5" s="1"/>
  <c r="AA5" i="5"/>
  <c r="R30" i="5" s="1"/>
  <c r="AA8" i="5"/>
  <c r="R33" i="5" s="1"/>
  <c r="AC9" i="5"/>
  <c r="T34" i="5" s="1"/>
  <c r="Z12" i="5"/>
  <c r="Q37" i="5" s="1"/>
  <c r="AE16" i="5"/>
  <c r="AA17" i="5"/>
  <c r="R42" i="5" s="1"/>
  <c r="Z17" i="5"/>
  <c r="Q42" i="5" s="1"/>
  <c r="AE5" i="5"/>
  <c r="AA12" i="5"/>
  <c r="R37" i="5" s="1"/>
  <c r="Z5" i="5"/>
  <c r="Q30" i="5" s="1"/>
  <c r="AG5" i="5"/>
  <c r="AA9" i="5"/>
  <c r="R34" i="5" s="1"/>
  <c r="AB16" i="5"/>
  <c r="S41" i="5" s="1"/>
  <c r="AA16" i="5"/>
  <c r="R41" i="5" s="1"/>
  <c r="AG8" i="5"/>
  <c r="Z19" i="5"/>
  <c r="Q44" i="5" s="1"/>
  <c r="AE21" i="5"/>
  <c r="AA15" i="5"/>
  <c r="R40" i="5" s="1"/>
  <c r="AF18" i="5"/>
  <c r="AA21" i="5"/>
  <c r="R46" i="5" s="1"/>
  <c r="O31" i="4" l="1"/>
  <c r="O26" i="4"/>
  <c r="O22" i="4"/>
  <c r="O17" i="4"/>
  <c r="O8" i="4"/>
  <c r="O13" i="4"/>
</calcChain>
</file>

<file path=xl/sharedStrings.xml><?xml version="1.0" encoding="utf-8"?>
<sst xmlns="http://schemas.openxmlformats.org/spreadsheetml/2006/main" count="1011" uniqueCount="102">
  <si>
    <t>CAGE</t>
  </si>
  <si>
    <t>#</t>
  </si>
  <si>
    <t>retag/site</t>
  </si>
  <si>
    <t>sex</t>
  </si>
  <si>
    <t>DOB</t>
  </si>
  <si>
    <t>DOW</t>
  </si>
  <si>
    <t>F</t>
  </si>
  <si>
    <t>BC2</t>
  </si>
  <si>
    <t>Comments</t>
  </si>
  <si>
    <t>Experiment</t>
  </si>
  <si>
    <t>Genotype</t>
  </si>
  <si>
    <t>WT</t>
  </si>
  <si>
    <t>M</t>
  </si>
  <si>
    <t>PARENT´S CAGE</t>
  </si>
  <si>
    <t>Het</t>
  </si>
  <si>
    <t>MUT</t>
  </si>
  <si>
    <t>Perfect trio</t>
  </si>
  <si>
    <t>Fem_1</t>
  </si>
  <si>
    <t>Male_1</t>
  </si>
  <si>
    <t>trio</t>
  </si>
  <si>
    <t>3 mOld</t>
  </si>
  <si>
    <t>2 mOld</t>
  </si>
  <si>
    <t>1.5 mOld</t>
  </si>
  <si>
    <t>1 mOld</t>
  </si>
  <si>
    <t>Julianne</t>
  </si>
  <si>
    <t>BREE</t>
  </si>
  <si>
    <t>cage 2</t>
  </si>
  <si>
    <t>cage 1</t>
  </si>
  <si>
    <t>cage 3</t>
  </si>
  <si>
    <t>cage 4</t>
  </si>
  <si>
    <t>cage 5</t>
  </si>
  <si>
    <t>cage 6</t>
  </si>
  <si>
    <t>animals not used, for julianne, or keeping for breeding if hets. If not cull</t>
  </si>
  <si>
    <t>breeding from 8/6/2020</t>
  </si>
  <si>
    <t>DSS june 2020 SLC</t>
  </si>
  <si>
    <t>mouse#</t>
  </si>
  <si>
    <t>Cage</t>
  </si>
  <si>
    <t>Gen</t>
  </si>
  <si>
    <t>Sex</t>
  </si>
  <si>
    <t>Litter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</si>
  <si>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</si>
  <si>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</si>
  <si>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</si>
  <si>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</si>
  <si>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</si>
  <si>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</si>
  <si>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</si>
  <si>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</si>
  <si>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</si>
  <si>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</si>
  <si>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</si>
  <si>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collection day 6-26-2020</t>
  </si>
  <si>
    <t>Body Wt</t>
  </si>
  <si>
    <t>Stool C</t>
  </si>
  <si>
    <t>stool B</t>
  </si>
  <si>
    <t>W</t>
  </si>
  <si>
    <t>CL</t>
  </si>
  <si>
    <t>CW</t>
  </si>
  <si>
    <t>SW</t>
  </si>
  <si>
    <t>DSS1</t>
  </si>
  <si>
    <t>DSS consumption</t>
  </si>
  <si>
    <t>DSS2</t>
  </si>
  <si>
    <t>DSS3</t>
  </si>
  <si>
    <t>DSS4</t>
  </si>
  <si>
    <t>DSS5</t>
  </si>
  <si>
    <t>DSS6</t>
  </si>
  <si>
    <t>90"leaking</t>
  </si>
  <si>
    <t>body weight</t>
    <phoneticPr fontId="0" type="noConversion"/>
  </si>
  <si>
    <t>BW Score</t>
    <phoneticPr fontId="0" type="noConversion"/>
  </si>
  <si>
    <t>Number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</si>
  <si>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</si>
  <si>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</si>
  <si>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</si>
  <si>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</si>
  <si>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</si>
  <si>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</si>
  <si>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</si>
  <si>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</si>
  <si>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</si>
  <si>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</si>
  <si>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</si>
  <si>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stool C</t>
  </si>
  <si>
    <t>occult</t>
    <phoneticPr fontId="0" type="noConversion"/>
  </si>
  <si>
    <t>D0</t>
    <phoneticPr fontId="0" type="noConversion"/>
  </si>
  <si>
    <t>D2</t>
    <phoneticPr fontId="0" type="noConversion"/>
  </si>
  <si>
    <t>BW Lose</t>
  </si>
  <si>
    <t>stool C Score</t>
  </si>
  <si>
    <t>Occult Score</t>
  </si>
  <si>
    <t>-</t>
  </si>
  <si>
    <t>body weight</t>
  </si>
  <si>
    <t>BW Score</t>
  </si>
  <si>
    <t>occult</t>
  </si>
  <si>
    <t>Error</t>
  </si>
  <si>
    <t>gender</t>
    <phoneticPr fontId="5" type="noConversion"/>
  </si>
  <si>
    <t>F</t>
    <phoneticPr fontId="5" type="noConversion"/>
  </si>
  <si>
    <t>M</t>
    <phoneticPr fontId="5" type="noConversion"/>
  </si>
  <si>
    <t>total</t>
    <phoneticPr fontId="5" type="noConversion"/>
  </si>
  <si>
    <t>H</t>
  </si>
  <si>
    <t>score total</t>
  </si>
  <si>
    <t>Histology</t>
  </si>
  <si>
    <t>*</t>
  </si>
  <si>
    <t>WTDSS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</si>
</sst>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0" fontId="0" fillId="0" borderId="1" xfId="0" applyBorder="1"/>
    <xf numFmtId="14" fontId="0" fillId="2" borderId="1" xfId="0" applyNumberFormat="1" applyFill="1" applyBorder="1"/>
    <xf numFmtId="0" fontId="0" fillId="0" borderId="2" xfId="0" applyBorder="1"/>
    <xf numFmtId="14" fontId="0" fillId="3" borderId="2" xfId="0" applyNumberFormat="1" applyFill="1" applyBorder="1"/>
    <xf numFmtId="14" fontId="0" fillId="3" borderId="1" xfId="0" applyNumberFormat="1" applyFill="1" applyBorder="1"/>
    <xf numFmtId="0" fontId="0" fillId="0" borderId="3" xfId="0" applyBorder="1"/>
    <xf numFmtId="14" fontId="0" fillId="3" borderId="3" xfId="0" applyNumberFormat="1" applyFill="1" applyBorder="1"/>
    <xf numFmtId="14" fontId="0" fillId="4" borderId="1" xfId="0" applyNumberForma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4" fontId="0" fillId="3" borderId="0" xfId="0" applyNumberFormat="1" applyFill="1" applyBorder="1"/>
    <xf numFmtId="0" fontId="0" fillId="5" borderId="0" xfId="0" applyFill="1" applyBorder="1"/>
    <xf numFmtId="14" fontId="0" fillId="5" borderId="0" xfId="0" applyNumberFormat="1" applyFill="1" applyBorder="1"/>
    <xf numFmtId="14" fontId="0" fillId="4" borderId="0" xfId="0" applyNumberFormat="1" applyFill="1" applyBorder="1"/>
    <xf numFmtId="0" fontId="0" fillId="6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/>
    <xf numFmtId="0" fontId="0" fillId="0" borderId="2" xfId="0" applyBorder="1" applyAlignment="1"/>
    <xf numFmtId="0" fontId="0" fillId="0" borderId="8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/>
    <xf numFmtId="10" fontId="4" fillId="0" borderId="0" xfId="0" applyNumberFormat="1" applyFont="1"/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60"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  <dxf>
      <fill>
        <patternFill>
          <bgColor rgb="FFFF99FF"/>
        </patternFill>
      </fill>
    </dxf>
    <dxf>
      <fill>
        <patternFill>
          <bgColor rgb="FF79DFDD"/>
        </patternFill>
      </fill>
    </dxf>
  </dxfs>
  <tableStyles count="0" defaultTableStyle="TableStyleMedium2" defaultPivotStyle="PivotStyleLight16"/>
  <colors>
    <mruColors>
      <color rgb="FF79DFDD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opLeftCell="A22" workbookViewId="0">
      <selection activeCell="B3" sqref="B3"/>
    </sheetView>
  </sheetViews>
  <sheetFormatPr defaultColWidth="11.3984375" defaultRowHeight="14.25"/>
  <cols>
    <col min="9" max="9" width="12.1328125" customWidth="1"/>
    <col min="15" max="15" width="13.59765625" customWidth="1"/>
  </cols>
  <sheetData>
    <row r="1" spans="1:15">
      <c r="A1" s="1">
        <v>43986</v>
      </c>
    </row>
    <row r="2" spans="1:15">
      <c r="A2" t="s">
        <v>0</v>
      </c>
      <c r="B2" s="2" t="s">
        <v>1</v>
      </c>
      <c r="C2" s="2" t="s">
        <v>2</v>
      </c>
      <c r="D2" s="2" t="s">
        <v>10</v>
      </c>
      <c r="E2" s="2" t="s">
        <v>3</v>
      </c>
      <c r="F2" s="2" t="s">
        <v>4</v>
      </c>
      <c r="G2" t="s">
        <v>13</v>
      </c>
      <c r="H2" s="2" t="s">
        <v>5</v>
      </c>
      <c r="I2" s="3" t="s">
        <v>8</v>
      </c>
      <c r="J2" s="2" t="s">
        <v>9</v>
      </c>
      <c r="K2" s="2" t="s">
        <v>16</v>
      </c>
      <c r="L2" s="2" t="s">
        <v>19</v>
      </c>
    </row>
    <row r="3" spans="1:15">
      <c r="B3">
        <v>1282</v>
      </c>
      <c r="D3" t="s">
        <v>14</v>
      </c>
      <c r="E3" t="s">
        <v>6</v>
      </c>
      <c r="F3" s="5">
        <v>43896</v>
      </c>
      <c r="G3">
        <v>120</v>
      </c>
      <c r="I3" t="s">
        <v>20</v>
      </c>
      <c r="J3" t="s">
        <v>25</v>
      </c>
      <c r="K3">
        <v>1</v>
      </c>
      <c r="L3" t="s">
        <v>17</v>
      </c>
    </row>
    <row r="4" spans="1:15">
      <c r="B4">
        <v>1283</v>
      </c>
      <c r="D4" t="s">
        <v>14</v>
      </c>
      <c r="E4" t="s">
        <v>6</v>
      </c>
      <c r="F4" s="5">
        <v>43896</v>
      </c>
      <c r="G4">
        <v>120</v>
      </c>
      <c r="I4" t="s">
        <v>20</v>
      </c>
      <c r="J4" t="s">
        <v>25</v>
      </c>
    </row>
    <row r="5" spans="1:15">
      <c r="B5">
        <v>1284</v>
      </c>
      <c r="D5" t="s">
        <v>14</v>
      </c>
      <c r="E5" t="s">
        <v>6</v>
      </c>
      <c r="F5" s="5">
        <v>43896</v>
      </c>
      <c r="G5">
        <v>120</v>
      </c>
      <c r="I5" t="s">
        <v>20</v>
      </c>
      <c r="J5" t="s">
        <v>25</v>
      </c>
    </row>
    <row r="6" spans="1:15">
      <c r="B6">
        <v>1286</v>
      </c>
      <c r="D6" t="s">
        <v>14</v>
      </c>
      <c r="E6" t="s">
        <v>6</v>
      </c>
      <c r="F6" s="5">
        <v>43896</v>
      </c>
      <c r="G6">
        <v>120</v>
      </c>
      <c r="I6" t="s">
        <v>20</v>
      </c>
      <c r="J6" t="s">
        <v>26</v>
      </c>
    </row>
    <row r="7" spans="1:15">
      <c r="A7" s="4"/>
      <c r="B7">
        <v>1281</v>
      </c>
      <c r="D7" t="s">
        <v>15</v>
      </c>
      <c r="E7" s="4" t="s">
        <v>6</v>
      </c>
      <c r="F7" s="5">
        <v>43896</v>
      </c>
      <c r="G7">
        <v>120</v>
      </c>
      <c r="I7" t="s">
        <v>20</v>
      </c>
      <c r="J7" t="s">
        <v>28</v>
      </c>
      <c r="K7">
        <v>1</v>
      </c>
      <c r="L7" t="s">
        <v>17</v>
      </c>
    </row>
    <row r="8" spans="1:15">
      <c r="B8">
        <v>1300</v>
      </c>
      <c r="D8" t="s">
        <v>11</v>
      </c>
      <c r="E8" t="s">
        <v>6</v>
      </c>
      <c r="F8" s="5">
        <v>43896</v>
      </c>
      <c r="G8">
        <v>120</v>
      </c>
      <c r="I8" t="s">
        <v>20</v>
      </c>
      <c r="J8" t="s">
        <v>27</v>
      </c>
      <c r="K8">
        <v>1</v>
      </c>
      <c r="L8" t="s">
        <v>17</v>
      </c>
    </row>
    <row r="9" spans="1:15">
      <c r="B9">
        <v>1285</v>
      </c>
      <c r="D9" t="s">
        <v>11</v>
      </c>
      <c r="E9" t="s">
        <v>6</v>
      </c>
      <c r="F9" s="5">
        <v>43896</v>
      </c>
      <c r="G9">
        <v>120</v>
      </c>
      <c r="I9" t="s">
        <v>20</v>
      </c>
      <c r="J9" t="s">
        <v>27</v>
      </c>
    </row>
    <row r="10" spans="1:15">
      <c r="B10" s="8">
        <v>1287</v>
      </c>
      <c r="C10" s="8"/>
      <c r="D10" s="8" t="s">
        <v>11</v>
      </c>
      <c r="E10" s="8" t="s">
        <v>6</v>
      </c>
      <c r="F10" s="9">
        <v>43896</v>
      </c>
      <c r="G10" s="8">
        <v>120</v>
      </c>
      <c r="I10" t="s">
        <v>20</v>
      </c>
      <c r="J10" t="s">
        <v>27</v>
      </c>
    </row>
    <row r="11" spans="1:15">
      <c r="B11">
        <v>1288</v>
      </c>
      <c r="D11" t="s">
        <v>14</v>
      </c>
      <c r="E11" t="s">
        <v>12</v>
      </c>
      <c r="F11" s="5">
        <v>43896</v>
      </c>
      <c r="G11">
        <v>120</v>
      </c>
      <c r="I11" t="s">
        <v>20</v>
      </c>
      <c r="J11" t="s">
        <v>30</v>
      </c>
      <c r="K11">
        <v>2</v>
      </c>
      <c r="L11" t="s">
        <v>18</v>
      </c>
    </row>
    <row r="12" spans="1:15">
      <c r="B12">
        <v>1290</v>
      </c>
      <c r="C12">
        <v>1348</v>
      </c>
      <c r="D12" t="s">
        <v>15</v>
      </c>
      <c r="E12" t="s">
        <v>12</v>
      </c>
      <c r="F12" s="5">
        <v>43896</v>
      </c>
      <c r="G12">
        <v>120</v>
      </c>
      <c r="I12" t="s">
        <v>20</v>
      </c>
      <c r="J12" t="s">
        <v>31</v>
      </c>
      <c r="K12">
        <v>2</v>
      </c>
      <c r="L12" t="s">
        <v>18</v>
      </c>
    </row>
    <row r="13" spans="1:15">
      <c r="A13" s="8"/>
      <c r="B13" s="8">
        <v>1289</v>
      </c>
      <c r="C13" s="8"/>
      <c r="D13" s="8" t="s">
        <v>11</v>
      </c>
      <c r="E13" s="8" t="s">
        <v>12</v>
      </c>
      <c r="F13" s="9">
        <v>43896</v>
      </c>
      <c r="G13" s="8">
        <v>120</v>
      </c>
      <c r="H13" s="8"/>
      <c r="I13" s="8" t="s">
        <v>20</v>
      </c>
      <c r="J13" s="8" t="s">
        <v>29</v>
      </c>
      <c r="K13">
        <v>2</v>
      </c>
      <c r="L13" t="s">
        <v>18</v>
      </c>
    </row>
    <row r="14" spans="1:15">
      <c r="B14">
        <v>1274</v>
      </c>
      <c r="D14" t="s">
        <v>11</v>
      </c>
      <c r="E14" t="s">
        <v>6</v>
      </c>
      <c r="F14" s="5">
        <v>43899</v>
      </c>
      <c r="G14">
        <v>116</v>
      </c>
      <c r="I14" t="s">
        <v>20</v>
      </c>
      <c r="J14" s="16" t="s">
        <v>24</v>
      </c>
      <c r="K14" s="23" t="s">
        <v>32</v>
      </c>
      <c r="L14" s="23"/>
      <c r="M14" s="23"/>
      <c r="N14" s="23"/>
      <c r="O14" s="23"/>
    </row>
    <row r="15" spans="1:15">
      <c r="B15" s="8">
        <v>1275</v>
      </c>
      <c r="C15" s="8"/>
      <c r="D15" s="8" t="s">
        <v>11</v>
      </c>
      <c r="E15" s="8" t="s">
        <v>6</v>
      </c>
      <c r="F15" s="9">
        <v>43899</v>
      </c>
      <c r="G15" s="8">
        <v>116</v>
      </c>
      <c r="I15" t="s">
        <v>20</v>
      </c>
      <c r="J15" s="16" t="s">
        <v>24</v>
      </c>
    </row>
    <row r="16" spans="1:15">
      <c r="B16">
        <v>1276</v>
      </c>
      <c r="D16" t="s">
        <v>11</v>
      </c>
      <c r="E16" t="s">
        <v>12</v>
      </c>
      <c r="F16" s="5">
        <v>43899</v>
      </c>
      <c r="G16">
        <v>116</v>
      </c>
      <c r="I16" t="s">
        <v>20</v>
      </c>
      <c r="J16" t="s">
        <v>29</v>
      </c>
    </row>
    <row r="17" spans="1:10">
      <c r="B17">
        <v>1277</v>
      </c>
      <c r="D17" t="s">
        <v>11</v>
      </c>
      <c r="E17" t="s">
        <v>12</v>
      </c>
      <c r="F17" s="5">
        <v>43899</v>
      </c>
      <c r="G17">
        <v>116</v>
      </c>
      <c r="I17" t="s">
        <v>20</v>
      </c>
      <c r="J17" t="s">
        <v>29</v>
      </c>
    </row>
    <row r="18" spans="1:10">
      <c r="A18" s="8"/>
      <c r="B18" s="8">
        <v>1278</v>
      </c>
      <c r="C18" s="8"/>
      <c r="D18" s="8" t="s">
        <v>11</v>
      </c>
      <c r="E18" s="8" t="s">
        <v>12</v>
      </c>
      <c r="F18" s="9">
        <v>43899</v>
      </c>
      <c r="G18" s="8">
        <v>116</v>
      </c>
      <c r="H18" s="8"/>
      <c r="I18" t="s">
        <v>20</v>
      </c>
      <c r="J18" t="s">
        <v>29</v>
      </c>
    </row>
    <row r="19" spans="1:10">
      <c r="A19" s="20"/>
      <c r="B19" s="20"/>
      <c r="C19" s="20"/>
      <c r="D19" s="20"/>
      <c r="E19" s="20"/>
      <c r="F19" s="21"/>
      <c r="G19" s="20"/>
      <c r="H19" s="20"/>
      <c r="I19" s="20"/>
    </row>
    <row r="20" spans="1:10">
      <c r="A20" s="10"/>
      <c r="B20" s="10">
        <v>1315</v>
      </c>
      <c r="C20" s="10"/>
      <c r="D20" s="10" t="s">
        <v>15</v>
      </c>
      <c r="E20" s="10" t="s">
        <v>6</v>
      </c>
      <c r="F20" s="11">
        <v>43929</v>
      </c>
      <c r="G20" s="10">
        <v>120</v>
      </c>
      <c r="H20" s="10"/>
      <c r="I20" s="10" t="s">
        <v>21</v>
      </c>
      <c r="J20" s="10" t="s">
        <v>28</v>
      </c>
    </row>
    <row r="21" spans="1:10">
      <c r="B21">
        <v>1322</v>
      </c>
      <c r="D21" t="s">
        <v>14</v>
      </c>
      <c r="E21" t="s">
        <v>6</v>
      </c>
      <c r="F21" s="6">
        <v>43933</v>
      </c>
      <c r="G21">
        <v>122</v>
      </c>
      <c r="I21" s="16" t="s">
        <v>22</v>
      </c>
      <c r="J21" t="s">
        <v>26</v>
      </c>
    </row>
    <row r="22" spans="1:10">
      <c r="B22">
        <v>1324</v>
      </c>
      <c r="D22" t="s">
        <v>14</v>
      </c>
      <c r="E22" t="s">
        <v>6</v>
      </c>
      <c r="F22" s="6">
        <v>43933</v>
      </c>
      <c r="G22">
        <v>122</v>
      </c>
      <c r="I22" s="16" t="s">
        <v>22</v>
      </c>
      <c r="J22" t="s">
        <v>26</v>
      </c>
    </row>
    <row r="23" spans="1:10">
      <c r="B23">
        <v>1325</v>
      </c>
      <c r="D23" t="s">
        <v>14</v>
      </c>
      <c r="E23" t="s">
        <v>6</v>
      </c>
      <c r="F23" s="6">
        <v>43933</v>
      </c>
      <c r="G23">
        <v>122</v>
      </c>
      <c r="I23" s="16" t="s">
        <v>22</v>
      </c>
      <c r="J23" t="s">
        <v>26</v>
      </c>
    </row>
    <row r="24" spans="1:10">
      <c r="B24" s="8">
        <v>1330</v>
      </c>
      <c r="C24" s="8"/>
      <c r="D24" s="8" t="s">
        <v>14</v>
      </c>
      <c r="E24" s="8" t="s">
        <v>6</v>
      </c>
      <c r="F24" s="12">
        <v>43933</v>
      </c>
      <c r="G24" s="8">
        <v>122</v>
      </c>
      <c r="I24" s="16" t="s">
        <v>22</v>
      </c>
      <c r="J24" t="s">
        <v>25</v>
      </c>
    </row>
    <row r="25" spans="1:10">
      <c r="A25" s="18"/>
      <c r="B25" s="18">
        <v>1332</v>
      </c>
      <c r="C25" s="18"/>
      <c r="D25" s="18" t="s">
        <v>15</v>
      </c>
      <c r="E25" s="18" t="s">
        <v>6</v>
      </c>
      <c r="F25" s="19">
        <v>43938</v>
      </c>
      <c r="G25" s="18" t="s">
        <v>7</v>
      </c>
      <c r="H25" s="18"/>
      <c r="I25" s="16" t="s">
        <v>22</v>
      </c>
      <c r="J25" s="16" t="s">
        <v>28</v>
      </c>
    </row>
    <row r="26" spans="1:10">
      <c r="B26">
        <v>1341</v>
      </c>
      <c r="D26" t="s">
        <v>14</v>
      </c>
      <c r="E26" t="s">
        <v>6</v>
      </c>
      <c r="F26" s="7">
        <v>43959</v>
      </c>
      <c r="G26">
        <v>119</v>
      </c>
      <c r="I26" s="16" t="s">
        <v>23</v>
      </c>
      <c r="J26" t="s">
        <v>24</v>
      </c>
    </row>
    <row r="27" spans="1:10">
      <c r="B27" s="18">
        <v>1342</v>
      </c>
      <c r="C27" s="18"/>
      <c r="D27" s="18" t="s">
        <v>14</v>
      </c>
      <c r="E27" s="18" t="s">
        <v>6</v>
      </c>
      <c r="F27" s="22">
        <v>43959</v>
      </c>
      <c r="G27" s="18">
        <v>119</v>
      </c>
      <c r="I27" s="16" t="s">
        <v>23</v>
      </c>
      <c r="J27" t="s">
        <v>24</v>
      </c>
    </row>
    <row r="28" spans="1:10">
      <c r="A28" s="8"/>
      <c r="B28" s="8">
        <v>1331</v>
      </c>
      <c r="C28" s="8"/>
      <c r="D28" s="8" t="s">
        <v>11</v>
      </c>
      <c r="E28" s="8" t="s">
        <v>6</v>
      </c>
      <c r="F28" s="12">
        <v>43933</v>
      </c>
      <c r="G28" s="8" t="s">
        <v>7</v>
      </c>
      <c r="H28" s="8"/>
      <c r="I28" s="17" t="s">
        <v>22</v>
      </c>
      <c r="J28" s="8" t="s">
        <v>27</v>
      </c>
    </row>
    <row r="29" spans="1:10">
      <c r="B29" s="13">
        <v>1327</v>
      </c>
      <c r="C29" s="13"/>
      <c r="D29" s="13" t="s">
        <v>14</v>
      </c>
      <c r="E29" s="13" t="s">
        <v>12</v>
      </c>
      <c r="F29" s="14">
        <v>43938</v>
      </c>
      <c r="G29" s="13" t="s">
        <v>7</v>
      </c>
      <c r="I29" s="16" t="s">
        <v>22</v>
      </c>
      <c r="J29" s="16" t="s">
        <v>30</v>
      </c>
    </row>
    <row r="30" spans="1:10">
      <c r="B30" s="8">
        <v>1333</v>
      </c>
      <c r="C30" s="8"/>
      <c r="D30" s="8" t="s">
        <v>14</v>
      </c>
      <c r="E30" s="8" t="s">
        <v>12</v>
      </c>
      <c r="F30" s="12">
        <v>43938</v>
      </c>
      <c r="G30" s="8" t="s">
        <v>7</v>
      </c>
      <c r="I30" s="16" t="s">
        <v>22</v>
      </c>
      <c r="J30" s="16" t="s">
        <v>30</v>
      </c>
    </row>
    <row r="31" spans="1:10">
      <c r="B31">
        <v>1340</v>
      </c>
      <c r="D31" t="s">
        <v>14</v>
      </c>
      <c r="E31" t="s">
        <v>12</v>
      </c>
      <c r="F31" s="7">
        <v>43952</v>
      </c>
      <c r="G31">
        <v>130</v>
      </c>
      <c r="I31" s="16" t="s">
        <v>23</v>
      </c>
      <c r="J31" t="s">
        <v>24</v>
      </c>
    </row>
    <row r="32" spans="1:10">
      <c r="A32" s="8"/>
      <c r="B32" s="8">
        <v>1335</v>
      </c>
      <c r="C32" s="8"/>
      <c r="D32" s="8" t="s">
        <v>14</v>
      </c>
      <c r="E32" s="8" t="s">
        <v>12</v>
      </c>
      <c r="F32" s="15">
        <v>43952</v>
      </c>
      <c r="G32" s="8">
        <v>130</v>
      </c>
      <c r="H32" s="8"/>
      <c r="I32" s="17" t="s">
        <v>23</v>
      </c>
      <c r="J32" s="8" t="s">
        <v>24</v>
      </c>
    </row>
    <row r="33" spans="1:10">
      <c r="B33">
        <v>1336</v>
      </c>
      <c r="D33" t="s">
        <v>14</v>
      </c>
      <c r="E33" t="s">
        <v>12</v>
      </c>
      <c r="F33" s="7">
        <v>43952</v>
      </c>
      <c r="G33">
        <v>130</v>
      </c>
      <c r="I33" s="16" t="s">
        <v>23</v>
      </c>
      <c r="J33" t="s">
        <v>24</v>
      </c>
    </row>
    <row r="34" spans="1:10">
      <c r="B34">
        <v>1337</v>
      </c>
      <c r="D34" t="s">
        <v>14</v>
      </c>
      <c r="E34" t="s">
        <v>12</v>
      </c>
      <c r="F34" s="7">
        <v>43952</v>
      </c>
      <c r="G34">
        <v>130</v>
      </c>
      <c r="I34" s="16" t="s">
        <v>23</v>
      </c>
      <c r="J34" t="s">
        <v>24</v>
      </c>
    </row>
    <row r="35" spans="1:10">
      <c r="B35">
        <v>1326</v>
      </c>
      <c r="D35" t="s">
        <v>15</v>
      </c>
      <c r="E35" t="s">
        <v>12</v>
      </c>
      <c r="F35" s="6">
        <v>43933</v>
      </c>
      <c r="G35">
        <v>122</v>
      </c>
      <c r="I35" s="16" t="s">
        <v>22</v>
      </c>
      <c r="J35" t="s">
        <v>31</v>
      </c>
    </row>
    <row r="36" spans="1:10">
      <c r="B36">
        <v>1328</v>
      </c>
      <c r="D36" t="s">
        <v>15</v>
      </c>
      <c r="E36" t="s">
        <v>12</v>
      </c>
      <c r="F36" s="6">
        <v>43933</v>
      </c>
      <c r="G36">
        <v>122</v>
      </c>
      <c r="I36" s="16" t="s">
        <v>22</v>
      </c>
      <c r="J36" t="s">
        <v>24</v>
      </c>
    </row>
    <row r="37" spans="1:10">
      <c r="B37">
        <v>1329</v>
      </c>
      <c r="D37" t="s">
        <v>15</v>
      </c>
      <c r="E37" t="s">
        <v>12</v>
      </c>
      <c r="F37" s="6">
        <v>43938</v>
      </c>
      <c r="G37">
        <v>122</v>
      </c>
      <c r="I37" s="16" t="s">
        <v>22</v>
      </c>
      <c r="J37" t="s">
        <v>31</v>
      </c>
    </row>
    <row r="38" spans="1:10">
      <c r="A38" s="18"/>
      <c r="B38" s="8">
        <v>1334</v>
      </c>
      <c r="C38" s="8"/>
      <c r="D38" s="8" t="s">
        <v>15</v>
      </c>
      <c r="E38" s="8" t="s">
        <v>12</v>
      </c>
      <c r="F38" s="12">
        <v>43938</v>
      </c>
      <c r="G38" s="8">
        <v>122</v>
      </c>
      <c r="H38" s="18"/>
      <c r="I38" s="16" t="s">
        <v>22</v>
      </c>
      <c r="J38" t="s">
        <v>31</v>
      </c>
    </row>
    <row r="39" spans="1:10">
      <c r="B39">
        <v>1343</v>
      </c>
      <c r="D39" t="s">
        <v>14</v>
      </c>
      <c r="E39" t="s">
        <v>12</v>
      </c>
      <c r="F39" s="7">
        <v>43959</v>
      </c>
      <c r="G39">
        <v>119</v>
      </c>
      <c r="I39" s="16" t="s">
        <v>23</v>
      </c>
      <c r="J39" t="s">
        <v>24</v>
      </c>
    </row>
    <row r="40" spans="1:10">
      <c r="B40" s="8">
        <v>1344</v>
      </c>
      <c r="C40" s="8"/>
      <c r="D40" s="8" t="s">
        <v>14</v>
      </c>
      <c r="E40" s="8" t="s">
        <v>12</v>
      </c>
      <c r="F40" s="15">
        <v>43959</v>
      </c>
      <c r="G40" s="8">
        <v>119</v>
      </c>
      <c r="I40" s="16" t="s">
        <v>23</v>
      </c>
      <c r="J40" t="s">
        <v>24</v>
      </c>
    </row>
    <row r="41" spans="1:10">
      <c r="B41">
        <v>1345</v>
      </c>
      <c r="D41" t="s">
        <v>14</v>
      </c>
      <c r="E41" t="s">
        <v>12</v>
      </c>
      <c r="F41" s="7">
        <v>43959</v>
      </c>
      <c r="G41">
        <v>119</v>
      </c>
      <c r="I41" s="16" t="s">
        <v>23</v>
      </c>
      <c r="J41" t="s">
        <v>24</v>
      </c>
    </row>
    <row r="42" spans="1:10">
      <c r="A42" s="18"/>
      <c r="B42" s="18">
        <v>1346</v>
      </c>
      <c r="C42" s="18"/>
      <c r="D42" s="18" t="s">
        <v>14</v>
      </c>
      <c r="E42" s="18" t="s">
        <v>12</v>
      </c>
      <c r="F42" s="22">
        <v>43959</v>
      </c>
      <c r="G42" s="18">
        <v>119</v>
      </c>
      <c r="H42" s="18"/>
      <c r="I42" s="16" t="s">
        <v>23</v>
      </c>
      <c r="J42" t="s">
        <v>24</v>
      </c>
    </row>
    <row r="43" spans="1:10">
      <c r="B43">
        <v>1338</v>
      </c>
      <c r="D43" t="s">
        <v>11</v>
      </c>
      <c r="E43" t="s">
        <v>12</v>
      </c>
      <c r="F43" s="7">
        <v>43952</v>
      </c>
      <c r="G43">
        <v>130</v>
      </c>
      <c r="I43" s="16" t="s">
        <v>23</v>
      </c>
      <c r="J43" t="s">
        <v>24</v>
      </c>
    </row>
    <row r="44" spans="1:10">
      <c r="A44" s="8"/>
      <c r="B44" s="8">
        <v>1339</v>
      </c>
      <c r="C44" s="8"/>
      <c r="D44" s="8" t="s">
        <v>11</v>
      </c>
      <c r="E44" s="8" t="s">
        <v>12</v>
      </c>
      <c r="F44" s="15">
        <v>43952</v>
      </c>
      <c r="G44" s="8">
        <v>130</v>
      </c>
      <c r="H44" s="8"/>
      <c r="I44" s="17" t="s">
        <v>23</v>
      </c>
      <c r="J44" s="8" t="s">
        <v>24</v>
      </c>
    </row>
  </sheetData>
  <autoFilter ref="A1:O44" xr:uid="{00000000-0009-0000-0000-000000000000}"/>
  <sortState xmlns:xlrd2="http://schemas.microsoft.com/office/spreadsheetml/2017/richdata2" ref="A21:I44">
    <sortCondition ref="E21:E44"/>
    <sortCondition ref="D21:D44"/>
  </sortState>
  <phoneticPr fontId="3" type="noConversion"/>
  <conditionalFormatting sqref="D1:D1048576">
    <cfRule type="containsText" dxfId="59" priority="1" operator="containsText" text="WT">
      <formula>NOT(ISERROR(SEARCH("WT",D1)))</formula>
    </cfRule>
    <cfRule type="containsText" dxfId="58" priority="2" operator="containsText" text="Mut">
      <formula>NOT(ISERROR(SEARCH("Mut",D1)))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workbookViewId="0">
      <selection activeCell="B3" sqref="B3"/>
    </sheetView>
  </sheetViews>
  <sheetFormatPr defaultColWidth="8.73046875" defaultRowHeight="14.25"/>
  <cols>
    <col min="6" max="6" width="10.73046875" customWidth="1"/>
  </cols>
  <sheetData>
    <row r="1" spans="1:12">
      <c r="A1" s="1">
        <v>43986</v>
      </c>
    </row>
    <row r="2" spans="1:12">
      <c r="A2" t="s">
        <v>0</v>
      </c>
      <c r="B2" s="2" t="s">
        <v>1</v>
      </c>
      <c r="C2" s="2" t="s">
        <v>2</v>
      </c>
      <c r="D2" s="2" t="s">
        <v>10</v>
      </c>
      <c r="E2" s="2" t="s">
        <v>3</v>
      </c>
      <c r="F2" s="2" t="s">
        <v>4</v>
      </c>
      <c r="G2" t="s">
        <v>13</v>
      </c>
      <c r="H2" s="2" t="s">
        <v>5</v>
      </c>
      <c r="I2" s="3" t="s">
        <v>8</v>
      </c>
      <c r="J2" s="2" t="s">
        <v>9</v>
      </c>
      <c r="K2" s="2" t="s">
        <v>16</v>
      </c>
      <c r="L2" s="2" t="s">
        <v>19</v>
      </c>
    </row>
    <row r="3" spans="1:12">
      <c r="B3">
        <v>1282</v>
      </c>
      <c r="D3" t="s">
        <v>14</v>
      </c>
      <c r="E3" t="s">
        <v>6</v>
      </c>
      <c r="F3" s="5">
        <v>43896</v>
      </c>
      <c r="G3">
        <v>120</v>
      </c>
      <c r="I3" t="s">
        <v>20</v>
      </c>
      <c r="K3">
        <v>1</v>
      </c>
      <c r="L3" t="s">
        <v>17</v>
      </c>
    </row>
    <row r="4" spans="1:12">
      <c r="B4">
        <v>1283</v>
      </c>
      <c r="D4" t="s">
        <v>14</v>
      </c>
      <c r="E4" t="s">
        <v>6</v>
      </c>
      <c r="F4" s="5">
        <v>43896</v>
      </c>
      <c r="G4">
        <v>120</v>
      </c>
      <c r="I4" t="s">
        <v>20</v>
      </c>
    </row>
    <row r="5" spans="1:12">
      <c r="B5">
        <v>1284</v>
      </c>
      <c r="D5" t="s">
        <v>14</v>
      </c>
      <c r="E5" t="s">
        <v>6</v>
      </c>
      <c r="F5" s="5">
        <v>43896</v>
      </c>
      <c r="G5">
        <v>120</v>
      </c>
      <c r="I5" t="s">
        <v>20</v>
      </c>
    </row>
    <row r="6" spans="1:12">
      <c r="B6">
        <v>1286</v>
      </c>
      <c r="D6" t="s">
        <v>14</v>
      </c>
      <c r="E6" t="s">
        <v>6</v>
      </c>
      <c r="F6" s="5">
        <v>43896</v>
      </c>
      <c r="G6">
        <v>120</v>
      </c>
      <c r="I6" t="s">
        <v>20</v>
      </c>
    </row>
    <row r="7" spans="1:12">
      <c r="A7" s="4"/>
      <c r="B7">
        <v>1281</v>
      </c>
      <c r="D7" t="s">
        <v>15</v>
      </c>
      <c r="E7" s="4" t="s">
        <v>6</v>
      </c>
      <c r="F7" s="5">
        <v>43896</v>
      </c>
      <c r="G7">
        <v>120</v>
      </c>
      <c r="I7" t="s">
        <v>20</v>
      </c>
      <c r="K7">
        <v>1</v>
      </c>
      <c r="L7" t="s">
        <v>17</v>
      </c>
    </row>
    <row r="8" spans="1:12">
      <c r="B8">
        <v>1300</v>
      </c>
      <c r="D8" t="s">
        <v>11</v>
      </c>
      <c r="E8" t="s">
        <v>6</v>
      </c>
      <c r="F8" s="5">
        <v>43896</v>
      </c>
      <c r="G8">
        <v>120</v>
      </c>
      <c r="I8" t="s">
        <v>20</v>
      </c>
      <c r="K8">
        <v>1</v>
      </c>
      <c r="L8" t="s">
        <v>17</v>
      </c>
    </row>
    <row r="9" spans="1:12">
      <c r="B9">
        <v>1285</v>
      </c>
      <c r="D9" t="s">
        <v>11</v>
      </c>
      <c r="E9" t="s">
        <v>6</v>
      </c>
      <c r="F9" s="5">
        <v>43896</v>
      </c>
      <c r="G9">
        <v>120</v>
      </c>
      <c r="I9" t="s">
        <v>20</v>
      </c>
    </row>
    <row r="10" spans="1:12">
      <c r="B10" s="8">
        <v>1287</v>
      </c>
      <c r="C10" s="8"/>
      <c r="D10" s="8" t="s">
        <v>11</v>
      </c>
      <c r="E10" s="8" t="s">
        <v>6</v>
      </c>
      <c r="F10" s="9">
        <v>43896</v>
      </c>
      <c r="G10" s="8">
        <v>120</v>
      </c>
      <c r="I10" t="s">
        <v>20</v>
      </c>
    </row>
    <row r="11" spans="1:12">
      <c r="B11">
        <v>1288</v>
      </c>
      <c r="D11" t="s">
        <v>14</v>
      </c>
      <c r="E11" t="s">
        <v>12</v>
      </c>
      <c r="F11" s="5">
        <v>43896</v>
      </c>
      <c r="G11">
        <v>120</v>
      </c>
      <c r="I11" t="s">
        <v>20</v>
      </c>
      <c r="K11">
        <v>2</v>
      </c>
      <c r="L11" t="s">
        <v>18</v>
      </c>
    </row>
    <row r="12" spans="1:12">
      <c r="B12">
        <v>1290</v>
      </c>
      <c r="D12" t="s">
        <v>15</v>
      </c>
      <c r="E12" t="s">
        <v>12</v>
      </c>
      <c r="F12" s="5">
        <v>43896</v>
      </c>
      <c r="G12">
        <v>120</v>
      </c>
      <c r="I12" t="s">
        <v>20</v>
      </c>
      <c r="K12">
        <v>2</v>
      </c>
      <c r="L12" t="s">
        <v>18</v>
      </c>
    </row>
    <row r="13" spans="1:12">
      <c r="A13" s="8"/>
      <c r="B13" s="8">
        <v>1289</v>
      </c>
      <c r="C13" s="8"/>
      <c r="D13" s="8" t="s">
        <v>11</v>
      </c>
      <c r="E13" s="8" t="s">
        <v>12</v>
      </c>
      <c r="F13" s="9">
        <v>43896</v>
      </c>
      <c r="G13" s="8">
        <v>120</v>
      </c>
      <c r="H13" s="8"/>
      <c r="I13" s="8" t="s">
        <v>20</v>
      </c>
      <c r="J13" s="8"/>
      <c r="K13">
        <v>2</v>
      </c>
      <c r="L13" t="s">
        <v>18</v>
      </c>
    </row>
    <row r="14" spans="1:12">
      <c r="B14">
        <v>1274</v>
      </c>
      <c r="D14" t="s">
        <v>11</v>
      </c>
      <c r="E14" t="s">
        <v>6</v>
      </c>
      <c r="F14" s="5">
        <v>43899</v>
      </c>
      <c r="G14">
        <v>116</v>
      </c>
      <c r="I14" t="s">
        <v>20</v>
      </c>
    </row>
    <row r="15" spans="1:12">
      <c r="B15" s="8">
        <v>1275</v>
      </c>
      <c r="C15" s="8"/>
      <c r="D15" s="8" t="s">
        <v>11</v>
      </c>
      <c r="E15" s="8" t="s">
        <v>6</v>
      </c>
      <c r="F15" s="9">
        <v>43899</v>
      </c>
      <c r="G15" s="8">
        <v>116</v>
      </c>
      <c r="I15" t="s">
        <v>20</v>
      </c>
    </row>
    <row r="16" spans="1:12">
      <c r="B16">
        <v>1276</v>
      </c>
      <c r="D16" t="s">
        <v>11</v>
      </c>
      <c r="E16" t="s">
        <v>12</v>
      </c>
      <c r="F16" s="5">
        <v>43899</v>
      </c>
      <c r="G16">
        <v>116</v>
      </c>
      <c r="I16" t="s">
        <v>20</v>
      </c>
    </row>
    <row r="17" spans="1:10">
      <c r="B17">
        <v>1277</v>
      </c>
      <c r="D17" t="s">
        <v>11</v>
      </c>
      <c r="E17" t="s">
        <v>12</v>
      </c>
      <c r="F17" s="5">
        <v>43899</v>
      </c>
      <c r="G17">
        <v>116</v>
      </c>
      <c r="I17" t="s">
        <v>20</v>
      </c>
    </row>
    <row r="18" spans="1:10">
      <c r="A18" s="8"/>
      <c r="B18" s="8">
        <v>1278</v>
      </c>
      <c r="C18" s="8"/>
      <c r="D18" s="8" t="s">
        <v>11</v>
      </c>
      <c r="E18" s="8" t="s">
        <v>12</v>
      </c>
      <c r="F18" s="9">
        <v>43899</v>
      </c>
      <c r="G18" s="8">
        <v>116</v>
      </c>
      <c r="H18" s="8"/>
      <c r="I18" t="s">
        <v>20</v>
      </c>
    </row>
    <row r="19" spans="1:10">
      <c r="A19" s="20"/>
      <c r="B19" s="20"/>
      <c r="C19" s="20"/>
      <c r="D19" s="20"/>
      <c r="E19" s="20"/>
      <c r="F19" s="21"/>
      <c r="G19" s="20"/>
      <c r="H19" s="20"/>
      <c r="I19" s="20"/>
    </row>
    <row r="20" spans="1:10">
      <c r="A20" s="10"/>
      <c r="B20" s="10">
        <v>1315</v>
      </c>
      <c r="C20" s="10"/>
      <c r="D20" s="10" t="s">
        <v>15</v>
      </c>
      <c r="E20" s="10" t="s">
        <v>6</v>
      </c>
      <c r="F20" s="11">
        <v>43929</v>
      </c>
      <c r="G20" s="10">
        <v>120</v>
      </c>
      <c r="H20" s="10"/>
      <c r="I20" s="10" t="s">
        <v>21</v>
      </c>
      <c r="J20" s="10"/>
    </row>
    <row r="21" spans="1:10">
      <c r="B21">
        <v>1322</v>
      </c>
      <c r="D21" t="s">
        <v>14</v>
      </c>
      <c r="E21" t="s">
        <v>6</v>
      </c>
      <c r="F21" s="6">
        <v>43933</v>
      </c>
      <c r="G21">
        <v>122</v>
      </c>
      <c r="I21" s="16" t="s">
        <v>22</v>
      </c>
    </row>
    <row r="22" spans="1:10">
      <c r="B22">
        <v>1324</v>
      </c>
      <c r="D22" t="s">
        <v>14</v>
      </c>
      <c r="E22" t="s">
        <v>6</v>
      </c>
      <c r="F22" s="6">
        <v>43933</v>
      </c>
      <c r="G22">
        <v>122</v>
      </c>
      <c r="I22" s="16" t="s">
        <v>22</v>
      </c>
    </row>
    <row r="23" spans="1:10">
      <c r="B23">
        <v>1325</v>
      </c>
      <c r="D23" t="s">
        <v>14</v>
      </c>
      <c r="E23" t="s">
        <v>6</v>
      </c>
      <c r="F23" s="6">
        <v>43933</v>
      </c>
      <c r="G23">
        <v>122</v>
      </c>
      <c r="I23" s="16" t="s">
        <v>22</v>
      </c>
    </row>
    <row r="24" spans="1:10">
      <c r="B24" s="8">
        <v>1330</v>
      </c>
      <c r="C24" s="8"/>
      <c r="D24" s="8" t="s">
        <v>14</v>
      </c>
      <c r="E24" s="8" t="s">
        <v>6</v>
      </c>
      <c r="F24" s="12">
        <v>43933</v>
      </c>
      <c r="G24" s="8">
        <v>122</v>
      </c>
      <c r="I24" s="16" t="s">
        <v>22</v>
      </c>
    </row>
    <row r="25" spans="1:10">
      <c r="A25" s="18"/>
      <c r="B25" s="18">
        <v>1332</v>
      </c>
      <c r="C25" s="18"/>
      <c r="D25" s="18" t="s">
        <v>15</v>
      </c>
      <c r="E25" s="18" t="s">
        <v>6</v>
      </c>
      <c r="F25" s="19">
        <v>43938</v>
      </c>
      <c r="G25" s="18" t="s">
        <v>7</v>
      </c>
      <c r="H25" s="18"/>
      <c r="I25" s="16" t="s">
        <v>22</v>
      </c>
    </row>
    <row r="26" spans="1:10">
      <c r="A26" s="8"/>
      <c r="B26" s="8">
        <v>1331</v>
      </c>
      <c r="C26" s="8"/>
      <c r="D26" s="8" t="s">
        <v>11</v>
      </c>
      <c r="E26" s="8" t="s">
        <v>6</v>
      </c>
      <c r="F26" s="12">
        <v>43933</v>
      </c>
      <c r="G26" s="8" t="s">
        <v>7</v>
      </c>
      <c r="H26" s="8"/>
      <c r="I26" s="17" t="s">
        <v>22</v>
      </c>
      <c r="J26" s="8"/>
    </row>
    <row r="27" spans="1:10">
      <c r="B27" s="13">
        <v>1327</v>
      </c>
      <c r="C27" s="13"/>
      <c r="D27" s="13" t="s">
        <v>14</v>
      </c>
      <c r="E27" s="13" t="s">
        <v>12</v>
      </c>
      <c r="F27" s="14">
        <v>43938</v>
      </c>
      <c r="G27" s="13" t="s">
        <v>7</v>
      </c>
      <c r="I27" s="16" t="s">
        <v>22</v>
      </c>
    </row>
    <row r="28" spans="1:10">
      <c r="B28" s="8">
        <v>1333</v>
      </c>
      <c r="C28" s="8"/>
      <c r="D28" s="8" t="s">
        <v>14</v>
      </c>
      <c r="E28" s="8" t="s">
        <v>12</v>
      </c>
      <c r="F28" s="12">
        <v>43938</v>
      </c>
      <c r="G28" s="8" t="s">
        <v>7</v>
      </c>
      <c r="I28" s="16" t="s">
        <v>22</v>
      </c>
    </row>
    <row r="29" spans="1:10">
      <c r="B29">
        <v>1326</v>
      </c>
      <c r="D29" t="s">
        <v>15</v>
      </c>
      <c r="E29" t="s">
        <v>12</v>
      </c>
      <c r="F29" s="6">
        <v>43933</v>
      </c>
      <c r="G29">
        <v>122</v>
      </c>
      <c r="I29" s="16" t="s">
        <v>22</v>
      </c>
    </row>
    <row r="30" spans="1:10">
      <c r="B30">
        <v>1328</v>
      </c>
      <c r="D30" t="s">
        <v>15</v>
      </c>
      <c r="E30" t="s">
        <v>12</v>
      </c>
      <c r="F30" s="6">
        <v>43933</v>
      </c>
      <c r="G30">
        <v>122</v>
      </c>
      <c r="I30" s="16" t="s">
        <v>22</v>
      </c>
    </row>
    <row r="31" spans="1:10">
      <c r="B31">
        <v>1329</v>
      </c>
      <c r="D31" t="s">
        <v>15</v>
      </c>
      <c r="E31" t="s">
        <v>12</v>
      </c>
      <c r="F31" s="6">
        <v>43938</v>
      </c>
      <c r="G31">
        <v>122</v>
      </c>
      <c r="I31" s="16" t="s">
        <v>22</v>
      </c>
    </row>
    <row r="32" spans="1:10">
      <c r="A32" s="18"/>
      <c r="B32" s="8">
        <v>1334</v>
      </c>
      <c r="C32" s="8"/>
      <c r="D32" s="8" t="s">
        <v>15</v>
      </c>
      <c r="E32" s="8" t="s">
        <v>12</v>
      </c>
      <c r="F32" s="12">
        <v>43938</v>
      </c>
      <c r="G32" s="8">
        <v>122</v>
      </c>
      <c r="H32" s="18"/>
      <c r="I32" s="16" t="s">
        <v>22</v>
      </c>
    </row>
  </sheetData>
  <phoneticPr fontId="5" type="noConversion"/>
  <conditionalFormatting sqref="D1:D32">
    <cfRule type="containsText" dxfId="57" priority="1" operator="containsText" text="WT">
      <formula>NOT(ISERROR(SEARCH("WT",D1)))</formula>
    </cfRule>
    <cfRule type="containsText" dxfId="56" priority="2" operator="containsText" text="Mut">
      <formula>NOT(ISERROR(SEARCH("Mut",D1)))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2" sqref="A2"/>
    </sheetView>
  </sheetViews>
  <sheetFormatPr defaultColWidth="8.73046875" defaultRowHeight="14.25"/>
  <sheetData>
    <row r="1" spans="1:2">
      <c r="A1" t="s">
        <v>33</v>
      </c>
    </row>
    <row r="2" spans="1:2">
      <c r="A2">
        <v>1282</v>
      </c>
      <c r="B2">
        <v>1318</v>
      </c>
    </row>
    <row r="3" spans="1:2">
      <c r="A3">
        <v>1284</v>
      </c>
    </row>
    <row r="5" spans="1:2">
      <c r="A5">
        <v>1283</v>
      </c>
      <c r="B5">
        <v>1319</v>
      </c>
    </row>
    <row r="6" spans="1:2">
      <c r="A6">
        <v>1330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1"/>
  <sheetViews>
    <sheetView workbookViewId="0">
      <pane xSplit="5" ySplit="1" topLeftCell="Q4" activePane="bottomRight" state="frozen"/>
      <selection pane="topRight" activeCell="F1" sqref="F1"/>
      <selection pane="bottomLeft" activeCell="A2" sqref="A2"/>
      <selection pane="bottomRight" activeCell="T4" sqref="T4"/>
    </sheetView>
  </sheetViews>
  <sheetFormatPr defaultColWidth="11.59765625" defaultRowHeight="14.25"/>
  <cols>
    <col min="1" max="1" width="8.265625" style="24" customWidth="1"/>
    <col min="2" max="2" width="6.265625" style="25" customWidth="1"/>
    <col min="3" max="3" width="5.59765625" style="25" customWidth="1"/>
    <col min="4" max="4" width="4.73046875" style="25" customWidth="1"/>
    <col min="6" max="6" width="7.265625" style="25" customWidth="1"/>
    <col min="7" max="31" width="10.86328125" style="25"/>
  </cols>
  <sheetData>
    <row r="1" spans="1:31">
      <c r="A1" s="51" t="s">
        <v>34</v>
      </c>
      <c r="B1" s="52"/>
      <c r="C1" s="52"/>
      <c r="D1" s="52"/>
      <c r="E1" s="52"/>
      <c r="F1" s="53"/>
      <c r="H1" s="26">
        <v>43998</v>
      </c>
      <c r="J1" s="26">
        <v>43999</v>
      </c>
      <c r="L1" s="26">
        <v>44000</v>
      </c>
      <c r="N1" s="26">
        <v>44001</v>
      </c>
      <c r="P1" s="26">
        <v>44002</v>
      </c>
      <c r="R1" s="26">
        <v>44003</v>
      </c>
      <c r="T1" s="26">
        <v>44004</v>
      </c>
      <c r="V1" s="26">
        <v>44005</v>
      </c>
      <c r="X1" s="26">
        <v>44006</v>
      </c>
      <c r="Z1" s="26">
        <v>44007</v>
      </c>
      <c r="AA1" s="26">
        <v>44008</v>
      </c>
      <c r="AB1" s="26"/>
    </row>
    <row r="2" spans="1:31">
      <c r="A2"/>
      <c r="B2"/>
      <c r="C2"/>
      <c r="D2"/>
      <c r="F2"/>
      <c r="G2" s="27"/>
      <c r="H2" s="28" t="s">
        <v>40</v>
      </c>
      <c r="I2" s="29"/>
      <c r="J2" s="30" t="s">
        <v>41</v>
      </c>
      <c r="K2" s="27"/>
      <c r="L2" s="28" t="s">
        <v>42</v>
      </c>
      <c r="M2" s="29"/>
      <c r="N2" s="30" t="s">
        <v>43</v>
      </c>
      <c r="O2" s="27"/>
      <c r="P2" s="28" t="s">
        <v>44</v>
      </c>
      <c r="Q2" s="29"/>
      <c r="R2" s="30" t="s">
        <v>45</v>
      </c>
      <c r="S2" s="27"/>
      <c r="T2" s="28" t="s">
        <v>46</v>
      </c>
      <c r="U2" s="29"/>
      <c r="V2" s="30" t="s">
        <v>47</v>
      </c>
      <c r="W2" s="27"/>
      <c r="X2" s="28" t="s">
        <v>48</v>
      </c>
      <c r="Y2" s="29"/>
      <c r="Z2" s="30" t="s">
        <v>49</v>
      </c>
      <c r="AA2" s="27" t="s">
        <v>50</v>
      </c>
      <c r="AB2" s="54" t="s">
        <v>51</v>
      </c>
      <c r="AC2" s="55"/>
      <c r="AD2" s="55"/>
      <c r="AE2" s="56"/>
    </row>
    <row r="3" spans="1:31">
      <c r="A3" s="24" t="s">
        <v>35</v>
      </c>
      <c r="B3" s="25" t="s">
        <v>36</v>
      </c>
      <c r="C3" s="25" t="s">
        <v>37</v>
      </c>
      <c r="D3" s="25" t="s">
        <v>38</v>
      </c>
      <c r="E3" t="s">
        <v>4</v>
      </c>
      <c r="F3" s="25" t="s">
        <v>39</v>
      </c>
      <c r="G3" s="31" t="s">
        <v>52</v>
      </c>
      <c r="H3" s="31" t="s">
        <v>53</v>
      </c>
      <c r="I3" s="31" t="s">
        <v>54</v>
      </c>
      <c r="J3" s="31" t="s">
        <v>52</v>
      </c>
      <c r="K3" s="31" t="s">
        <v>52</v>
      </c>
      <c r="L3" s="31" t="s">
        <v>53</v>
      </c>
      <c r="M3" s="31" t="s">
        <v>54</v>
      </c>
      <c r="N3" s="31" t="s">
        <v>52</v>
      </c>
      <c r="O3" s="31" t="s">
        <v>52</v>
      </c>
      <c r="P3" s="31" t="s">
        <v>53</v>
      </c>
      <c r="Q3" s="31" t="s">
        <v>54</v>
      </c>
      <c r="R3" s="31" t="s">
        <v>52</v>
      </c>
      <c r="S3" s="31" t="s">
        <v>52</v>
      </c>
      <c r="T3" s="31" t="s">
        <v>53</v>
      </c>
      <c r="U3" s="31" t="s">
        <v>54</v>
      </c>
      <c r="V3" s="31" t="s">
        <v>52</v>
      </c>
      <c r="W3" s="31" t="s">
        <v>52</v>
      </c>
      <c r="X3" s="31" t="s">
        <v>53</v>
      </c>
      <c r="Y3" s="32" t="s">
        <v>54</v>
      </c>
      <c r="Z3" s="31" t="s">
        <v>52</v>
      </c>
      <c r="AA3" s="31" t="s">
        <v>52</v>
      </c>
      <c r="AB3" s="31" t="s">
        <v>55</v>
      </c>
      <c r="AC3" s="31" t="s">
        <v>56</v>
      </c>
      <c r="AD3" s="31" t="s">
        <v>57</v>
      </c>
      <c r="AE3" s="31" t="s">
        <v>58</v>
      </c>
    </row>
    <row r="4" spans="1:31">
      <c r="A4" s="24">
        <v>1300</v>
      </c>
      <c r="B4" s="25" t="s">
        <v>59</v>
      </c>
      <c r="C4" s="25" t="s">
        <v>11</v>
      </c>
      <c r="D4" s="25" t="s">
        <v>6</v>
      </c>
      <c r="E4" s="5">
        <v>43896</v>
      </c>
      <c r="F4" s="25">
        <v>120</v>
      </c>
      <c r="G4" s="27">
        <v>21.3</v>
      </c>
      <c r="H4" s="28">
        <v>0</v>
      </c>
      <c r="I4" s="29">
        <v>0</v>
      </c>
      <c r="J4" s="30">
        <v>21.2</v>
      </c>
      <c r="K4" s="27">
        <v>21.2</v>
      </c>
      <c r="L4" s="41">
        <v>0</v>
      </c>
      <c r="M4" s="28">
        <v>0</v>
      </c>
      <c r="N4" s="30">
        <v>20.7</v>
      </c>
      <c r="O4" s="27">
        <v>21.7</v>
      </c>
      <c r="P4" s="28">
        <v>1</v>
      </c>
      <c r="Q4" s="29">
        <v>1</v>
      </c>
      <c r="R4" s="30">
        <v>20.8</v>
      </c>
      <c r="S4" s="27">
        <v>20</v>
      </c>
      <c r="T4" s="28">
        <v>3</v>
      </c>
      <c r="U4" s="29">
        <v>4</v>
      </c>
      <c r="V4" s="30">
        <v>19.600000000000001</v>
      </c>
      <c r="W4" s="27">
        <v>18.5</v>
      </c>
      <c r="X4" s="28">
        <v>4</v>
      </c>
      <c r="Y4" s="29">
        <v>1</v>
      </c>
      <c r="Z4" s="30">
        <v>17.600000000000001</v>
      </c>
      <c r="AA4" s="30">
        <v>17.8</v>
      </c>
      <c r="AB4" s="30"/>
      <c r="AC4" s="30"/>
      <c r="AD4" s="30"/>
      <c r="AE4" s="29"/>
    </row>
    <row r="5" spans="1:31">
      <c r="A5" s="24">
        <v>1285</v>
      </c>
      <c r="B5" s="25" t="s">
        <v>59</v>
      </c>
      <c r="C5" s="25" t="s">
        <v>11</v>
      </c>
      <c r="D5" s="25" t="s">
        <v>6</v>
      </c>
      <c r="E5" s="5">
        <v>43896</v>
      </c>
      <c r="F5" s="25">
        <v>120</v>
      </c>
      <c r="G5" s="33">
        <v>23.8</v>
      </c>
      <c r="H5" s="40">
        <v>0</v>
      </c>
      <c r="I5" s="41">
        <v>0</v>
      </c>
      <c r="J5" s="35">
        <v>23.7</v>
      </c>
      <c r="K5" s="33">
        <v>23.9</v>
      </c>
      <c r="L5" s="34">
        <v>1</v>
      </c>
      <c r="M5" s="25">
        <v>0</v>
      </c>
      <c r="N5" s="35">
        <v>24.5</v>
      </c>
      <c r="O5" s="33">
        <v>24.1</v>
      </c>
      <c r="P5" s="25">
        <v>1</v>
      </c>
      <c r="Q5" s="34">
        <v>1</v>
      </c>
      <c r="R5" s="35">
        <v>23.2</v>
      </c>
      <c r="S5" s="33">
        <v>22.8</v>
      </c>
      <c r="T5" s="25">
        <v>3</v>
      </c>
      <c r="U5" s="34">
        <v>3</v>
      </c>
      <c r="V5" s="35">
        <v>22.1</v>
      </c>
      <c r="W5" s="33">
        <v>21.6</v>
      </c>
      <c r="X5" s="25">
        <v>4</v>
      </c>
      <c r="Y5" s="34">
        <v>1</v>
      </c>
      <c r="Z5" s="35">
        <v>20</v>
      </c>
      <c r="AA5" s="35">
        <v>21</v>
      </c>
      <c r="AB5" s="35"/>
      <c r="AC5" s="35"/>
      <c r="AD5" s="35"/>
      <c r="AE5" s="34"/>
    </row>
    <row r="6" spans="1:31">
      <c r="A6" s="24">
        <v>1287</v>
      </c>
      <c r="B6" s="25" t="s">
        <v>59</v>
      </c>
      <c r="C6" s="25" t="s">
        <v>11</v>
      </c>
      <c r="D6" s="25" t="s">
        <v>6</v>
      </c>
      <c r="E6" s="5">
        <v>43896</v>
      </c>
      <c r="F6" s="25">
        <v>120</v>
      </c>
      <c r="G6" s="33">
        <v>23.1</v>
      </c>
      <c r="H6" s="40">
        <v>0</v>
      </c>
      <c r="I6" s="41">
        <v>0</v>
      </c>
      <c r="J6" s="35">
        <v>23.2</v>
      </c>
      <c r="K6" s="33">
        <v>23.6</v>
      </c>
      <c r="L6" s="34">
        <v>1</v>
      </c>
      <c r="M6" s="25">
        <v>1</v>
      </c>
      <c r="N6" s="35">
        <v>23.2</v>
      </c>
      <c r="O6" s="33">
        <v>22.7</v>
      </c>
      <c r="P6" s="25">
        <v>1</v>
      </c>
      <c r="Q6" s="34">
        <v>2</v>
      </c>
      <c r="R6" s="35">
        <v>22.1</v>
      </c>
      <c r="S6" s="33">
        <v>21.7</v>
      </c>
      <c r="T6" s="25">
        <v>2</v>
      </c>
      <c r="U6" s="34">
        <v>4</v>
      </c>
      <c r="V6" s="35">
        <v>21.3</v>
      </c>
      <c r="W6" s="33">
        <v>20.3</v>
      </c>
      <c r="X6" s="25">
        <v>3</v>
      </c>
      <c r="Y6" s="34">
        <v>1</v>
      </c>
      <c r="Z6" s="35">
        <v>19.899999999999999</v>
      </c>
      <c r="AA6" s="35">
        <v>20.5</v>
      </c>
      <c r="AB6" s="35"/>
      <c r="AC6" s="35"/>
      <c r="AD6" s="35"/>
      <c r="AE6" s="34"/>
    </row>
    <row r="7" spans="1:31">
      <c r="A7" s="24">
        <v>1331</v>
      </c>
      <c r="B7" s="25" t="s">
        <v>59</v>
      </c>
      <c r="C7" s="25" t="s">
        <v>11</v>
      </c>
      <c r="D7" s="25" t="s">
        <v>6</v>
      </c>
      <c r="E7" s="6">
        <v>43933</v>
      </c>
      <c r="F7" s="25" t="s">
        <v>7</v>
      </c>
      <c r="G7" s="33">
        <v>19.3</v>
      </c>
      <c r="H7" s="40">
        <v>0</v>
      </c>
      <c r="I7" s="41">
        <v>0</v>
      </c>
      <c r="J7" s="35">
        <v>19.899999999999999</v>
      </c>
      <c r="K7" s="33">
        <v>20.100000000000001</v>
      </c>
      <c r="L7" s="34">
        <v>0</v>
      </c>
      <c r="M7" s="25">
        <v>0</v>
      </c>
      <c r="N7" s="35">
        <v>20.3</v>
      </c>
      <c r="O7" s="33">
        <v>20.3</v>
      </c>
      <c r="P7" s="25">
        <v>2</v>
      </c>
      <c r="Q7" s="34">
        <v>2</v>
      </c>
      <c r="R7" s="35">
        <v>20</v>
      </c>
      <c r="S7" s="33">
        <v>19.100000000000001</v>
      </c>
      <c r="T7" s="25">
        <v>3</v>
      </c>
      <c r="U7" s="34">
        <v>4</v>
      </c>
      <c r="V7" s="35">
        <v>18.5</v>
      </c>
      <c r="W7" s="33">
        <v>17</v>
      </c>
      <c r="X7" s="25" t="s">
        <v>88</v>
      </c>
      <c r="Y7" s="34" t="s">
        <v>88</v>
      </c>
      <c r="Z7" s="35">
        <v>15.5</v>
      </c>
      <c r="AA7" s="35">
        <v>15.1</v>
      </c>
      <c r="AB7" s="35"/>
      <c r="AC7" s="35"/>
      <c r="AD7" s="35"/>
      <c r="AE7" s="34"/>
    </row>
    <row r="8" spans="1:31">
      <c r="A8" s="51" t="s">
        <v>60</v>
      </c>
      <c r="B8" s="52"/>
      <c r="C8" s="52"/>
      <c r="D8" s="52"/>
      <c r="E8" s="52"/>
      <c r="F8" s="53"/>
      <c r="G8" s="42">
        <v>100</v>
      </c>
      <c r="H8" s="43"/>
      <c r="I8" s="44"/>
      <c r="J8" s="31">
        <v>85</v>
      </c>
      <c r="K8" s="36">
        <v>72</v>
      </c>
      <c r="L8" s="39"/>
      <c r="M8" s="37"/>
      <c r="N8" s="31">
        <v>51</v>
      </c>
      <c r="O8" s="36">
        <f>15+50</f>
        <v>65</v>
      </c>
      <c r="P8" s="37"/>
      <c r="Q8" s="32"/>
      <c r="R8" s="31" t="s">
        <v>66</v>
      </c>
      <c r="S8" s="36">
        <v>73</v>
      </c>
      <c r="T8" s="37"/>
      <c r="U8" s="32"/>
      <c r="V8" s="31">
        <v>58</v>
      </c>
      <c r="W8" s="36"/>
      <c r="X8" s="37"/>
      <c r="Y8" s="32"/>
      <c r="Z8" s="31"/>
      <c r="AA8" s="31"/>
      <c r="AB8" s="31"/>
      <c r="AC8" s="31"/>
      <c r="AD8" s="31"/>
      <c r="AE8" s="32"/>
    </row>
    <row r="9" spans="1:31">
      <c r="A9" s="24">
        <v>1286</v>
      </c>
      <c r="B9" s="25" t="s">
        <v>61</v>
      </c>
      <c r="C9" s="25" t="s">
        <v>14</v>
      </c>
      <c r="D9" s="25" t="s">
        <v>6</v>
      </c>
      <c r="E9" s="5">
        <v>43896</v>
      </c>
      <c r="F9" s="25">
        <v>120</v>
      </c>
      <c r="G9" s="33">
        <v>25.1</v>
      </c>
      <c r="H9" s="40">
        <v>0</v>
      </c>
      <c r="I9" s="41">
        <v>0</v>
      </c>
      <c r="J9" s="35">
        <v>25.6</v>
      </c>
      <c r="K9" s="33">
        <v>25.6</v>
      </c>
      <c r="L9" s="34">
        <v>2</v>
      </c>
      <c r="M9" s="25">
        <v>1</v>
      </c>
      <c r="N9" s="35">
        <v>26.3</v>
      </c>
      <c r="O9" s="33">
        <v>25.4</v>
      </c>
      <c r="P9" s="25">
        <v>1</v>
      </c>
      <c r="Q9" s="34">
        <v>1</v>
      </c>
      <c r="R9" s="35">
        <v>25</v>
      </c>
      <c r="S9" s="33">
        <v>24</v>
      </c>
      <c r="T9" s="25">
        <v>3</v>
      </c>
      <c r="U9" s="34">
        <v>4</v>
      </c>
      <c r="V9" s="35">
        <v>23.1</v>
      </c>
      <c r="W9" s="33">
        <v>22.4</v>
      </c>
      <c r="X9" s="25">
        <v>4</v>
      </c>
      <c r="Y9" s="34">
        <v>1</v>
      </c>
      <c r="Z9" s="35">
        <v>22</v>
      </c>
      <c r="AA9" s="35">
        <v>22.4</v>
      </c>
      <c r="AB9" s="35"/>
      <c r="AC9" s="35"/>
      <c r="AD9" s="35"/>
      <c r="AE9" s="34"/>
    </row>
    <row r="10" spans="1:31">
      <c r="A10" s="24">
        <v>1322</v>
      </c>
      <c r="B10" s="25" t="s">
        <v>61</v>
      </c>
      <c r="C10" s="25" t="s">
        <v>14</v>
      </c>
      <c r="D10" s="25" t="s">
        <v>6</v>
      </c>
      <c r="E10" s="6">
        <v>43933</v>
      </c>
      <c r="F10" s="25">
        <v>122</v>
      </c>
      <c r="G10" s="33">
        <v>18.100000000000001</v>
      </c>
      <c r="H10" s="40">
        <v>0</v>
      </c>
      <c r="I10" s="41">
        <v>0</v>
      </c>
      <c r="J10" s="35">
        <v>18.3</v>
      </c>
      <c r="K10" s="33">
        <v>18</v>
      </c>
      <c r="L10" s="34">
        <v>0</v>
      </c>
      <c r="M10" s="25">
        <v>1</v>
      </c>
      <c r="N10" s="35">
        <v>18.7</v>
      </c>
      <c r="O10" s="33">
        <v>18.2</v>
      </c>
      <c r="P10" s="25">
        <v>0</v>
      </c>
      <c r="Q10" s="34">
        <v>1</v>
      </c>
      <c r="R10" s="35">
        <v>17.600000000000001</v>
      </c>
      <c r="S10" s="33">
        <v>17.3</v>
      </c>
      <c r="T10" s="25">
        <v>2</v>
      </c>
      <c r="U10" s="34">
        <v>4</v>
      </c>
      <c r="V10" s="35">
        <v>16.5</v>
      </c>
      <c r="W10" s="33">
        <v>15.7</v>
      </c>
      <c r="X10" s="25">
        <v>4</v>
      </c>
      <c r="Y10" s="34">
        <v>2</v>
      </c>
      <c r="Z10" s="35">
        <v>14.8</v>
      </c>
      <c r="AA10" s="35">
        <v>15.3</v>
      </c>
      <c r="AB10" s="35"/>
      <c r="AC10" s="35"/>
      <c r="AD10" s="35"/>
      <c r="AE10" s="34"/>
    </row>
    <row r="11" spans="1:31">
      <c r="A11" s="24">
        <v>1324</v>
      </c>
      <c r="B11" s="25" t="s">
        <v>61</v>
      </c>
      <c r="C11" s="25" t="s">
        <v>14</v>
      </c>
      <c r="D11" s="25" t="s">
        <v>6</v>
      </c>
      <c r="E11" s="6">
        <v>43933</v>
      </c>
      <c r="F11" s="25">
        <v>122</v>
      </c>
      <c r="G11" s="33">
        <v>21</v>
      </c>
      <c r="H11" s="40">
        <v>0</v>
      </c>
      <c r="I11" s="41">
        <v>0</v>
      </c>
      <c r="J11" s="35">
        <v>21.2</v>
      </c>
      <c r="K11" s="33">
        <v>21</v>
      </c>
      <c r="L11" s="34">
        <v>0</v>
      </c>
      <c r="M11" s="25">
        <v>2</v>
      </c>
      <c r="N11" s="35">
        <v>22</v>
      </c>
      <c r="O11" s="33">
        <v>21.7</v>
      </c>
      <c r="P11" s="25">
        <v>1</v>
      </c>
      <c r="Q11" s="34">
        <v>2</v>
      </c>
      <c r="R11" s="25">
        <v>21.1</v>
      </c>
      <c r="S11" s="33">
        <v>20.6</v>
      </c>
      <c r="T11" s="25">
        <v>2</v>
      </c>
      <c r="U11" s="34">
        <v>4</v>
      </c>
      <c r="V11" s="35">
        <v>20</v>
      </c>
      <c r="W11" s="33">
        <v>19.3</v>
      </c>
      <c r="X11" s="25">
        <v>4</v>
      </c>
      <c r="Y11" s="34">
        <v>1</v>
      </c>
      <c r="Z11" s="35">
        <v>18.3</v>
      </c>
      <c r="AA11" s="35">
        <v>18.8</v>
      </c>
      <c r="AB11" s="35"/>
      <c r="AC11" s="35"/>
      <c r="AD11" s="35"/>
      <c r="AE11" s="34"/>
    </row>
    <row r="12" spans="1:31">
      <c r="A12" s="24">
        <v>1325</v>
      </c>
      <c r="B12" s="25" t="s">
        <v>61</v>
      </c>
      <c r="C12" s="25" t="s">
        <v>14</v>
      </c>
      <c r="D12" s="25" t="s">
        <v>6</v>
      </c>
      <c r="E12" s="6">
        <v>43933</v>
      </c>
      <c r="F12" s="25">
        <v>122</v>
      </c>
      <c r="G12" s="33">
        <v>19.100000000000001</v>
      </c>
      <c r="H12" s="40">
        <v>0</v>
      </c>
      <c r="I12" s="41">
        <v>0</v>
      </c>
      <c r="J12" s="35">
        <v>18.8</v>
      </c>
      <c r="K12" s="33">
        <v>19</v>
      </c>
      <c r="L12" s="34">
        <v>0</v>
      </c>
      <c r="M12" s="25">
        <v>1</v>
      </c>
      <c r="N12" s="35">
        <v>19.7</v>
      </c>
      <c r="O12" s="33">
        <v>19.399999999999999</v>
      </c>
      <c r="P12" s="25">
        <v>1</v>
      </c>
      <c r="Q12" s="34">
        <v>0</v>
      </c>
      <c r="R12" s="35">
        <v>19.2</v>
      </c>
      <c r="S12" s="33">
        <v>19.100000000000001</v>
      </c>
      <c r="T12" s="25">
        <v>3</v>
      </c>
      <c r="U12" s="34">
        <v>3</v>
      </c>
      <c r="V12" s="35">
        <v>18.8</v>
      </c>
      <c r="W12" s="33">
        <v>18.2</v>
      </c>
      <c r="X12" s="25">
        <v>3</v>
      </c>
      <c r="Y12" s="34">
        <v>0</v>
      </c>
      <c r="Z12" s="35">
        <v>17.600000000000001</v>
      </c>
      <c r="AA12" s="35">
        <v>18.2</v>
      </c>
      <c r="AB12" s="35"/>
      <c r="AC12" s="35"/>
      <c r="AD12" s="35"/>
      <c r="AE12" s="34"/>
    </row>
    <row r="13" spans="1:31">
      <c r="A13" s="51" t="s">
        <v>60</v>
      </c>
      <c r="B13" s="52"/>
      <c r="C13" s="52"/>
      <c r="D13" s="52"/>
      <c r="E13" s="52"/>
      <c r="F13" s="52"/>
      <c r="G13" s="42">
        <v>100</v>
      </c>
      <c r="H13" s="43"/>
      <c r="I13" s="44"/>
      <c r="J13" s="31">
        <v>89</v>
      </c>
      <c r="K13" s="36">
        <v>74</v>
      </c>
      <c r="L13" s="39"/>
      <c r="M13" s="37"/>
      <c r="N13" s="31">
        <v>58</v>
      </c>
      <c r="O13" s="36">
        <f>44+50</f>
        <v>94</v>
      </c>
      <c r="P13" s="37"/>
      <c r="Q13" s="32"/>
      <c r="R13" s="31">
        <v>82</v>
      </c>
      <c r="S13" s="36">
        <v>73</v>
      </c>
      <c r="T13" s="37"/>
      <c r="U13" s="32"/>
      <c r="V13" s="31">
        <v>60</v>
      </c>
      <c r="W13" s="36"/>
      <c r="X13" s="37"/>
      <c r="Y13" s="32"/>
      <c r="Z13" s="31"/>
      <c r="AA13" s="31"/>
      <c r="AB13" s="31"/>
      <c r="AC13" s="31"/>
      <c r="AD13" s="31"/>
      <c r="AE13" s="32"/>
    </row>
    <row r="14" spans="1:31">
      <c r="A14" s="24">
        <v>1281</v>
      </c>
      <c r="B14" s="25" t="s">
        <v>62</v>
      </c>
      <c r="C14" s="25" t="s">
        <v>15</v>
      </c>
      <c r="D14" s="38" t="s">
        <v>6</v>
      </c>
      <c r="E14" s="5">
        <v>43896</v>
      </c>
      <c r="F14" s="25">
        <v>120</v>
      </c>
      <c r="G14" s="33">
        <v>21</v>
      </c>
      <c r="H14" s="40">
        <v>0</v>
      </c>
      <c r="I14" s="41">
        <v>0</v>
      </c>
      <c r="J14" s="35">
        <v>21</v>
      </c>
      <c r="K14" s="33">
        <v>20</v>
      </c>
      <c r="L14" s="34">
        <v>0</v>
      </c>
      <c r="M14" s="25">
        <v>0</v>
      </c>
      <c r="N14" s="35">
        <v>21</v>
      </c>
      <c r="O14" s="33">
        <v>20.8</v>
      </c>
      <c r="P14" s="25">
        <v>1</v>
      </c>
      <c r="Q14" s="34">
        <v>0</v>
      </c>
      <c r="R14" s="35">
        <v>20.6</v>
      </c>
      <c r="S14" s="33">
        <v>20.2</v>
      </c>
      <c r="T14" s="25">
        <v>3</v>
      </c>
      <c r="U14" s="34">
        <v>4</v>
      </c>
      <c r="V14" s="35">
        <v>20.3</v>
      </c>
      <c r="W14" s="33">
        <v>19.8</v>
      </c>
      <c r="X14" s="25">
        <v>4</v>
      </c>
      <c r="Y14" s="34">
        <v>0</v>
      </c>
      <c r="Z14" s="35">
        <v>19.3</v>
      </c>
      <c r="AA14" s="35">
        <v>20.3</v>
      </c>
      <c r="AB14" s="35"/>
      <c r="AC14" s="35"/>
      <c r="AD14" s="35"/>
      <c r="AE14" s="34"/>
    </row>
    <row r="15" spans="1:31">
      <c r="A15" s="24">
        <v>1315</v>
      </c>
      <c r="B15" s="25" t="s">
        <v>62</v>
      </c>
      <c r="C15" s="25" t="s">
        <v>15</v>
      </c>
      <c r="D15" s="25" t="s">
        <v>6</v>
      </c>
      <c r="E15" s="6">
        <v>43929</v>
      </c>
      <c r="F15" s="25">
        <v>120</v>
      </c>
      <c r="G15" s="33">
        <v>19.399999999999999</v>
      </c>
      <c r="H15" s="40">
        <v>0</v>
      </c>
      <c r="I15" s="41">
        <v>0</v>
      </c>
      <c r="J15" s="35">
        <v>20</v>
      </c>
      <c r="K15" s="33">
        <v>20</v>
      </c>
      <c r="L15" s="34">
        <v>0</v>
      </c>
      <c r="M15" s="25">
        <v>1</v>
      </c>
      <c r="N15" s="35">
        <v>20</v>
      </c>
      <c r="O15" s="33">
        <v>19.600000000000001</v>
      </c>
      <c r="P15" s="25">
        <v>1</v>
      </c>
      <c r="Q15" s="34">
        <v>2</v>
      </c>
      <c r="R15" s="35">
        <v>19.2</v>
      </c>
      <c r="S15" s="33">
        <v>18.5</v>
      </c>
      <c r="T15" s="25">
        <v>2</v>
      </c>
      <c r="U15" s="34">
        <v>4</v>
      </c>
      <c r="V15" s="35">
        <v>18.2</v>
      </c>
      <c r="W15" s="33">
        <v>16.8</v>
      </c>
      <c r="X15" s="25">
        <v>4</v>
      </c>
      <c r="Y15" s="34">
        <v>1</v>
      </c>
      <c r="Z15" s="35">
        <v>15.8</v>
      </c>
      <c r="AA15" s="35">
        <v>15.9</v>
      </c>
      <c r="AB15" s="35"/>
      <c r="AC15" s="35"/>
      <c r="AD15" s="35"/>
      <c r="AE15" s="34"/>
    </row>
    <row r="16" spans="1:31">
      <c r="A16" s="24">
        <v>1332</v>
      </c>
      <c r="B16" s="25" t="s">
        <v>62</v>
      </c>
      <c r="C16" s="25" t="s">
        <v>15</v>
      </c>
      <c r="D16" s="25" t="s">
        <v>6</v>
      </c>
      <c r="E16" s="6">
        <v>43938</v>
      </c>
      <c r="F16" s="25" t="s">
        <v>7</v>
      </c>
      <c r="G16" s="33">
        <v>21.9</v>
      </c>
      <c r="H16" s="40">
        <v>0</v>
      </c>
      <c r="I16" s="41">
        <v>0</v>
      </c>
      <c r="J16" s="35">
        <v>22.6</v>
      </c>
      <c r="K16" s="33">
        <v>22.3</v>
      </c>
      <c r="L16" s="34">
        <v>0</v>
      </c>
      <c r="M16" s="25">
        <v>2</v>
      </c>
      <c r="N16" s="35">
        <v>23</v>
      </c>
      <c r="O16" s="33">
        <v>22.5</v>
      </c>
      <c r="P16" s="25">
        <v>2</v>
      </c>
      <c r="Q16" s="34">
        <v>1</v>
      </c>
      <c r="R16" s="35">
        <v>21.8</v>
      </c>
      <c r="S16" s="33">
        <v>20.9</v>
      </c>
      <c r="T16" s="25">
        <v>4</v>
      </c>
      <c r="U16" s="34">
        <v>4</v>
      </c>
      <c r="V16" s="35">
        <v>20.5</v>
      </c>
      <c r="W16" s="33">
        <v>20</v>
      </c>
      <c r="X16" s="25">
        <v>4</v>
      </c>
      <c r="Y16" s="34">
        <v>2</v>
      </c>
      <c r="Z16" s="35">
        <v>18.399999999999999</v>
      </c>
      <c r="AA16" s="35">
        <v>17.8</v>
      </c>
      <c r="AB16" s="35"/>
      <c r="AC16" s="35"/>
      <c r="AD16" s="35"/>
      <c r="AE16" s="34"/>
    </row>
    <row r="17" spans="1:31">
      <c r="A17" s="51" t="s">
        <v>60</v>
      </c>
      <c r="B17" s="52"/>
      <c r="C17" s="52"/>
      <c r="D17" s="52"/>
      <c r="E17" s="52"/>
      <c r="F17" s="52"/>
      <c r="G17" s="42">
        <v>100</v>
      </c>
      <c r="H17" s="43"/>
      <c r="I17" s="44"/>
      <c r="J17" s="31">
        <v>89</v>
      </c>
      <c r="K17" s="36">
        <v>78</v>
      </c>
      <c r="L17" s="39"/>
      <c r="M17" s="37"/>
      <c r="N17" s="31">
        <v>61</v>
      </c>
      <c r="O17" s="36">
        <f>54+40</f>
        <v>94</v>
      </c>
      <c r="P17" s="37"/>
      <c r="Q17" s="32"/>
      <c r="R17" s="31">
        <v>85</v>
      </c>
      <c r="S17" s="36">
        <v>75</v>
      </c>
      <c r="T17" s="37"/>
      <c r="U17" s="32"/>
      <c r="V17" s="31">
        <v>65</v>
      </c>
      <c r="W17" s="36"/>
      <c r="X17" s="37"/>
      <c r="Y17" s="32"/>
      <c r="Z17" s="31"/>
      <c r="AA17" s="31"/>
      <c r="AB17" s="31"/>
      <c r="AC17" s="31"/>
      <c r="AD17" s="31"/>
      <c r="AE17" s="32"/>
    </row>
    <row r="18" spans="1:31">
      <c r="A18" s="24">
        <v>1289</v>
      </c>
      <c r="B18" s="25" t="s">
        <v>63</v>
      </c>
      <c r="C18" s="25" t="s">
        <v>11</v>
      </c>
      <c r="D18" s="25" t="s">
        <v>12</v>
      </c>
      <c r="E18" s="5">
        <v>43896</v>
      </c>
      <c r="F18" s="25">
        <v>120</v>
      </c>
      <c r="G18" s="33">
        <v>28.7</v>
      </c>
      <c r="H18" s="40">
        <v>0</v>
      </c>
      <c r="I18" s="41">
        <v>0</v>
      </c>
      <c r="J18" s="35">
        <v>28.5</v>
      </c>
      <c r="K18" s="33">
        <v>28.8</v>
      </c>
      <c r="L18" s="34">
        <v>0</v>
      </c>
      <c r="M18" s="25">
        <v>2</v>
      </c>
      <c r="N18" s="35">
        <v>28.8</v>
      </c>
      <c r="O18" s="33">
        <v>28.5</v>
      </c>
      <c r="P18" s="25">
        <v>1</v>
      </c>
      <c r="Q18" s="34">
        <v>2</v>
      </c>
      <c r="R18" s="35">
        <v>27.6</v>
      </c>
      <c r="S18" s="33">
        <v>25.4</v>
      </c>
      <c r="T18" s="25">
        <v>3</v>
      </c>
      <c r="U18" s="34">
        <v>4</v>
      </c>
      <c r="V18" s="35">
        <v>23.8</v>
      </c>
      <c r="W18" s="33">
        <v>22.9</v>
      </c>
      <c r="X18" s="25">
        <v>4</v>
      </c>
      <c r="Y18" s="34">
        <v>3</v>
      </c>
      <c r="Z18" s="35">
        <v>21.3</v>
      </c>
      <c r="AA18" s="35">
        <v>20.9</v>
      </c>
      <c r="AB18" s="35"/>
      <c r="AC18" s="35"/>
      <c r="AD18" s="35"/>
      <c r="AE18" s="34"/>
    </row>
    <row r="19" spans="1:31">
      <c r="A19" s="24">
        <v>1276</v>
      </c>
      <c r="B19" s="25" t="s">
        <v>63</v>
      </c>
      <c r="C19" s="25" t="s">
        <v>11</v>
      </c>
      <c r="D19" s="25" t="s">
        <v>12</v>
      </c>
      <c r="E19" s="5">
        <v>43899</v>
      </c>
      <c r="F19" s="25">
        <v>116</v>
      </c>
      <c r="G19" s="33">
        <v>32.5</v>
      </c>
      <c r="H19" s="40">
        <v>0</v>
      </c>
      <c r="I19" s="41">
        <v>0</v>
      </c>
      <c r="J19" s="35">
        <v>32.5</v>
      </c>
      <c r="K19" s="33">
        <v>32.700000000000003</v>
      </c>
      <c r="L19" s="34">
        <v>0</v>
      </c>
      <c r="M19" s="25">
        <v>0</v>
      </c>
      <c r="N19" s="35">
        <v>32.799999999999997</v>
      </c>
      <c r="O19" s="33">
        <v>32.6</v>
      </c>
      <c r="P19" s="25">
        <v>1</v>
      </c>
      <c r="Q19" s="34">
        <v>0</v>
      </c>
      <c r="R19" s="35">
        <v>32.5</v>
      </c>
      <c r="S19" s="33">
        <v>31.8</v>
      </c>
      <c r="T19" s="25">
        <v>3</v>
      </c>
      <c r="U19" s="34">
        <v>3</v>
      </c>
      <c r="V19" s="35">
        <v>31</v>
      </c>
      <c r="W19" s="33">
        <v>30.5</v>
      </c>
      <c r="X19" s="25">
        <v>4</v>
      </c>
      <c r="Y19" s="34">
        <v>4</v>
      </c>
      <c r="Z19" s="35">
        <v>29</v>
      </c>
      <c r="AA19" s="35">
        <v>29.8</v>
      </c>
      <c r="AB19" s="35"/>
      <c r="AC19" s="35"/>
      <c r="AD19" s="35"/>
      <c r="AE19" s="34"/>
    </row>
    <row r="20" spans="1:31">
      <c r="A20" s="24">
        <v>1277</v>
      </c>
      <c r="B20" s="25" t="s">
        <v>63</v>
      </c>
      <c r="C20" s="25" t="s">
        <v>11</v>
      </c>
      <c r="D20" s="25" t="s">
        <v>12</v>
      </c>
      <c r="E20" s="5">
        <v>43899</v>
      </c>
      <c r="F20" s="25">
        <v>116</v>
      </c>
      <c r="G20" s="33">
        <v>30.2</v>
      </c>
      <c r="H20" s="40">
        <v>0</v>
      </c>
      <c r="I20" s="41">
        <v>0</v>
      </c>
      <c r="J20" s="35">
        <v>30.2</v>
      </c>
      <c r="K20" s="33">
        <v>30.4</v>
      </c>
      <c r="L20" s="34">
        <v>0</v>
      </c>
      <c r="M20" s="25">
        <v>1</v>
      </c>
      <c r="N20" s="35">
        <v>30.7</v>
      </c>
      <c r="O20" s="33">
        <v>30.8</v>
      </c>
      <c r="P20" s="25">
        <v>1</v>
      </c>
      <c r="Q20" s="34">
        <v>2</v>
      </c>
      <c r="R20" s="35">
        <v>30.2</v>
      </c>
      <c r="S20" s="33">
        <v>29.3</v>
      </c>
      <c r="T20" s="25">
        <v>4</v>
      </c>
      <c r="U20" s="34">
        <v>4</v>
      </c>
      <c r="V20" s="35">
        <v>28.3</v>
      </c>
      <c r="W20" s="33">
        <v>27.1</v>
      </c>
      <c r="X20" s="25">
        <v>4</v>
      </c>
      <c r="Y20" s="34">
        <v>4</v>
      </c>
      <c r="Z20" s="35">
        <v>25.8</v>
      </c>
      <c r="AA20" s="35">
        <v>26.3</v>
      </c>
      <c r="AB20" s="35"/>
      <c r="AC20" s="35"/>
      <c r="AD20" s="35"/>
      <c r="AE20" s="34"/>
    </row>
    <row r="21" spans="1:31">
      <c r="A21" s="24">
        <v>1278</v>
      </c>
      <c r="B21" s="25" t="s">
        <v>63</v>
      </c>
      <c r="C21" s="25" t="s">
        <v>11</v>
      </c>
      <c r="D21" s="25" t="s">
        <v>12</v>
      </c>
      <c r="E21" s="5">
        <v>43899</v>
      </c>
      <c r="F21" s="25">
        <v>116</v>
      </c>
      <c r="G21" s="33">
        <v>38.700000000000003</v>
      </c>
      <c r="H21" s="40">
        <v>0</v>
      </c>
      <c r="I21" s="41">
        <v>0</v>
      </c>
      <c r="J21" s="35">
        <v>38.799999999999997</v>
      </c>
      <c r="K21" s="33">
        <v>38.200000000000003</v>
      </c>
      <c r="L21" s="34">
        <v>0</v>
      </c>
      <c r="M21" s="25">
        <v>0</v>
      </c>
      <c r="N21" s="35">
        <v>38.700000000000003</v>
      </c>
      <c r="O21" s="33">
        <v>38.4</v>
      </c>
      <c r="P21" s="25">
        <v>1</v>
      </c>
      <c r="Q21" s="34">
        <v>1</v>
      </c>
      <c r="R21" s="35">
        <v>38.6</v>
      </c>
      <c r="S21" s="33">
        <v>37.799999999999997</v>
      </c>
      <c r="T21" s="25">
        <v>3</v>
      </c>
      <c r="U21" s="34">
        <v>4</v>
      </c>
      <c r="V21" s="35">
        <v>37.4</v>
      </c>
      <c r="W21" s="33">
        <v>36</v>
      </c>
      <c r="X21" s="25">
        <v>4</v>
      </c>
      <c r="Y21" s="34">
        <v>4</v>
      </c>
      <c r="Z21" s="35">
        <v>34.9</v>
      </c>
      <c r="AA21" s="35">
        <v>35.6</v>
      </c>
      <c r="AB21" s="35"/>
      <c r="AC21" s="35"/>
      <c r="AD21" s="35"/>
      <c r="AE21" s="34"/>
    </row>
    <row r="22" spans="1:31">
      <c r="A22" s="51" t="s">
        <v>60</v>
      </c>
      <c r="B22" s="52"/>
      <c r="C22" s="52"/>
      <c r="D22" s="52"/>
      <c r="E22" s="52"/>
      <c r="F22" s="52"/>
      <c r="G22" s="42">
        <v>100</v>
      </c>
      <c r="H22" s="43"/>
      <c r="I22" s="44"/>
      <c r="J22" s="31">
        <v>86</v>
      </c>
      <c r="K22" s="36">
        <v>70</v>
      </c>
      <c r="L22" s="39"/>
      <c r="M22" s="37"/>
      <c r="N22" s="31">
        <v>5</v>
      </c>
      <c r="O22" s="36">
        <f>40+50</f>
        <v>90</v>
      </c>
      <c r="P22" s="37"/>
      <c r="Q22" s="32"/>
      <c r="R22" s="31">
        <v>75</v>
      </c>
      <c r="S22" s="36">
        <v>65</v>
      </c>
      <c r="T22" s="37"/>
      <c r="U22" s="32"/>
      <c r="V22" s="31">
        <v>53</v>
      </c>
      <c r="W22" s="36"/>
      <c r="X22" s="37"/>
      <c r="Y22" s="32"/>
      <c r="Z22" s="31"/>
      <c r="AA22" s="31"/>
      <c r="AB22" s="31"/>
      <c r="AC22" s="31"/>
      <c r="AD22" s="31"/>
      <c r="AE22" s="32"/>
    </row>
    <row r="23" spans="1:31">
      <c r="A23" s="24">
        <v>1288</v>
      </c>
      <c r="B23" s="25" t="s">
        <v>64</v>
      </c>
      <c r="C23" s="25" t="s">
        <v>14</v>
      </c>
      <c r="D23" s="25" t="s">
        <v>12</v>
      </c>
      <c r="E23" s="5">
        <v>43896</v>
      </c>
      <c r="F23" s="25">
        <v>120</v>
      </c>
      <c r="G23" s="33">
        <v>28.1</v>
      </c>
      <c r="H23" s="40">
        <v>0</v>
      </c>
      <c r="I23" s="41">
        <v>0</v>
      </c>
      <c r="J23" s="35">
        <v>27.8</v>
      </c>
      <c r="K23" s="33">
        <v>28.2</v>
      </c>
      <c r="L23" s="34">
        <v>1</v>
      </c>
      <c r="M23" s="25">
        <v>0</v>
      </c>
      <c r="N23" s="35">
        <v>28.2</v>
      </c>
      <c r="O23" s="33">
        <v>28.2</v>
      </c>
      <c r="P23" s="25">
        <v>2</v>
      </c>
      <c r="Q23" s="34">
        <v>1</v>
      </c>
      <c r="R23" s="35">
        <v>27.1</v>
      </c>
      <c r="S23" s="33">
        <v>26.7</v>
      </c>
      <c r="T23" s="25">
        <v>3</v>
      </c>
      <c r="U23" s="34">
        <v>4</v>
      </c>
      <c r="V23" s="35">
        <v>26</v>
      </c>
      <c r="W23" s="33">
        <v>25.1</v>
      </c>
      <c r="X23" s="25">
        <v>3</v>
      </c>
      <c r="Y23" s="34">
        <v>1</v>
      </c>
      <c r="Z23" s="35">
        <v>23.7</v>
      </c>
      <c r="AA23" s="35">
        <v>23.3</v>
      </c>
      <c r="AB23" s="35"/>
      <c r="AC23" s="35"/>
      <c r="AD23" s="35"/>
      <c r="AE23" s="34"/>
    </row>
    <row r="24" spans="1:31">
      <c r="A24" s="24">
        <v>1327</v>
      </c>
      <c r="B24" s="25" t="s">
        <v>64</v>
      </c>
      <c r="C24" s="25" t="s">
        <v>14</v>
      </c>
      <c r="D24" s="25" t="s">
        <v>12</v>
      </c>
      <c r="E24" s="6">
        <v>43938</v>
      </c>
      <c r="F24" s="25" t="s">
        <v>7</v>
      </c>
      <c r="G24" s="33">
        <v>26.8</v>
      </c>
      <c r="H24" s="40">
        <v>0</v>
      </c>
      <c r="I24" s="41">
        <v>0</v>
      </c>
      <c r="J24" s="35">
        <v>27.2</v>
      </c>
      <c r="K24" s="33">
        <v>27</v>
      </c>
      <c r="L24" s="34">
        <v>1</v>
      </c>
      <c r="M24" s="25">
        <v>0</v>
      </c>
      <c r="N24" s="35">
        <v>27</v>
      </c>
      <c r="O24" s="33">
        <v>26.9</v>
      </c>
      <c r="P24" s="25">
        <v>1</v>
      </c>
      <c r="Q24" s="34">
        <v>1</v>
      </c>
      <c r="R24" s="35">
        <v>26.6</v>
      </c>
      <c r="S24" s="33">
        <v>26.3</v>
      </c>
      <c r="T24" s="25">
        <v>3</v>
      </c>
      <c r="U24" s="34">
        <v>4</v>
      </c>
      <c r="V24" s="35">
        <v>25.1</v>
      </c>
      <c r="W24" s="33">
        <v>25</v>
      </c>
      <c r="X24" s="25">
        <v>3</v>
      </c>
      <c r="Y24" s="34">
        <v>4</v>
      </c>
      <c r="Z24" s="35">
        <v>24</v>
      </c>
      <c r="AA24" s="35">
        <v>24.4</v>
      </c>
      <c r="AB24" s="35"/>
      <c r="AC24" s="35"/>
      <c r="AD24" s="35"/>
      <c r="AE24" s="34"/>
    </row>
    <row r="25" spans="1:31">
      <c r="A25" s="24">
        <v>1333</v>
      </c>
      <c r="B25" s="25" t="s">
        <v>64</v>
      </c>
      <c r="C25" s="25" t="s">
        <v>14</v>
      </c>
      <c r="D25" s="25" t="s">
        <v>12</v>
      </c>
      <c r="E25" s="6">
        <v>43938</v>
      </c>
      <c r="F25" s="25" t="s">
        <v>7</v>
      </c>
      <c r="G25" s="33">
        <v>24.8</v>
      </c>
      <c r="H25" s="40">
        <v>0</v>
      </c>
      <c r="I25" s="41">
        <v>0</v>
      </c>
      <c r="J25" s="35">
        <v>25.2</v>
      </c>
      <c r="K25" s="33">
        <v>25</v>
      </c>
      <c r="L25" s="34">
        <v>0</v>
      </c>
      <c r="M25" s="25">
        <v>1</v>
      </c>
      <c r="N25" s="35">
        <v>25.1</v>
      </c>
      <c r="O25" s="33">
        <v>25.1</v>
      </c>
      <c r="P25" s="25">
        <v>2</v>
      </c>
      <c r="Q25" s="34">
        <v>3</v>
      </c>
      <c r="R25" s="35">
        <v>24.4</v>
      </c>
      <c r="S25" s="33">
        <v>24</v>
      </c>
      <c r="T25" s="25">
        <v>4</v>
      </c>
      <c r="U25" s="34">
        <v>4</v>
      </c>
      <c r="V25" s="35">
        <v>24</v>
      </c>
      <c r="W25" s="33">
        <v>23.5</v>
      </c>
      <c r="X25" s="25">
        <v>3</v>
      </c>
      <c r="Y25" s="34">
        <v>1</v>
      </c>
      <c r="Z25" s="35">
        <v>22.3</v>
      </c>
      <c r="AA25" s="35">
        <v>22.8</v>
      </c>
      <c r="AB25" s="35"/>
      <c r="AC25" s="35"/>
      <c r="AD25" s="35"/>
      <c r="AE25" s="34"/>
    </row>
    <row r="26" spans="1:31">
      <c r="A26" s="51" t="s">
        <v>60</v>
      </c>
      <c r="B26" s="52"/>
      <c r="C26" s="52"/>
      <c r="D26" s="52"/>
      <c r="E26" s="52"/>
      <c r="F26" s="52"/>
      <c r="G26" s="42">
        <v>100</v>
      </c>
      <c r="H26" s="43"/>
      <c r="I26" s="44"/>
      <c r="J26" s="31">
        <v>86</v>
      </c>
      <c r="K26" s="36">
        <v>70</v>
      </c>
      <c r="L26" s="39"/>
      <c r="M26" s="37"/>
      <c r="N26" s="31">
        <v>63</v>
      </c>
      <c r="O26" s="36">
        <f>51+40</f>
        <v>91</v>
      </c>
      <c r="P26" s="37"/>
      <c r="Q26" s="32"/>
      <c r="R26" s="31">
        <v>81</v>
      </c>
      <c r="S26" s="36">
        <v>73</v>
      </c>
      <c r="T26" s="37"/>
      <c r="V26" s="31">
        <v>62</v>
      </c>
      <c r="W26" s="36"/>
      <c r="X26" s="37"/>
      <c r="Y26" s="32"/>
      <c r="Z26" s="31"/>
      <c r="AA26" s="31"/>
      <c r="AB26" s="31"/>
      <c r="AC26" s="31"/>
      <c r="AD26" s="31"/>
      <c r="AE26" s="32"/>
    </row>
    <row r="27" spans="1:31">
      <c r="A27" s="24">
        <v>1348</v>
      </c>
      <c r="B27" s="25" t="s">
        <v>65</v>
      </c>
      <c r="C27" s="25" t="s">
        <v>15</v>
      </c>
      <c r="D27" s="25" t="s">
        <v>12</v>
      </c>
      <c r="E27" s="5">
        <v>43896</v>
      </c>
      <c r="F27" s="25">
        <v>120</v>
      </c>
      <c r="G27" s="33">
        <v>31</v>
      </c>
      <c r="H27" s="40">
        <v>0</v>
      </c>
      <c r="I27" s="41">
        <v>0</v>
      </c>
      <c r="J27" s="35">
        <v>31.3</v>
      </c>
      <c r="K27" s="33">
        <v>31.4</v>
      </c>
      <c r="L27" s="34">
        <v>0</v>
      </c>
      <c r="M27" s="25">
        <v>0</v>
      </c>
      <c r="N27" s="35">
        <v>31.2</v>
      </c>
      <c r="O27" s="33">
        <v>31.2</v>
      </c>
      <c r="P27" s="25">
        <v>1</v>
      </c>
      <c r="Q27" s="34">
        <v>3</v>
      </c>
      <c r="R27" s="35">
        <v>30.9</v>
      </c>
      <c r="S27" s="33">
        <v>29.4</v>
      </c>
      <c r="T27" s="25">
        <v>3</v>
      </c>
      <c r="U27" s="32">
        <v>4</v>
      </c>
      <c r="V27" s="35">
        <v>28.9</v>
      </c>
      <c r="W27" s="33">
        <v>28.7</v>
      </c>
      <c r="X27" s="25">
        <v>3</v>
      </c>
      <c r="Y27" s="34">
        <v>2</v>
      </c>
      <c r="Z27" s="35">
        <v>27.6</v>
      </c>
      <c r="AA27" s="35">
        <v>27.1</v>
      </c>
      <c r="AB27" s="35"/>
      <c r="AC27" s="35"/>
      <c r="AD27" s="35"/>
      <c r="AE27" s="34"/>
    </row>
    <row r="28" spans="1:31">
      <c r="A28" s="24">
        <v>1326</v>
      </c>
      <c r="B28" s="25" t="s">
        <v>65</v>
      </c>
      <c r="C28" s="25" t="s">
        <v>15</v>
      </c>
      <c r="D28" s="25" t="s">
        <v>12</v>
      </c>
      <c r="E28" s="6">
        <v>43933</v>
      </c>
      <c r="F28" s="25">
        <v>122</v>
      </c>
      <c r="G28" s="33">
        <v>26.4</v>
      </c>
      <c r="H28" s="40">
        <v>0</v>
      </c>
      <c r="I28" s="41">
        <v>0</v>
      </c>
      <c r="J28" s="35">
        <v>26.5</v>
      </c>
      <c r="K28" s="33">
        <v>26.3</v>
      </c>
      <c r="L28" s="34">
        <v>0</v>
      </c>
      <c r="M28" s="25">
        <v>2</v>
      </c>
      <c r="N28" s="35">
        <v>26.3</v>
      </c>
      <c r="O28" s="33">
        <v>25.8</v>
      </c>
      <c r="P28" s="25">
        <v>1</v>
      </c>
      <c r="Q28" s="34">
        <v>3</v>
      </c>
      <c r="R28" s="35">
        <v>24.9</v>
      </c>
      <c r="S28" s="33">
        <v>23.4</v>
      </c>
      <c r="T28" s="25">
        <v>4</v>
      </c>
      <c r="U28" s="34">
        <v>4</v>
      </c>
      <c r="V28" s="35">
        <v>21.8</v>
      </c>
      <c r="W28" s="33">
        <v>20.7</v>
      </c>
      <c r="X28" s="25">
        <v>4</v>
      </c>
      <c r="Y28" s="34">
        <v>1</v>
      </c>
      <c r="Z28" s="35">
        <v>19.600000000000001</v>
      </c>
      <c r="AA28" s="35">
        <v>19.600000000000001</v>
      </c>
      <c r="AB28" s="35"/>
      <c r="AC28" s="35"/>
      <c r="AD28" s="35"/>
      <c r="AE28" s="34"/>
    </row>
    <row r="29" spans="1:31">
      <c r="A29" s="24">
        <v>1329</v>
      </c>
      <c r="B29" s="25" t="s">
        <v>65</v>
      </c>
      <c r="C29" s="25" t="s">
        <v>15</v>
      </c>
      <c r="D29" s="25" t="s">
        <v>12</v>
      </c>
      <c r="E29" s="6">
        <v>43938</v>
      </c>
      <c r="F29" s="25">
        <v>122</v>
      </c>
      <c r="G29" s="33">
        <v>24.2</v>
      </c>
      <c r="H29" s="40">
        <v>0</v>
      </c>
      <c r="I29" s="41">
        <v>0</v>
      </c>
      <c r="J29" s="35">
        <v>24.6</v>
      </c>
      <c r="K29" s="33">
        <v>24.7</v>
      </c>
      <c r="L29" s="34">
        <v>0</v>
      </c>
      <c r="M29" s="25">
        <v>2</v>
      </c>
      <c r="N29" s="35">
        <v>24.3</v>
      </c>
      <c r="O29" s="33">
        <v>24.4</v>
      </c>
      <c r="P29" s="25">
        <v>1</v>
      </c>
      <c r="Q29" s="34">
        <v>3</v>
      </c>
      <c r="R29" s="35">
        <v>24.4</v>
      </c>
      <c r="S29" s="33">
        <v>24</v>
      </c>
      <c r="T29" s="25">
        <v>2</v>
      </c>
      <c r="U29" s="34">
        <v>3</v>
      </c>
      <c r="V29" s="35">
        <v>23.4</v>
      </c>
      <c r="W29" s="33">
        <v>23.8</v>
      </c>
      <c r="X29" s="25">
        <v>3</v>
      </c>
      <c r="Y29" s="34">
        <v>1</v>
      </c>
      <c r="Z29" s="35">
        <v>24</v>
      </c>
      <c r="AA29" s="35">
        <v>24.9</v>
      </c>
      <c r="AB29" s="35"/>
      <c r="AC29" s="35"/>
      <c r="AD29" s="35"/>
      <c r="AE29" s="34"/>
    </row>
    <row r="30" spans="1:31">
      <c r="A30" s="24">
        <v>1334</v>
      </c>
      <c r="B30" s="25" t="s">
        <v>65</v>
      </c>
      <c r="C30" s="25" t="s">
        <v>15</v>
      </c>
      <c r="D30" s="25" t="s">
        <v>12</v>
      </c>
      <c r="E30" s="6">
        <v>43938</v>
      </c>
      <c r="F30" s="25">
        <v>122</v>
      </c>
      <c r="G30" s="33">
        <v>24.7</v>
      </c>
      <c r="H30" s="40">
        <v>0</v>
      </c>
      <c r="I30" s="41">
        <v>0</v>
      </c>
      <c r="J30" s="35">
        <v>24.7</v>
      </c>
      <c r="K30" s="33">
        <v>25.1</v>
      </c>
      <c r="L30" s="34">
        <v>0</v>
      </c>
      <c r="M30" s="25">
        <v>2</v>
      </c>
      <c r="N30" s="35">
        <v>24.8</v>
      </c>
      <c r="O30" s="33">
        <v>24.8</v>
      </c>
      <c r="P30" s="25">
        <v>1</v>
      </c>
      <c r="Q30" s="34">
        <v>3</v>
      </c>
      <c r="R30" s="35">
        <v>24.2</v>
      </c>
      <c r="S30" s="33">
        <v>23.2</v>
      </c>
      <c r="T30" s="25">
        <v>3</v>
      </c>
      <c r="U30" s="34">
        <v>4</v>
      </c>
      <c r="V30" s="35">
        <v>22.6</v>
      </c>
      <c r="W30" s="33">
        <v>23.1</v>
      </c>
      <c r="X30" s="25">
        <v>3</v>
      </c>
      <c r="Y30" s="34">
        <v>1</v>
      </c>
      <c r="Z30" s="35">
        <v>22.2</v>
      </c>
      <c r="AA30" s="35">
        <v>22.5</v>
      </c>
      <c r="AB30" s="35"/>
      <c r="AC30" s="35"/>
      <c r="AD30" s="35"/>
      <c r="AE30" s="34"/>
    </row>
    <row r="31" spans="1:31">
      <c r="A31" s="51" t="s">
        <v>60</v>
      </c>
      <c r="B31" s="52"/>
      <c r="C31" s="52"/>
      <c r="D31" s="52"/>
      <c r="E31" s="52"/>
      <c r="F31" s="52"/>
      <c r="G31" s="42">
        <v>100</v>
      </c>
      <c r="H31" s="43"/>
      <c r="I31" s="44"/>
      <c r="J31" s="31">
        <v>83</v>
      </c>
      <c r="K31" s="36">
        <v>62</v>
      </c>
      <c r="L31" s="37"/>
      <c r="M31" s="32"/>
      <c r="N31" s="31">
        <v>46</v>
      </c>
      <c r="O31" s="36">
        <f>32+60</f>
        <v>92</v>
      </c>
      <c r="P31" s="37"/>
      <c r="Q31" s="32"/>
      <c r="R31" s="31">
        <v>80</v>
      </c>
      <c r="S31" s="36"/>
      <c r="T31" s="37"/>
      <c r="U31" s="32"/>
      <c r="V31" s="31">
        <v>59</v>
      </c>
      <c r="W31" s="36"/>
      <c r="X31" s="37"/>
      <c r="Y31" s="32"/>
      <c r="Z31" s="31"/>
      <c r="AA31" s="31"/>
      <c r="AB31" s="31"/>
      <c r="AC31" s="31"/>
      <c r="AD31" s="31"/>
      <c r="AE31" s="32"/>
    </row>
  </sheetData>
  <mergeCells count="8">
    <mergeCell ref="A1:F1"/>
    <mergeCell ref="A22:F22"/>
    <mergeCell ref="A26:F26"/>
    <mergeCell ref="A31:F31"/>
    <mergeCell ref="AB2:AE2"/>
    <mergeCell ref="A8:F8"/>
    <mergeCell ref="A13:F13"/>
    <mergeCell ref="A17:F17"/>
  </mergeCells>
  <phoneticPr fontId="5" type="noConversion"/>
  <conditionalFormatting sqref="C4:C6">
    <cfRule type="containsText" dxfId="55" priority="13" operator="containsText" text="WT">
      <formula>NOT(ISERROR(SEARCH("WT",C4)))</formula>
    </cfRule>
    <cfRule type="containsText" dxfId="54" priority="14" operator="containsText" text="Mut">
      <formula>NOT(ISERROR(SEARCH("Mut",C4)))</formula>
    </cfRule>
  </conditionalFormatting>
  <conditionalFormatting sqref="C7">
    <cfRule type="containsText" dxfId="53" priority="11" operator="containsText" text="WT">
      <formula>NOT(ISERROR(SEARCH("WT",C7)))</formula>
    </cfRule>
    <cfRule type="containsText" dxfId="52" priority="12" operator="containsText" text="Mut">
      <formula>NOT(ISERROR(SEARCH("Mut",C7)))</formula>
    </cfRule>
  </conditionalFormatting>
  <conditionalFormatting sqref="C9:C12">
    <cfRule type="containsText" dxfId="51" priority="9" operator="containsText" text="WT">
      <formula>NOT(ISERROR(SEARCH("WT",C9)))</formula>
    </cfRule>
    <cfRule type="containsText" dxfId="50" priority="10" operator="containsText" text="Mut">
      <formula>NOT(ISERROR(SEARCH("Mut",C9)))</formula>
    </cfRule>
  </conditionalFormatting>
  <conditionalFormatting sqref="C14:C16">
    <cfRule type="containsText" dxfId="49" priority="7" operator="containsText" text="WT">
      <formula>NOT(ISERROR(SEARCH("WT",C14)))</formula>
    </cfRule>
    <cfRule type="containsText" dxfId="48" priority="8" operator="containsText" text="Mut">
      <formula>NOT(ISERROR(SEARCH("Mut",C14)))</formula>
    </cfRule>
  </conditionalFormatting>
  <conditionalFormatting sqref="C18:C21">
    <cfRule type="containsText" dxfId="47" priority="5" operator="containsText" text="WT">
      <formula>NOT(ISERROR(SEARCH("WT",C18)))</formula>
    </cfRule>
    <cfRule type="containsText" dxfId="46" priority="6" operator="containsText" text="Mut">
      <formula>NOT(ISERROR(SEARCH("Mut",C18)))</formula>
    </cfRule>
  </conditionalFormatting>
  <conditionalFormatting sqref="C23:C25">
    <cfRule type="containsText" dxfId="45" priority="3" operator="containsText" text="WT">
      <formula>NOT(ISERROR(SEARCH("WT",C23)))</formula>
    </cfRule>
    <cfRule type="containsText" dxfId="44" priority="4" operator="containsText" text="Mut">
      <formula>NOT(ISERROR(SEARCH("Mut",C23)))</formula>
    </cfRule>
  </conditionalFormatting>
  <conditionalFormatting sqref="C27:C30">
    <cfRule type="containsText" dxfId="43" priority="1" operator="containsText" text="WT">
      <formula>NOT(ISERROR(SEARCH("WT",C27)))</formula>
    </cfRule>
    <cfRule type="containsText" dxfId="42" priority="2" operator="containsText" text="Mut">
      <formula>NOT(ISERROR(SEARCH("Mut",C27)))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9"/>
  <sheetViews>
    <sheetView tabSelected="1" topLeftCell="J1" zoomScale="85" zoomScaleNormal="85" workbookViewId="0">
      <selection activeCell="Y3" sqref="Y3"/>
    </sheetView>
  </sheetViews>
  <sheetFormatPr defaultRowHeight="14.25"/>
  <sheetData>
    <row r="1" spans="1:35">
      <c r="A1" t="s">
        <v>1</v>
      </c>
      <c r="B1" t="s">
        <v>67</v>
      </c>
      <c r="O1" t="s">
        <v>85</v>
      </c>
      <c r="Z1" t="s">
        <v>68</v>
      </c>
    </row>
    <row r="2" spans="1:35">
      <c r="A2" s="45" t="s">
        <v>69</v>
      </c>
      <c r="B2" s="46" t="s">
        <v>10</v>
      </c>
      <c r="C2" s="47" t="s">
        <v>70</v>
      </c>
      <c r="D2" s="47" t="s">
        <v>71</v>
      </c>
      <c r="E2" s="47" t="s">
        <v>72</v>
      </c>
      <c r="F2" s="47" t="s">
        <v>73</v>
      </c>
      <c r="G2" s="47" t="s">
        <v>74</v>
      </c>
      <c r="H2" s="47" t="s">
        <v>75</v>
      </c>
      <c r="I2" s="47" t="s">
        <v>76</v>
      </c>
      <c r="J2" s="47" t="s">
        <v>77</v>
      </c>
      <c r="K2" t="s">
        <v>78</v>
      </c>
      <c r="L2" t="s">
        <v>79</v>
      </c>
      <c r="M2" t="s">
        <v>80</v>
      </c>
      <c r="O2" s="47" t="s">
        <v>71</v>
      </c>
      <c r="P2" s="47" t="s">
        <v>72</v>
      </c>
      <c r="Q2" s="47" t="s">
        <v>73</v>
      </c>
      <c r="R2" s="47" t="s">
        <v>74</v>
      </c>
      <c r="S2" s="47" t="s">
        <v>75</v>
      </c>
      <c r="T2" s="47" t="s">
        <v>76</v>
      </c>
      <c r="U2" s="47" t="s">
        <v>77</v>
      </c>
      <c r="V2" t="s">
        <v>78</v>
      </c>
      <c r="W2" t="s">
        <v>79</v>
      </c>
      <c r="X2" t="s">
        <v>80</v>
      </c>
      <c r="Z2" s="47" t="s">
        <v>71</v>
      </c>
      <c r="AA2" s="47" t="s">
        <v>72</v>
      </c>
      <c r="AB2" s="47" t="s">
        <v>73</v>
      </c>
      <c r="AC2" s="47" t="s">
        <v>74</v>
      </c>
      <c r="AD2" s="47" t="s">
        <v>75</v>
      </c>
      <c r="AE2" s="47" t="s">
        <v>76</v>
      </c>
      <c r="AF2" s="47" t="s">
        <v>77</v>
      </c>
      <c r="AG2" t="s">
        <v>78</v>
      </c>
      <c r="AH2" t="s">
        <v>79</v>
      </c>
      <c r="AI2" t="s">
        <v>80</v>
      </c>
    </row>
    <row r="3" spans="1:35">
      <c r="A3" s="24">
        <v>1300</v>
      </c>
      <c r="B3" s="25" t="s">
        <v>11</v>
      </c>
      <c r="C3">
        <f>DSS_jun2020!G4</f>
        <v>21.3</v>
      </c>
      <c r="D3">
        <f>DSS_jun2020!J4</f>
        <v>21.2</v>
      </c>
      <c r="E3">
        <f>DSS_jun2020!K4</f>
        <v>21.2</v>
      </c>
      <c r="F3">
        <f>DSS_jun2020!N4</f>
        <v>20.7</v>
      </c>
      <c r="G3">
        <f>DSS_jun2020!O4</f>
        <v>21.7</v>
      </c>
      <c r="H3">
        <f>DSS_jun2020!R4</f>
        <v>20.8</v>
      </c>
      <c r="I3">
        <f>DSS_jun2020!S4</f>
        <v>20</v>
      </c>
      <c r="J3">
        <f>DSS_jun2020!V4</f>
        <v>19.600000000000001</v>
      </c>
      <c r="K3">
        <f>DSS_jun2020!W4</f>
        <v>18.5</v>
      </c>
      <c r="L3">
        <f>DSS_jun2020!Z4</f>
        <v>17.600000000000001</v>
      </c>
      <c r="M3">
        <f>DSS_jun2020!AA4</f>
        <v>17.8</v>
      </c>
      <c r="O3" s="48">
        <f>(D3-$C3)/$C3</f>
        <v>-4.6948356807512406E-3</v>
      </c>
      <c r="P3" s="48">
        <f t="shared" ref="P3:X3" si="0">(E3-$C3)/$C3</f>
        <v>-4.6948356807512406E-3</v>
      </c>
      <c r="Q3" s="48">
        <f t="shared" si="0"/>
        <v>-2.8169014084507109E-2</v>
      </c>
      <c r="R3" s="48">
        <f t="shared" si="0"/>
        <v>1.8779342723004626E-2</v>
      </c>
      <c r="S3" s="48">
        <f t="shared" si="0"/>
        <v>-2.3474178403755867E-2</v>
      </c>
      <c r="T3" s="48">
        <f t="shared" si="0"/>
        <v>-6.1032863849765293E-2</v>
      </c>
      <c r="U3" s="48">
        <f t="shared" si="0"/>
        <v>-7.9812206572769911E-2</v>
      </c>
      <c r="V3" s="48">
        <f t="shared" si="0"/>
        <v>-0.1314553990610329</v>
      </c>
      <c r="W3" s="48">
        <f t="shared" si="0"/>
        <v>-0.17370892018779338</v>
      </c>
      <c r="X3" s="48">
        <f t="shared" si="0"/>
        <v>-0.16431924882629106</v>
      </c>
      <c r="Z3" s="49"/>
      <c r="AA3" s="49">
        <f t="shared" ref="AA3:AG18" si="1">IF(P3&gt;-1%,0,IF(P3&gt;-5%,1,IF(P3&gt;-10%,2,IF(P3&gt;-15%,3,IF(P3&gt;-100%,4,"Error")))))</f>
        <v>0</v>
      </c>
      <c r="AB3" s="49">
        <f t="shared" si="1"/>
        <v>1</v>
      </c>
      <c r="AC3" s="49">
        <f t="shared" si="1"/>
        <v>0</v>
      </c>
      <c r="AD3" s="49">
        <f t="shared" si="1"/>
        <v>1</v>
      </c>
      <c r="AE3" s="49">
        <f t="shared" si="1"/>
        <v>2</v>
      </c>
      <c r="AF3" s="49">
        <f t="shared" si="1"/>
        <v>2</v>
      </c>
      <c r="AG3" s="49">
        <f t="shared" si="1"/>
        <v>3</v>
      </c>
      <c r="AH3" s="49">
        <f t="shared" ref="AH3:AH20" si="2">IF(W3&gt;-1%,0,IF(W3&gt;-5%,1,IF(W3&gt;-10%,2,IF(W3&gt;-15%,3,IF(W3&gt;-100%,4,"Error")))))</f>
        <v>4</v>
      </c>
      <c r="AI3" s="49">
        <f t="shared" ref="AI3:AI20" si="3">IF(X3&gt;-1%,0,IF(X3&gt;-5%,1,IF(X3&gt;-10%,2,IF(X3&gt;-15%,3,IF(X3&gt;-100%,4,"Error")))))</f>
        <v>4</v>
      </c>
    </row>
    <row r="4" spans="1:35">
      <c r="A4" s="24">
        <v>1285</v>
      </c>
      <c r="B4" s="25" t="s">
        <v>11</v>
      </c>
      <c r="C4">
        <f>DSS_jun2020!G5</f>
        <v>23.8</v>
      </c>
      <c r="D4">
        <f>DSS_jun2020!J5</f>
        <v>23.7</v>
      </c>
      <c r="E4">
        <f>DSS_jun2020!K5</f>
        <v>23.9</v>
      </c>
      <c r="F4">
        <f>DSS_jun2020!N5</f>
        <v>24.5</v>
      </c>
      <c r="G4">
        <f>DSS_jun2020!O5</f>
        <v>24.1</v>
      </c>
      <c r="H4">
        <f>DSS_jun2020!R5</f>
        <v>23.2</v>
      </c>
      <c r="I4">
        <f>DSS_jun2020!S5</f>
        <v>22.8</v>
      </c>
      <c r="J4">
        <f>DSS_jun2020!V5</f>
        <v>22.1</v>
      </c>
      <c r="K4">
        <f>DSS_jun2020!W5</f>
        <v>21.6</v>
      </c>
      <c r="L4">
        <f>DSS_jun2020!Z5</f>
        <v>20</v>
      </c>
      <c r="M4">
        <f>DSS_jun2020!AA5</f>
        <v>21</v>
      </c>
      <c r="O4" s="48">
        <f t="shared" ref="O4:O24" si="4">(D4-$C4)/$C4</f>
        <v>-4.2016806722689672E-3</v>
      </c>
      <c r="P4" s="48">
        <f t="shared" ref="P4:P24" si="5">(E4-$C4)/$C4</f>
        <v>4.201680672268818E-3</v>
      </c>
      <c r="Q4" s="48">
        <f t="shared" ref="Q4:Q24" si="6">(F4-$C4)/$C4</f>
        <v>2.9411764705882321E-2</v>
      </c>
      <c r="R4" s="48">
        <f t="shared" ref="R4:R24" si="7">(G4-$C4)/$C4</f>
        <v>1.2605042016806753E-2</v>
      </c>
      <c r="S4" s="48">
        <f t="shared" ref="S4:S24" si="8">(H4-$C4)/$C4</f>
        <v>-2.5210084033613505E-2</v>
      </c>
      <c r="T4" s="48">
        <f t="shared" ref="T4:T24" si="9">(I4-$C4)/$C4</f>
        <v>-4.2016806722689072E-2</v>
      </c>
      <c r="U4" s="48">
        <f t="shared" ref="U4:U24" si="10">(J4-$C4)/$C4</f>
        <v>-7.1428571428571397E-2</v>
      </c>
      <c r="V4" s="48">
        <f t="shared" ref="V4:V24" si="11">(K4-$C4)/$C4</f>
        <v>-9.2436974789915929E-2</v>
      </c>
      <c r="W4" s="48">
        <f t="shared" ref="W4:W24" si="12">(L4-$C4)/$C4</f>
        <v>-0.1596638655462185</v>
      </c>
      <c r="X4" s="48">
        <f t="shared" ref="X4:X24" si="13">(M4-$C4)/$C4</f>
        <v>-0.11764705882352944</v>
      </c>
      <c r="Z4" s="49">
        <f t="shared" ref="Z4:AI21" si="14">IF(O4&gt;-1%,0,IF(O4&gt;-5%,1,IF(O4&gt;-10%,2,IF(O4&gt;-15%,3,IF(O4&gt;-100%,4,"Error")))))</f>
        <v>0</v>
      </c>
      <c r="AA4" s="49">
        <f t="shared" si="1"/>
        <v>0</v>
      </c>
      <c r="AB4" s="49">
        <f t="shared" si="1"/>
        <v>0</v>
      </c>
      <c r="AC4" s="49">
        <f t="shared" si="1"/>
        <v>0</v>
      </c>
      <c r="AD4" s="49">
        <f t="shared" si="1"/>
        <v>1</v>
      </c>
      <c r="AE4" s="49">
        <f t="shared" si="1"/>
        <v>1</v>
      </c>
      <c r="AF4" s="49">
        <f t="shared" si="1"/>
        <v>2</v>
      </c>
      <c r="AG4" s="49">
        <f t="shared" si="1"/>
        <v>2</v>
      </c>
      <c r="AH4" s="49">
        <f t="shared" si="2"/>
        <v>4</v>
      </c>
      <c r="AI4" s="49">
        <f t="shared" si="3"/>
        <v>3</v>
      </c>
    </row>
    <row r="5" spans="1:35">
      <c r="A5" s="24">
        <v>1287</v>
      </c>
      <c r="B5" s="25" t="s">
        <v>11</v>
      </c>
      <c r="C5">
        <f>DSS_jun2020!G6</f>
        <v>23.1</v>
      </c>
      <c r="D5">
        <f>DSS_jun2020!J6</f>
        <v>23.2</v>
      </c>
      <c r="E5">
        <f>DSS_jun2020!K6</f>
        <v>23.6</v>
      </c>
      <c r="F5">
        <f>DSS_jun2020!N6</f>
        <v>23.2</v>
      </c>
      <c r="G5">
        <f>DSS_jun2020!O6</f>
        <v>22.7</v>
      </c>
      <c r="H5">
        <f>DSS_jun2020!R6</f>
        <v>22.1</v>
      </c>
      <c r="I5">
        <f>DSS_jun2020!S6</f>
        <v>21.7</v>
      </c>
      <c r="J5">
        <f>DSS_jun2020!V6</f>
        <v>21.3</v>
      </c>
      <c r="K5">
        <f>DSS_jun2020!W6</f>
        <v>20.3</v>
      </c>
      <c r="L5">
        <f>DSS_jun2020!Z6</f>
        <v>19.899999999999999</v>
      </c>
      <c r="M5">
        <f>DSS_jun2020!AA6</f>
        <v>20.5</v>
      </c>
      <c r="O5" s="48">
        <f t="shared" si="4"/>
        <v>4.3290043290042362E-3</v>
      </c>
      <c r="P5" s="48">
        <f t="shared" si="5"/>
        <v>2.1645021645021644E-2</v>
      </c>
      <c r="Q5" s="48">
        <f t="shared" si="6"/>
        <v>4.3290043290042362E-3</v>
      </c>
      <c r="R5" s="48">
        <f t="shared" si="7"/>
        <v>-1.7316017316017406E-2</v>
      </c>
      <c r="S5" s="48">
        <f t="shared" si="8"/>
        <v>-4.3290043290043288E-2</v>
      </c>
      <c r="T5" s="48">
        <f t="shared" si="9"/>
        <v>-6.0606060606060698E-2</v>
      </c>
      <c r="U5" s="48">
        <f t="shared" si="10"/>
        <v>-7.7922077922077948E-2</v>
      </c>
      <c r="V5" s="48">
        <f t="shared" si="11"/>
        <v>-0.12121212121212123</v>
      </c>
      <c r="W5" s="48">
        <f t="shared" si="12"/>
        <v>-0.13852813852813864</v>
      </c>
      <c r="X5" s="48">
        <f t="shared" si="13"/>
        <v>-0.11255411255411261</v>
      </c>
      <c r="Z5" s="49">
        <f t="shared" si="14"/>
        <v>0</v>
      </c>
      <c r="AA5" s="49">
        <f t="shared" si="1"/>
        <v>0</v>
      </c>
      <c r="AB5" s="49">
        <f t="shared" si="1"/>
        <v>0</v>
      </c>
      <c r="AC5" s="49">
        <f t="shared" si="1"/>
        <v>1</v>
      </c>
      <c r="AD5" s="49">
        <f t="shared" si="1"/>
        <v>1</v>
      </c>
      <c r="AE5" s="49">
        <f t="shared" si="1"/>
        <v>2</v>
      </c>
      <c r="AF5" s="49">
        <f t="shared" si="1"/>
        <v>2</v>
      </c>
      <c r="AG5" s="49">
        <f t="shared" si="1"/>
        <v>3</v>
      </c>
      <c r="AH5" s="49">
        <f t="shared" si="2"/>
        <v>3</v>
      </c>
      <c r="AI5" s="49">
        <f t="shared" si="3"/>
        <v>3</v>
      </c>
    </row>
    <row r="6" spans="1:35">
      <c r="A6" s="24">
        <v>1331</v>
      </c>
      <c r="B6" s="25" t="s">
        <v>11</v>
      </c>
      <c r="C6">
        <f>DSS_jun2020!G7</f>
        <v>19.3</v>
      </c>
      <c r="D6">
        <f>DSS_jun2020!J7</f>
        <v>19.899999999999999</v>
      </c>
      <c r="E6">
        <f>DSS_jun2020!K7</f>
        <v>20.100000000000001</v>
      </c>
      <c r="F6">
        <f>DSS_jun2020!N7</f>
        <v>20.3</v>
      </c>
      <c r="G6">
        <f>DSS_jun2020!O7</f>
        <v>20.3</v>
      </c>
      <c r="H6">
        <f>DSS_jun2020!R7</f>
        <v>20</v>
      </c>
      <c r="I6">
        <f>DSS_jun2020!S7</f>
        <v>19.100000000000001</v>
      </c>
      <c r="J6">
        <f>DSS_jun2020!V7</f>
        <v>18.5</v>
      </c>
      <c r="K6">
        <f>DSS_jun2020!W7</f>
        <v>17</v>
      </c>
      <c r="L6">
        <f>DSS_jun2020!Z7</f>
        <v>15.5</v>
      </c>
      <c r="M6">
        <f>DSS_jun2020!AA7</f>
        <v>15.1</v>
      </c>
      <c r="O6" s="48">
        <f t="shared" si="4"/>
        <v>3.1088082901554293E-2</v>
      </c>
      <c r="P6" s="48">
        <f t="shared" si="5"/>
        <v>4.1450777202072575E-2</v>
      </c>
      <c r="Q6" s="48">
        <f t="shared" si="6"/>
        <v>5.181347150259067E-2</v>
      </c>
      <c r="R6" s="48">
        <f t="shared" si="7"/>
        <v>5.181347150259067E-2</v>
      </c>
      <c r="S6" s="48">
        <f t="shared" si="8"/>
        <v>3.6269430051813434E-2</v>
      </c>
      <c r="T6" s="48">
        <f t="shared" si="9"/>
        <v>-1.0362694300518097E-2</v>
      </c>
      <c r="U6" s="48">
        <f t="shared" si="10"/>
        <v>-4.1450777202072575E-2</v>
      </c>
      <c r="V6" s="48">
        <f t="shared" si="11"/>
        <v>-0.11917098445595858</v>
      </c>
      <c r="W6" s="48">
        <f t="shared" si="12"/>
        <v>-0.19689119170984459</v>
      </c>
      <c r="X6" s="48">
        <f t="shared" si="13"/>
        <v>-0.21761658031088088</v>
      </c>
      <c r="Z6" s="49">
        <f t="shared" si="14"/>
        <v>0</v>
      </c>
      <c r="AA6" s="49">
        <f t="shared" si="1"/>
        <v>0</v>
      </c>
      <c r="AB6" s="49">
        <f t="shared" si="1"/>
        <v>0</v>
      </c>
      <c r="AC6" s="49">
        <f t="shared" si="1"/>
        <v>0</v>
      </c>
      <c r="AD6" s="49">
        <f t="shared" si="1"/>
        <v>0</v>
      </c>
      <c r="AE6" s="49">
        <f t="shared" si="1"/>
        <v>1</v>
      </c>
      <c r="AF6" s="49">
        <f t="shared" si="1"/>
        <v>1</v>
      </c>
      <c r="AG6" s="49">
        <f t="shared" si="1"/>
        <v>3</v>
      </c>
      <c r="AH6" s="49">
        <f t="shared" si="2"/>
        <v>4</v>
      </c>
      <c r="AI6" s="49">
        <f t="shared" si="3"/>
        <v>4</v>
      </c>
    </row>
    <row r="7" spans="1:35">
      <c r="A7" s="24">
        <v>1286</v>
      </c>
      <c r="B7" s="25" t="s">
        <v>14</v>
      </c>
      <c r="C7">
        <f>DSS_jun2020!G9</f>
        <v>25.1</v>
      </c>
      <c r="D7">
        <f>DSS_jun2020!J9</f>
        <v>25.6</v>
      </c>
      <c r="E7">
        <f>DSS_jun2020!K9</f>
        <v>25.6</v>
      </c>
      <c r="F7">
        <f>DSS_jun2020!N9</f>
        <v>26.3</v>
      </c>
      <c r="G7">
        <f>DSS_jun2020!O9</f>
        <v>25.4</v>
      </c>
      <c r="H7">
        <f>DSS_jun2020!R9</f>
        <v>25</v>
      </c>
      <c r="I7">
        <f>DSS_jun2020!S9</f>
        <v>24</v>
      </c>
      <c r="J7">
        <f>DSS_jun2020!V9</f>
        <v>23.1</v>
      </c>
      <c r="K7">
        <f>DSS_jun2020!W9</f>
        <v>22.4</v>
      </c>
      <c r="L7">
        <f>DSS_jun2020!Z9</f>
        <v>22</v>
      </c>
      <c r="M7">
        <f>DSS_jun2020!AA9</f>
        <v>22.4</v>
      </c>
      <c r="O7" s="48">
        <f t="shared" si="4"/>
        <v>1.9920318725099601E-2</v>
      </c>
      <c r="P7" s="48">
        <f t="shared" si="5"/>
        <v>1.9920318725099601E-2</v>
      </c>
      <c r="Q7" s="48">
        <f t="shared" si="6"/>
        <v>4.7808764940239015E-2</v>
      </c>
      <c r="R7" s="48">
        <f t="shared" si="7"/>
        <v>1.1952191235059646E-2</v>
      </c>
      <c r="S7" s="48">
        <f t="shared" si="8"/>
        <v>-3.9840637450199766E-3</v>
      </c>
      <c r="T7" s="48">
        <f t="shared" si="9"/>
        <v>-4.3824701195219175E-2</v>
      </c>
      <c r="U7" s="48">
        <f t="shared" si="10"/>
        <v>-7.9681274900398405E-2</v>
      </c>
      <c r="V7" s="48">
        <f t="shared" si="11"/>
        <v>-0.10756972111553796</v>
      </c>
      <c r="W7" s="48">
        <f t="shared" si="12"/>
        <v>-0.12350597609561757</v>
      </c>
      <c r="X7" s="48">
        <f t="shared" si="13"/>
        <v>-0.10756972111553796</v>
      </c>
      <c r="Z7" s="49">
        <f t="shared" si="14"/>
        <v>0</v>
      </c>
      <c r="AA7" s="49">
        <f t="shared" si="1"/>
        <v>0</v>
      </c>
      <c r="AB7" s="49">
        <f t="shared" si="1"/>
        <v>0</v>
      </c>
      <c r="AC7" s="49">
        <f t="shared" si="1"/>
        <v>0</v>
      </c>
      <c r="AD7" s="49">
        <f t="shared" si="1"/>
        <v>0</v>
      </c>
      <c r="AE7" s="49">
        <f t="shared" si="1"/>
        <v>1</v>
      </c>
      <c r="AF7" s="49">
        <f t="shared" si="1"/>
        <v>2</v>
      </c>
      <c r="AG7" s="49">
        <f t="shared" si="1"/>
        <v>3</v>
      </c>
      <c r="AH7" s="49">
        <f t="shared" si="2"/>
        <v>3</v>
      </c>
      <c r="AI7" s="49">
        <f t="shared" si="3"/>
        <v>3</v>
      </c>
    </row>
    <row r="8" spans="1:35">
      <c r="A8" s="24">
        <v>1322</v>
      </c>
      <c r="B8" s="25" t="s">
        <v>14</v>
      </c>
      <c r="C8">
        <f>DSS_jun2020!G10</f>
        <v>18.100000000000001</v>
      </c>
      <c r="D8">
        <f>DSS_jun2020!J10</f>
        <v>18.3</v>
      </c>
      <c r="E8">
        <f>DSS_jun2020!K10</f>
        <v>18</v>
      </c>
      <c r="F8">
        <f>DSS_jun2020!N10</f>
        <v>18.7</v>
      </c>
      <c r="G8">
        <f>DSS_jun2020!O10</f>
        <v>18.2</v>
      </c>
      <c r="H8">
        <f>DSS_jun2020!R10</f>
        <v>17.600000000000001</v>
      </c>
      <c r="I8">
        <f>DSS_jun2020!S10</f>
        <v>17.3</v>
      </c>
      <c r="J8">
        <f>DSS_jun2020!V10</f>
        <v>16.5</v>
      </c>
      <c r="K8">
        <f>DSS_jun2020!W10</f>
        <v>15.7</v>
      </c>
      <c r="L8">
        <f>DSS_jun2020!Z10</f>
        <v>14.8</v>
      </c>
      <c r="M8">
        <f>DSS_jun2020!AA10</f>
        <v>15.3</v>
      </c>
      <c r="O8" s="48">
        <f t="shared" si="4"/>
        <v>1.1049723756906037E-2</v>
      </c>
      <c r="P8" s="48">
        <f t="shared" si="5"/>
        <v>-5.5248618784531165E-3</v>
      </c>
      <c r="Q8" s="48">
        <f t="shared" si="6"/>
        <v>3.3149171270718113E-2</v>
      </c>
      <c r="R8" s="48">
        <f t="shared" si="7"/>
        <v>5.5248618784529205E-3</v>
      </c>
      <c r="S8" s="48">
        <f t="shared" si="8"/>
        <v>-2.7624309392265192E-2</v>
      </c>
      <c r="T8" s="48">
        <f t="shared" si="9"/>
        <v>-4.4198895027624342E-2</v>
      </c>
      <c r="U8" s="48">
        <f t="shared" si="10"/>
        <v>-8.8397790055248684E-2</v>
      </c>
      <c r="V8" s="48">
        <f t="shared" si="11"/>
        <v>-0.13259668508287303</v>
      </c>
      <c r="W8" s="48">
        <f t="shared" si="12"/>
        <v>-0.18232044198895031</v>
      </c>
      <c r="X8" s="48">
        <f t="shared" si="13"/>
        <v>-0.1546961325966851</v>
      </c>
      <c r="Z8" s="49">
        <f t="shared" si="14"/>
        <v>0</v>
      </c>
      <c r="AA8" s="49">
        <f t="shared" si="1"/>
        <v>0</v>
      </c>
      <c r="AB8" s="49">
        <f t="shared" si="1"/>
        <v>0</v>
      </c>
      <c r="AC8" s="49">
        <f t="shared" si="1"/>
        <v>0</v>
      </c>
      <c r="AD8" s="49">
        <f t="shared" si="1"/>
        <v>1</v>
      </c>
      <c r="AE8" s="49">
        <f t="shared" si="1"/>
        <v>1</v>
      </c>
      <c r="AF8" s="49">
        <f t="shared" si="1"/>
        <v>2</v>
      </c>
      <c r="AG8" s="49">
        <f t="shared" si="1"/>
        <v>3</v>
      </c>
      <c r="AH8" s="49">
        <f t="shared" si="2"/>
        <v>4</v>
      </c>
      <c r="AI8" s="49">
        <f t="shared" si="3"/>
        <v>4</v>
      </c>
    </row>
    <row r="9" spans="1:35">
      <c r="A9" s="24">
        <v>1324</v>
      </c>
      <c r="B9" s="25" t="s">
        <v>14</v>
      </c>
      <c r="C9">
        <f>DSS_jun2020!G11</f>
        <v>21</v>
      </c>
      <c r="D9">
        <f>DSS_jun2020!J11</f>
        <v>21.2</v>
      </c>
      <c r="E9">
        <f>DSS_jun2020!K11</f>
        <v>21</v>
      </c>
      <c r="F9">
        <f>DSS_jun2020!N11</f>
        <v>22</v>
      </c>
      <c r="G9">
        <f>DSS_jun2020!O11</f>
        <v>21.7</v>
      </c>
      <c r="H9">
        <f>DSS_jun2020!R11</f>
        <v>21.1</v>
      </c>
      <c r="I9">
        <f>DSS_jun2020!S11</f>
        <v>20.6</v>
      </c>
      <c r="J9">
        <f>DSS_jun2020!V11</f>
        <v>20</v>
      </c>
      <c r="K9">
        <f>DSS_jun2020!W11</f>
        <v>19.3</v>
      </c>
      <c r="L9">
        <f>DSS_jun2020!Z11</f>
        <v>18.3</v>
      </c>
      <c r="M9">
        <f>DSS_jun2020!AA11</f>
        <v>18.8</v>
      </c>
      <c r="O9" s="48">
        <f t="shared" si="4"/>
        <v>9.52380952380949E-3</v>
      </c>
      <c r="P9" s="48">
        <f t="shared" si="5"/>
        <v>0</v>
      </c>
      <c r="Q9" s="48">
        <f t="shared" si="6"/>
        <v>4.7619047619047616E-2</v>
      </c>
      <c r="R9" s="48">
        <f t="shared" si="7"/>
        <v>3.3333333333333298E-2</v>
      </c>
      <c r="S9" s="48">
        <f t="shared" si="8"/>
        <v>4.76190476190483E-3</v>
      </c>
      <c r="T9" s="48">
        <f t="shared" si="9"/>
        <v>-1.904761904761898E-2</v>
      </c>
      <c r="U9" s="48">
        <f t="shared" si="10"/>
        <v>-4.7619047619047616E-2</v>
      </c>
      <c r="V9" s="48">
        <f t="shared" si="11"/>
        <v>-8.0952380952380915E-2</v>
      </c>
      <c r="W9" s="48">
        <f t="shared" si="12"/>
        <v>-0.12857142857142853</v>
      </c>
      <c r="X9" s="48">
        <f t="shared" si="13"/>
        <v>-0.10476190476190472</v>
      </c>
      <c r="Z9" s="49">
        <f t="shared" si="14"/>
        <v>0</v>
      </c>
      <c r="AA9" s="49">
        <f t="shared" si="1"/>
        <v>0</v>
      </c>
      <c r="AB9" s="49">
        <f t="shared" si="1"/>
        <v>0</v>
      </c>
      <c r="AC9" s="49">
        <f t="shared" si="1"/>
        <v>0</v>
      </c>
      <c r="AD9" s="49">
        <f t="shared" si="1"/>
        <v>0</v>
      </c>
      <c r="AE9" s="49">
        <f t="shared" si="1"/>
        <v>1</v>
      </c>
      <c r="AF9" s="49">
        <f t="shared" si="1"/>
        <v>1</v>
      </c>
      <c r="AG9" s="49">
        <f t="shared" si="1"/>
        <v>2</v>
      </c>
      <c r="AH9" s="49">
        <f t="shared" si="2"/>
        <v>3</v>
      </c>
      <c r="AI9" s="49">
        <f t="shared" si="3"/>
        <v>3</v>
      </c>
    </row>
    <row r="10" spans="1:35">
      <c r="A10" s="24">
        <v>1325</v>
      </c>
      <c r="B10" s="25" t="s">
        <v>14</v>
      </c>
      <c r="C10">
        <f>DSS_jun2020!G12</f>
        <v>19.100000000000001</v>
      </c>
      <c r="D10">
        <f>DSS_jun2020!J12</f>
        <v>18.8</v>
      </c>
      <c r="E10">
        <f>DSS_jun2020!K12</f>
        <v>19</v>
      </c>
      <c r="F10">
        <f>DSS_jun2020!N12</f>
        <v>19.7</v>
      </c>
      <c r="G10">
        <f>DSS_jun2020!O12</f>
        <v>19.399999999999999</v>
      </c>
      <c r="H10">
        <f>DSS_jun2020!R12</f>
        <v>19.2</v>
      </c>
      <c r="I10">
        <f>DSS_jun2020!S12</f>
        <v>19.100000000000001</v>
      </c>
      <c r="J10">
        <f>DSS_jun2020!V12</f>
        <v>18.8</v>
      </c>
      <c r="K10">
        <f>DSS_jun2020!W12</f>
        <v>18.2</v>
      </c>
      <c r="L10">
        <f>DSS_jun2020!Z12</f>
        <v>17.600000000000001</v>
      </c>
      <c r="M10">
        <f>DSS_jun2020!AA12</f>
        <v>18.2</v>
      </c>
      <c r="O10" s="48">
        <f t="shared" si="4"/>
        <v>-1.570680628272255E-2</v>
      </c>
      <c r="P10" s="48">
        <f t="shared" si="5"/>
        <v>-5.2356020942409117E-3</v>
      </c>
      <c r="Q10" s="48">
        <f t="shared" si="6"/>
        <v>3.1413612565444914E-2</v>
      </c>
      <c r="R10" s="48">
        <f t="shared" si="7"/>
        <v>1.5706806282722363E-2</v>
      </c>
      <c r="S10" s="48">
        <f t="shared" si="8"/>
        <v>5.2356020942407261E-3</v>
      </c>
      <c r="T10" s="48">
        <f t="shared" si="9"/>
        <v>0</v>
      </c>
      <c r="U10" s="48">
        <f t="shared" si="10"/>
        <v>-1.570680628272255E-2</v>
      </c>
      <c r="V10" s="48">
        <f t="shared" si="11"/>
        <v>-4.7120418848167644E-2</v>
      </c>
      <c r="W10" s="48">
        <f t="shared" si="12"/>
        <v>-7.8534031413612565E-2</v>
      </c>
      <c r="X10" s="48">
        <f t="shared" si="13"/>
        <v>-4.7120418848167644E-2</v>
      </c>
      <c r="Z10" s="49">
        <f t="shared" si="14"/>
        <v>1</v>
      </c>
      <c r="AA10" s="49">
        <f t="shared" si="1"/>
        <v>0</v>
      </c>
      <c r="AB10" s="49">
        <f t="shared" si="1"/>
        <v>0</v>
      </c>
      <c r="AC10" s="49">
        <f t="shared" si="1"/>
        <v>0</v>
      </c>
      <c r="AD10" s="49">
        <f t="shared" si="1"/>
        <v>0</v>
      </c>
      <c r="AE10" s="49">
        <f t="shared" si="1"/>
        <v>0</v>
      </c>
      <c r="AF10" s="49">
        <f t="shared" si="1"/>
        <v>1</v>
      </c>
      <c r="AG10" s="49">
        <f t="shared" si="1"/>
        <v>1</v>
      </c>
      <c r="AH10" s="49">
        <f t="shared" si="2"/>
        <v>2</v>
      </c>
      <c r="AI10" s="49">
        <f t="shared" si="3"/>
        <v>1</v>
      </c>
    </row>
    <row r="11" spans="1:35">
      <c r="A11" s="24">
        <v>1281</v>
      </c>
      <c r="B11" s="25" t="s">
        <v>15</v>
      </c>
      <c r="C11">
        <f>DSS_jun2020!G14</f>
        <v>21</v>
      </c>
      <c r="D11">
        <f>DSS_jun2020!J14</f>
        <v>21</v>
      </c>
      <c r="E11">
        <f>DSS_jun2020!K14</f>
        <v>20</v>
      </c>
      <c r="F11">
        <f>DSS_jun2020!N14</f>
        <v>21</v>
      </c>
      <c r="G11">
        <f>DSS_jun2020!O14</f>
        <v>20.8</v>
      </c>
      <c r="H11">
        <f>DSS_jun2020!R14</f>
        <v>20.6</v>
      </c>
      <c r="I11">
        <f>DSS_jun2020!S14</f>
        <v>20.2</v>
      </c>
      <c r="J11">
        <f>DSS_jun2020!V14</f>
        <v>20.3</v>
      </c>
      <c r="K11">
        <f>DSS_jun2020!W14</f>
        <v>19.8</v>
      </c>
      <c r="L11">
        <f>DSS_jun2020!Z14</f>
        <v>19.3</v>
      </c>
      <c r="M11">
        <f>DSS_jun2020!AA14</f>
        <v>20.3</v>
      </c>
      <c r="O11" s="48">
        <f t="shared" si="4"/>
        <v>0</v>
      </c>
      <c r="P11" s="48">
        <f t="shared" si="5"/>
        <v>-4.7619047619047616E-2</v>
      </c>
      <c r="Q11" s="48">
        <f t="shared" si="6"/>
        <v>0</v>
      </c>
      <c r="R11" s="48">
        <f t="shared" si="7"/>
        <v>-9.52380952380949E-3</v>
      </c>
      <c r="S11" s="48">
        <f t="shared" si="8"/>
        <v>-1.904761904761898E-2</v>
      </c>
      <c r="T11" s="48">
        <f t="shared" si="9"/>
        <v>-3.8095238095238126E-2</v>
      </c>
      <c r="U11" s="48">
        <f t="shared" si="10"/>
        <v>-3.3333333333333298E-2</v>
      </c>
      <c r="V11" s="48">
        <f t="shared" si="11"/>
        <v>-5.7142857142857106E-2</v>
      </c>
      <c r="W11" s="48">
        <f t="shared" si="12"/>
        <v>-8.0952380952380915E-2</v>
      </c>
      <c r="X11" s="48">
        <f t="shared" si="13"/>
        <v>-3.3333333333333298E-2</v>
      </c>
      <c r="Z11" s="49">
        <f t="shared" si="14"/>
        <v>0</v>
      </c>
      <c r="AA11" s="49">
        <f t="shared" si="1"/>
        <v>1</v>
      </c>
      <c r="AB11" s="49">
        <f t="shared" si="1"/>
        <v>0</v>
      </c>
      <c r="AC11" s="49">
        <f t="shared" si="1"/>
        <v>0</v>
      </c>
      <c r="AD11" s="49">
        <f t="shared" si="1"/>
        <v>1</v>
      </c>
      <c r="AE11" s="49">
        <f t="shared" si="1"/>
        <v>1</v>
      </c>
      <c r="AF11" s="49">
        <f t="shared" si="1"/>
        <v>1</v>
      </c>
      <c r="AG11" s="49">
        <f t="shared" si="1"/>
        <v>2</v>
      </c>
      <c r="AH11" s="49">
        <f t="shared" si="2"/>
        <v>2</v>
      </c>
      <c r="AI11" s="49">
        <f t="shared" si="3"/>
        <v>1</v>
      </c>
    </row>
    <row r="12" spans="1:35">
      <c r="A12" s="24">
        <v>1315</v>
      </c>
      <c r="B12" s="25" t="s">
        <v>15</v>
      </c>
      <c r="C12">
        <f>DSS_jun2020!G15</f>
        <v>19.399999999999999</v>
      </c>
      <c r="D12">
        <f>DSS_jun2020!J15</f>
        <v>20</v>
      </c>
      <c r="E12">
        <f>DSS_jun2020!K15</f>
        <v>20</v>
      </c>
      <c r="F12">
        <f>DSS_jun2020!N15</f>
        <v>20</v>
      </c>
      <c r="G12">
        <f>DSS_jun2020!O15</f>
        <v>19.600000000000001</v>
      </c>
      <c r="H12">
        <f>DSS_jun2020!R15</f>
        <v>19.2</v>
      </c>
      <c r="I12">
        <f>DSS_jun2020!S15</f>
        <v>18.5</v>
      </c>
      <c r="J12">
        <f>DSS_jun2020!V15</f>
        <v>18.2</v>
      </c>
      <c r="K12">
        <f>DSS_jun2020!W15</f>
        <v>16.8</v>
      </c>
      <c r="L12">
        <f>DSS_jun2020!Z15</f>
        <v>15.8</v>
      </c>
      <c r="M12">
        <f>DSS_jun2020!AA15</f>
        <v>15.9</v>
      </c>
      <c r="O12" s="48">
        <f t="shared" si="4"/>
        <v>3.0927835051546466E-2</v>
      </c>
      <c r="P12" s="48">
        <f t="shared" si="5"/>
        <v>3.0927835051546466E-2</v>
      </c>
      <c r="Q12" s="48">
        <f t="shared" si="6"/>
        <v>3.0927835051546466E-2</v>
      </c>
      <c r="R12" s="48">
        <f t="shared" si="7"/>
        <v>1.0309278350515611E-2</v>
      </c>
      <c r="S12" s="48">
        <f t="shared" si="8"/>
        <v>-1.0309278350515427E-2</v>
      </c>
      <c r="T12" s="48">
        <f t="shared" si="9"/>
        <v>-4.639175257731952E-2</v>
      </c>
      <c r="U12" s="48">
        <f t="shared" si="10"/>
        <v>-6.1855670103092751E-2</v>
      </c>
      <c r="V12" s="48">
        <f t="shared" si="11"/>
        <v>-0.13402061855670094</v>
      </c>
      <c r="W12" s="48">
        <f t="shared" si="12"/>
        <v>-0.18556701030927825</v>
      </c>
      <c r="X12" s="48">
        <f t="shared" si="13"/>
        <v>-0.18041237113402053</v>
      </c>
      <c r="Z12" s="49">
        <f t="shared" si="14"/>
        <v>0</v>
      </c>
      <c r="AA12" s="49">
        <f t="shared" si="1"/>
        <v>0</v>
      </c>
      <c r="AB12" s="49">
        <f t="shared" si="1"/>
        <v>0</v>
      </c>
      <c r="AC12" s="49">
        <f t="shared" si="1"/>
        <v>0</v>
      </c>
      <c r="AD12" s="49">
        <f t="shared" si="1"/>
        <v>1</v>
      </c>
      <c r="AE12" s="49">
        <f t="shared" si="1"/>
        <v>1</v>
      </c>
      <c r="AF12" s="49">
        <f t="shared" si="1"/>
        <v>2</v>
      </c>
      <c r="AG12" s="49">
        <f t="shared" si="1"/>
        <v>3</v>
      </c>
      <c r="AH12" s="49">
        <f t="shared" si="2"/>
        <v>4</v>
      </c>
      <c r="AI12" s="49">
        <f t="shared" si="3"/>
        <v>4</v>
      </c>
    </row>
    <row r="13" spans="1:35">
      <c r="A13" s="24">
        <v>1332</v>
      </c>
      <c r="B13" s="25" t="s">
        <v>15</v>
      </c>
      <c r="C13">
        <f>DSS_jun2020!G16</f>
        <v>21.9</v>
      </c>
      <c r="D13">
        <f>DSS_jun2020!J16</f>
        <v>22.6</v>
      </c>
      <c r="E13">
        <f>DSS_jun2020!K16</f>
        <v>22.3</v>
      </c>
      <c r="F13">
        <f>DSS_jun2020!N16</f>
        <v>23</v>
      </c>
      <c r="G13">
        <f>DSS_jun2020!O16</f>
        <v>22.5</v>
      </c>
      <c r="H13">
        <f>DSS_jun2020!R16</f>
        <v>21.8</v>
      </c>
      <c r="I13">
        <f>DSS_jun2020!S16</f>
        <v>20.9</v>
      </c>
      <c r="J13">
        <f>DSS_jun2020!V16</f>
        <v>20.5</v>
      </c>
      <c r="K13">
        <f>DSS_jun2020!W16</f>
        <v>20</v>
      </c>
      <c r="L13">
        <f>DSS_jun2020!Z16</f>
        <v>18.399999999999999</v>
      </c>
      <c r="M13">
        <f>DSS_jun2020!AA16</f>
        <v>17.8</v>
      </c>
      <c r="O13" s="48">
        <f t="shared" si="4"/>
        <v>3.1963470319634833E-2</v>
      </c>
      <c r="P13" s="48">
        <f t="shared" si="5"/>
        <v>1.8264840182648501E-2</v>
      </c>
      <c r="Q13" s="48">
        <f t="shared" si="6"/>
        <v>5.0228310502283172E-2</v>
      </c>
      <c r="R13" s="48">
        <f t="shared" si="7"/>
        <v>2.7397260273972671E-2</v>
      </c>
      <c r="S13" s="48">
        <f t="shared" si="8"/>
        <v>-4.5662100456620031E-3</v>
      </c>
      <c r="T13" s="48">
        <f t="shared" si="9"/>
        <v>-4.5662100456621009E-2</v>
      </c>
      <c r="U13" s="48">
        <f t="shared" si="10"/>
        <v>-6.3926940639269347E-2</v>
      </c>
      <c r="V13" s="48">
        <f t="shared" si="11"/>
        <v>-8.6757990867579848E-2</v>
      </c>
      <c r="W13" s="48">
        <f t="shared" si="12"/>
        <v>-0.15981735159817353</v>
      </c>
      <c r="X13" s="48">
        <f t="shared" si="13"/>
        <v>-0.18721461187214603</v>
      </c>
      <c r="Z13" s="49">
        <f t="shared" si="14"/>
        <v>0</v>
      </c>
      <c r="AA13" s="49">
        <f t="shared" si="1"/>
        <v>0</v>
      </c>
      <c r="AB13" s="49">
        <f t="shared" si="1"/>
        <v>0</v>
      </c>
      <c r="AC13" s="49">
        <f t="shared" si="1"/>
        <v>0</v>
      </c>
      <c r="AD13" s="49">
        <f t="shared" si="1"/>
        <v>0</v>
      </c>
      <c r="AE13" s="49">
        <f t="shared" si="1"/>
        <v>1</v>
      </c>
      <c r="AF13" s="49">
        <f t="shared" si="1"/>
        <v>2</v>
      </c>
      <c r="AG13" s="49">
        <f t="shared" si="1"/>
        <v>2</v>
      </c>
      <c r="AH13" s="49">
        <f t="shared" si="2"/>
        <v>4</v>
      </c>
      <c r="AI13" s="49">
        <f t="shared" si="3"/>
        <v>4</v>
      </c>
    </row>
    <row r="14" spans="1:35">
      <c r="A14" s="24">
        <v>1289</v>
      </c>
      <c r="B14" s="25" t="s">
        <v>11</v>
      </c>
      <c r="C14">
        <f>DSS_jun2020!G18</f>
        <v>28.7</v>
      </c>
      <c r="D14">
        <f>DSS_jun2020!J18</f>
        <v>28.5</v>
      </c>
      <c r="E14">
        <f>DSS_jun2020!K18</f>
        <v>28.8</v>
      </c>
      <c r="F14">
        <f>DSS_jun2020!N18</f>
        <v>28.8</v>
      </c>
      <c r="G14">
        <f>DSS_jun2020!O18</f>
        <v>28.5</v>
      </c>
      <c r="H14">
        <f>DSS_jun2020!R18</f>
        <v>27.6</v>
      </c>
      <c r="I14">
        <f>DSS_jun2020!S18</f>
        <v>25.4</v>
      </c>
      <c r="J14">
        <f>DSS_jun2020!V18</f>
        <v>23.8</v>
      </c>
      <c r="K14">
        <f>DSS_jun2020!W18</f>
        <v>22.9</v>
      </c>
      <c r="L14">
        <f>DSS_jun2020!Z18</f>
        <v>21.3</v>
      </c>
      <c r="M14">
        <f>DSS_jun2020!AA18</f>
        <v>20.9</v>
      </c>
      <c r="O14" s="48">
        <f t="shared" si="4"/>
        <v>-6.9686411149825541E-3</v>
      </c>
      <c r="P14" s="48">
        <f t="shared" si="5"/>
        <v>3.4843205574913386E-3</v>
      </c>
      <c r="Q14" s="48">
        <f t="shared" si="6"/>
        <v>3.4843205574913386E-3</v>
      </c>
      <c r="R14" s="48">
        <f t="shared" si="7"/>
        <v>-6.9686411149825541E-3</v>
      </c>
      <c r="S14" s="48">
        <f t="shared" si="8"/>
        <v>-3.8327526132404109E-2</v>
      </c>
      <c r="T14" s="48">
        <f t="shared" si="9"/>
        <v>-0.11498257839721257</v>
      </c>
      <c r="U14" s="48">
        <f t="shared" si="10"/>
        <v>-0.17073170731707313</v>
      </c>
      <c r="V14" s="48">
        <f t="shared" si="11"/>
        <v>-0.20209059233449481</v>
      </c>
      <c r="W14" s="48">
        <f t="shared" si="12"/>
        <v>-0.25783972125435534</v>
      </c>
      <c r="X14" s="48">
        <f t="shared" si="13"/>
        <v>-0.2717770034843206</v>
      </c>
      <c r="Z14" s="49">
        <f t="shared" si="14"/>
        <v>0</v>
      </c>
      <c r="AA14" s="49">
        <f t="shared" si="1"/>
        <v>0</v>
      </c>
      <c r="AB14" s="49">
        <f t="shared" si="1"/>
        <v>0</v>
      </c>
      <c r="AC14" s="49">
        <f t="shared" si="1"/>
        <v>0</v>
      </c>
      <c r="AD14" s="49">
        <f t="shared" si="1"/>
        <v>1</v>
      </c>
      <c r="AE14" s="49">
        <f t="shared" si="1"/>
        <v>3</v>
      </c>
      <c r="AF14" s="49">
        <f t="shared" si="1"/>
        <v>4</v>
      </c>
      <c r="AG14" s="49">
        <f t="shared" si="1"/>
        <v>4</v>
      </c>
      <c r="AH14" s="49">
        <f t="shared" si="2"/>
        <v>4</v>
      </c>
      <c r="AI14" s="49">
        <f t="shared" si="3"/>
        <v>4</v>
      </c>
    </row>
    <row r="15" spans="1:35">
      <c r="A15" s="24">
        <v>1276</v>
      </c>
      <c r="B15" s="25" t="s">
        <v>11</v>
      </c>
      <c r="C15">
        <f>DSS_jun2020!G19</f>
        <v>32.5</v>
      </c>
      <c r="D15">
        <f>DSS_jun2020!J19</f>
        <v>32.5</v>
      </c>
      <c r="E15">
        <f>DSS_jun2020!K19</f>
        <v>32.700000000000003</v>
      </c>
      <c r="F15">
        <f>DSS_jun2020!N19</f>
        <v>32.799999999999997</v>
      </c>
      <c r="G15">
        <f>DSS_jun2020!O19</f>
        <v>32.6</v>
      </c>
      <c r="H15">
        <f>DSS_jun2020!R19</f>
        <v>32.5</v>
      </c>
      <c r="I15">
        <f>DSS_jun2020!S19</f>
        <v>31.8</v>
      </c>
      <c r="J15">
        <f>DSS_jun2020!V19</f>
        <v>31</v>
      </c>
      <c r="K15">
        <f>DSS_jun2020!W19</f>
        <v>30.5</v>
      </c>
      <c r="L15">
        <f>DSS_jun2020!Z19</f>
        <v>29</v>
      </c>
      <c r="M15">
        <f>DSS_jun2020!AA19</f>
        <v>29.8</v>
      </c>
      <c r="O15" s="48">
        <f t="shared" si="4"/>
        <v>0</v>
      </c>
      <c r="P15" s="48">
        <f t="shared" si="5"/>
        <v>6.1538461538462414E-3</v>
      </c>
      <c r="Q15" s="48">
        <f t="shared" si="6"/>
        <v>9.2307692307691432E-3</v>
      </c>
      <c r="R15" s="48">
        <f t="shared" si="7"/>
        <v>3.0769230769231207E-3</v>
      </c>
      <c r="S15" s="48">
        <f t="shared" si="8"/>
        <v>0</v>
      </c>
      <c r="T15" s="48">
        <f t="shared" si="9"/>
        <v>-2.1538461538461517E-2</v>
      </c>
      <c r="U15" s="48">
        <f t="shared" si="10"/>
        <v>-4.6153846153846156E-2</v>
      </c>
      <c r="V15" s="48">
        <f t="shared" si="11"/>
        <v>-6.1538461538461542E-2</v>
      </c>
      <c r="W15" s="48">
        <f t="shared" si="12"/>
        <v>-0.1076923076923077</v>
      </c>
      <c r="X15" s="48">
        <f t="shared" si="13"/>
        <v>-8.3076923076923048E-2</v>
      </c>
      <c r="Z15" s="49">
        <f t="shared" si="14"/>
        <v>0</v>
      </c>
      <c r="AA15" s="49">
        <f t="shared" si="1"/>
        <v>0</v>
      </c>
      <c r="AB15" s="49">
        <f t="shared" si="1"/>
        <v>0</v>
      </c>
      <c r="AC15" s="49">
        <f t="shared" si="1"/>
        <v>0</v>
      </c>
      <c r="AD15" s="49">
        <f t="shared" si="1"/>
        <v>0</v>
      </c>
      <c r="AE15" s="49">
        <f t="shared" si="1"/>
        <v>1</v>
      </c>
      <c r="AF15" s="49">
        <f t="shared" si="1"/>
        <v>1</v>
      </c>
      <c r="AG15" s="49">
        <f t="shared" si="1"/>
        <v>2</v>
      </c>
      <c r="AH15" s="49">
        <f t="shared" si="2"/>
        <v>3</v>
      </c>
      <c r="AI15" s="49">
        <f t="shared" si="3"/>
        <v>2</v>
      </c>
    </row>
    <row r="16" spans="1:35">
      <c r="A16" s="24">
        <v>1277</v>
      </c>
      <c r="B16" s="25" t="s">
        <v>11</v>
      </c>
      <c r="C16">
        <f>DSS_jun2020!G20</f>
        <v>30.2</v>
      </c>
      <c r="D16">
        <f>DSS_jun2020!J20</f>
        <v>30.2</v>
      </c>
      <c r="E16">
        <f>DSS_jun2020!K20</f>
        <v>30.4</v>
      </c>
      <c r="F16">
        <f>DSS_jun2020!N20</f>
        <v>30.7</v>
      </c>
      <c r="G16">
        <f>DSS_jun2020!O20</f>
        <v>30.8</v>
      </c>
      <c r="H16">
        <f>DSS_jun2020!R20</f>
        <v>30.2</v>
      </c>
      <c r="I16">
        <f>DSS_jun2020!S20</f>
        <v>29.3</v>
      </c>
      <c r="J16">
        <f>DSS_jun2020!V20</f>
        <v>28.3</v>
      </c>
      <c r="K16">
        <f>DSS_jun2020!W20</f>
        <v>27.1</v>
      </c>
      <c r="L16">
        <f>DSS_jun2020!Z20</f>
        <v>25.8</v>
      </c>
      <c r="M16">
        <f>DSS_jun2020!AA20</f>
        <v>26.3</v>
      </c>
      <c r="O16" s="48">
        <f t="shared" si="4"/>
        <v>0</v>
      </c>
      <c r="P16" s="48">
        <f t="shared" si="5"/>
        <v>6.6225165562913673E-3</v>
      </c>
      <c r="Q16" s="48">
        <f t="shared" si="6"/>
        <v>1.6556291390728478E-2</v>
      </c>
      <c r="R16" s="48">
        <f t="shared" si="7"/>
        <v>1.9867549668874218E-2</v>
      </c>
      <c r="S16" s="48">
        <f t="shared" si="8"/>
        <v>0</v>
      </c>
      <c r="T16" s="48">
        <f t="shared" si="9"/>
        <v>-2.9801324503311213E-2</v>
      </c>
      <c r="U16" s="48">
        <f t="shared" si="10"/>
        <v>-6.2913907284768172E-2</v>
      </c>
      <c r="V16" s="48">
        <f t="shared" si="11"/>
        <v>-0.10264900662251648</v>
      </c>
      <c r="W16" s="48">
        <f t="shared" si="12"/>
        <v>-0.14569536423841056</v>
      </c>
      <c r="X16" s="48">
        <f t="shared" si="13"/>
        <v>-0.12913907284768208</v>
      </c>
      <c r="Z16" s="49">
        <f t="shared" si="14"/>
        <v>0</v>
      </c>
      <c r="AA16" s="49">
        <f t="shared" si="1"/>
        <v>0</v>
      </c>
      <c r="AB16" s="49">
        <f t="shared" si="1"/>
        <v>0</v>
      </c>
      <c r="AC16" s="49">
        <f t="shared" si="1"/>
        <v>0</v>
      </c>
      <c r="AD16" s="49">
        <f t="shared" si="1"/>
        <v>0</v>
      </c>
      <c r="AE16" s="49">
        <f t="shared" si="1"/>
        <v>1</v>
      </c>
      <c r="AF16" s="49">
        <f t="shared" si="1"/>
        <v>2</v>
      </c>
      <c r="AG16" s="49">
        <f t="shared" si="1"/>
        <v>3</v>
      </c>
      <c r="AH16" s="49">
        <f t="shared" si="2"/>
        <v>3</v>
      </c>
      <c r="AI16" s="49">
        <f t="shared" si="3"/>
        <v>3</v>
      </c>
    </row>
    <row r="17" spans="1:35">
      <c r="A17" s="24">
        <v>1278</v>
      </c>
      <c r="B17" s="25" t="s">
        <v>11</v>
      </c>
      <c r="C17">
        <f>DSS_jun2020!G21</f>
        <v>38.700000000000003</v>
      </c>
      <c r="D17">
        <f>DSS_jun2020!J21</f>
        <v>38.799999999999997</v>
      </c>
      <c r="E17">
        <f>DSS_jun2020!K21</f>
        <v>38.200000000000003</v>
      </c>
      <c r="F17">
        <f>DSS_jun2020!N21</f>
        <v>38.700000000000003</v>
      </c>
      <c r="G17">
        <f>DSS_jun2020!O21</f>
        <v>38.4</v>
      </c>
      <c r="H17">
        <f>DSS_jun2020!R21</f>
        <v>38.6</v>
      </c>
      <c r="I17">
        <f>DSS_jun2020!S21</f>
        <v>37.799999999999997</v>
      </c>
      <c r="J17">
        <f>DSS_jun2020!V21</f>
        <v>37.4</v>
      </c>
      <c r="K17">
        <f>DSS_jun2020!W21</f>
        <v>36</v>
      </c>
      <c r="L17">
        <f>DSS_jun2020!Z21</f>
        <v>34.9</v>
      </c>
      <c r="M17">
        <f>DSS_jun2020!AA21</f>
        <v>35.6</v>
      </c>
      <c r="O17" s="48">
        <f t="shared" si="4"/>
        <v>2.5839793281652278E-3</v>
      </c>
      <c r="P17" s="48">
        <f t="shared" si="5"/>
        <v>-1.2919896640826873E-2</v>
      </c>
      <c r="Q17" s="48">
        <f t="shared" si="6"/>
        <v>0</v>
      </c>
      <c r="R17" s="48">
        <f t="shared" si="7"/>
        <v>-7.7519379844962332E-3</v>
      </c>
      <c r="S17" s="48">
        <f t="shared" si="8"/>
        <v>-2.5839793281654112E-3</v>
      </c>
      <c r="T17" s="48">
        <f t="shared" si="9"/>
        <v>-2.3255813953488517E-2</v>
      </c>
      <c r="U17" s="48">
        <f t="shared" si="10"/>
        <v>-3.3591731266149977E-2</v>
      </c>
      <c r="V17" s="48">
        <f t="shared" si="11"/>
        <v>-6.9767441860465185E-2</v>
      </c>
      <c r="W17" s="48">
        <f t="shared" si="12"/>
        <v>-9.8191214470284338E-2</v>
      </c>
      <c r="X17" s="48">
        <f t="shared" si="13"/>
        <v>-8.0103359173126651E-2</v>
      </c>
      <c r="Z17" s="49">
        <f t="shared" si="14"/>
        <v>0</v>
      </c>
      <c r="AA17" s="49">
        <f t="shared" si="1"/>
        <v>1</v>
      </c>
      <c r="AB17" s="49">
        <f t="shared" si="1"/>
        <v>0</v>
      </c>
      <c r="AC17" s="49">
        <f t="shared" si="1"/>
        <v>0</v>
      </c>
      <c r="AD17" s="49">
        <f t="shared" si="1"/>
        <v>0</v>
      </c>
      <c r="AE17" s="49">
        <f t="shared" si="1"/>
        <v>1</v>
      </c>
      <c r="AF17" s="49">
        <f t="shared" si="1"/>
        <v>1</v>
      </c>
      <c r="AG17" s="49">
        <f t="shared" si="1"/>
        <v>2</v>
      </c>
      <c r="AH17" s="49">
        <f t="shared" si="2"/>
        <v>2</v>
      </c>
      <c r="AI17" s="49">
        <f t="shared" si="3"/>
        <v>2</v>
      </c>
    </row>
    <row r="18" spans="1:35">
      <c r="A18" s="24">
        <v>1288</v>
      </c>
      <c r="B18" s="25" t="s">
        <v>14</v>
      </c>
      <c r="C18">
        <f>DSS_jun2020!G23</f>
        <v>28.1</v>
      </c>
      <c r="D18">
        <f>DSS_jun2020!J23</f>
        <v>27.8</v>
      </c>
      <c r="E18">
        <f>DSS_jun2020!K23</f>
        <v>28.2</v>
      </c>
      <c r="F18">
        <f>DSS_jun2020!N23</f>
        <v>28.2</v>
      </c>
      <c r="G18">
        <f>DSS_jun2020!O23</f>
        <v>28.2</v>
      </c>
      <c r="H18">
        <f>DSS_jun2020!R23</f>
        <v>27.1</v>
      </c>
      <c r="I18">
        <f>DSS_jun2020!S23</f>
        <v>26.7</v>
      </c>
      <c r="J18">
        <f>DSS_jun2020!V23</f>
        <v>26</v>
      </c>
      <c r="K18">
        <f>DSS_jun2020!W23</f>
        <v>25.1</v>
      </c>
      <c r="L18">
        <f>DSS_jun2020!Z23</f>
        <v>23.7</v>
      </c>
      <c r="M18">
        <f>DSS_jun2020!AA23</f>
        <v>23.3</v>
      </c>
      <c r="O18" s="48">
        <f t="shared" si="4"/>
        <v>-1.0676156583629918E-2</v>
      </c>
      <c r="P18" s="48">
        <f t="shared" si="5"/>
        <v>3.5587188612098883E-3</v>
      </c>
      <c r="Q18" s="48">
        <f t="shared" si="6"/>
        <v>3.5587188612098883E-3</v>
      </c>
      <c r="R18" s="48">
        <f t="shared" si="7"/>
        <v>3.5587188612098883E-3</v>
      </c>
      <c r="S18" s="48">
        <f t="shared" si="8"/>
        <v>-3.5587188612099641E-2</v>
      </c>
      <c r="T18" s="48">
        <f t="shared" si="9"/>
        <v>-4.9822064056939577E-2</v>
      </c>
      <c r="U18" s="48">
        <f t="shared" si="10"/>
        <v>-7.4733096085409303E-2</v>
      </c>
      <c r="V18" s="48">
        <f t="shared" si="11"/>
        <v>-0.10676156583629892</v>
      </c>
      <c r="W18" s="48">
        <f t="shared" si="12"/>
        <v>-0.15658362989323851</v>
      </c>
      <c r="X18" s="48">
        <f t="shared" si="13"/>
        <v>-0.1708185053380783</v>
      </c>
      <c r="Z18" s="49">
        <f t="shared" si="14"/>
        <v>1</v>
      </c>
      <c r="AA18" s="49">
        <f t="shared" si="1"/>
        <v>0</v>
      </c>
      <c r="AB18" s="49">
        <f t="shared" si="1"/>
        <v>0</v>
      </c>
      <c r="AC18" s="49">
        <f t="shared" si="1"/>
        <v>0</v>
      </c>
      <c r="AD18" s="49">
        <f t="shared" si="1"/>
        <v>1</v>
      </c>
      <c r="AE18" s="49">
        <f t="shared" si="1"/>
        <v>1</v>
      </c>
      <c r="AF18" s="49">
        <f t="shared" si="1"/>
        <v>2</v>
      </c>
      <c r="AG18" s="49">
        <f t="shared" si="1"/>
        <v>3</v>
      </c>
      <c r="AH18" s="49">
        <f t="shared" si="2"/>
        <v>4</v>
      </c>
      <c r="AI18" s="49">
        <f t="shared" si="3"/>
        <v>4</v>
      </c>
    </row>
    <row r="19" spans="1:35">
      <c r="A19" s="24">
        <v>1327</v>
      </c>
      <c r="B19" s="25" t="s">
        <v>14</v>
      </c>
      <c r="C19">
        <f>DSS_jun2020!G24</f>
        <v>26.8</v>
      </c>
      <c r="D19">
        <f>DSS_jun2020!J24</f>
        <v>27.2</v>
      </c>
      <c r="E19">
        <f>DSS_jun2020!K24</f>
        <v>27</v>
      </c>
      <c r="F19">
        <f>DSS_jun2020!N24</f>
        <v>27</v>
      </c>
      <c r="G19">
        <f>DSS_jun2020!O24</f>
        <v>26.9</v>
      </c>
      <c r="H19">
        <f>DSS_jun2020!R24</f>
        <v>26.6</v>
      </c>
      <c r="I19">
        <f>DSS_jun2020!S24</f>
        <v>26.3</v>
      </c>
      <c r="J19">
        <f>DSS_jun2020!V24</f>
        <v>25.1</v>
      </c>
      <c r="K19">
        <f>DSS_jun2020!W24</f>
        <v>25</v>
      </c>
      <c r="L19">
        <f>DSS_jun2020!Z24</f>
        <v>24</v>
      </c>
      <c r="M19">
        <f>DSS_jun2020!AA24</f>
        <v>24.4</v>
      </c>
      <c r="O19" s="48">
        <f t="shared" si="4"/>
        <v>1.4925373134328304E-2</v>
      </c>
      <c r="P19" s="48">
        <f t="shared" si="5"/>
        <v>7.4626865671641521E-3</v>
      </c>
      <c r="Q19" s="48">
        <f t="shared" si="6"/>
        <v>7.4626865671641521E-3</v>
      </c>
      <c r="R19" s="48">
        <f t="shared" si="7"/>
        <v>3.7313432835820101E-3</v>
      </c>
      <c r="S19" s="48">
        <f t="shared" si="8"/>
        <v>-7.4626865671641521E-3</v>
      </c>
      <c r="T19" s="48">
        <f t="shared" si="9"/>
        <v>-1.8656716417910446E-2</v>
      </c>
      <c r="U19" s="48">
        <f t="shared" si="10"/>
        <v>-6.3432835820895497E-2</v>
      </c>
      <c r="V19" s="48">
        <f t="shared" si="11"/>
        <v>-6.7164179104477639E-2</v>
      </c>
      <c r="W19" s="48">
        <f t="shared" si="12"/>
        <v>-0.10447761194029853</v>
      </c>
      <c r="X19" s="48">
        <f t="shared" si="13"/>
        <v>-8.9552238805970227E-2</v>
      </c>
      <c r="Z19" s="49">
        <f t="shared" si="14"/>
        <v>0</v>
      </c>
      <c r="AA19" s="49">
        <f t="shared" si="14"/>
        <v>0</v>
      </c>
      <c r="AB19" s="49">
        <f t="shared" si="14"/>
        <v>0</v>
      </c>
      <c r="AC19" s="49">
        <f t="shared" si="14"/>
        <v>0</v>
      </c>
      <c r="AD19" s="49">
        <f t="shared" si="14"/>
        <v>0</v>
      </c>
      <c r="AE19" s="49">
        <f t="shared" si="14"/>
        <v>1</v>
      </c>
      <c r="AF19" s="49">
        <f t="shared" si="14"/>
        <v>2</v>
      </c>
      <c r="AG19" s="49">
        <f t="shared" si="14"/>
        <v>2</v>
      </c>
      <c r="AH19" s="49">
        <f t="shared" si="2"/>
        <v>3</v>
      </c>
      <c r="AI19" s="49">
        <f t="shared" si="3"/>
        <v>2</v>
      </c>
    </row>
    <row r="20" spans="1:35">
      <c r="A20" s="24">
        <v>1333</v>
      </c>
      <c r="B20" s="25" t="s">
        <v>14</v>
      </c>
      <c r="C20">
        <f>DSS_jun2020!G25</f>
        <v>24.8</v>
      </c>
      <c r="D20">
        <f>DSS_jun2020!J25</f>
        <v>25.2</v>
      </c>
      <c r="E20">
        <f>DSS_jun2020!K25</f>
        <v>25</v>
      </c>
      <c r="F20">
        <f>DSS_jun2020!N25</f>
        <v>25.1</v>
      </c>
      <c r="G20">
        <f>DSS_jun2020!O25</f>
        <v>25.1</v>
      </c>
      <c r="H20">
        <f>DSS_jun2020!R25</f>
        <v>24.4</v>
      </c>
      <c r="I20">
        <f>DSS_jun2020!S25</f>
        <v>24</v>
      </c>
      <c r="J20">
        <f>DSS_jun2020!V25</f>
        <v>24</v>
      </c>
      <c r="K20">
        <f>DSS_jun2020!W25</f>
        <v>23.5</v>
      </c>
      <c r="L20">
        <f>DSS_jun2020!Z25</f>
        <v>22.3</v>
      </c>
      <c r="M20">
        <f>DSS_jun2020!AA25</f>
        <v>22.8</v>
      </c>
      <c r="O20" s="48">
        <f t="shared" si="4"/>
        <v>1.6129032258064457E-2</v>
      </c>
      <c r="P20" s="48">
        <f t="shared" si="5"/>
        <v>8.0645161290322284E-3</v>
      </c>
      <c r="Q20" s="48">
        <f t="shared" si="6"/>
        <v>1.2096774193548416E-2</v>
      </c>
      <c r="R20" s="48">
        <f t="shared" si="7"/>
        <v>1.2096774193548416E-2</v>
      </c>
      <c r="S20" s="48">
        <f t="shared" si="8"/>
        <v>-1.6129032258064602E-2</v>
      </c>
      <c r="T20" s="48">
        <f t="shared" si="9"/>
        <v>-3.2258064516129059E-2</v>
      </c>
      <c r="U20" s="48">
        <f t="shared" si="10"/>
        <v>-3.2258064516129059E-2</v>
      </c>
      <c r="V20" s="48">
        <f t="shared" si="11"/>
        <v>-5.2419354838709707E-2</v>
      </c>
      <c r="W20" s="48">
        <f t="shared" si="12"/>
        <v>-0.10080645161290322</v>
      </c>
      <c r="X20" s="48">
        <f t="shared" si="13"/>
        <v>-8.0645161290322578E-2</v>
      </c>
      <c r="Z20" s="49">
        <f t="shared" si="14"/>
        <v>0</v>
      </c>
      <c r="AA20" s="49">
        <f t="shared" si="14"/>
        <v>0</v>
      </c>
      <c r="AB20" s="49">
        <f t="shared" si="14"/>
        <v>0</v>
      </c>
      <c r="AC20" s="49">
        <f t="shared" si="14"/>
        <v>0</v>
      </c>
      <c r="AD20" s="49">
        <f t="shared" si="14"/>
        <v>1</v>
      </c>
      <c r="AE20" s="49">
        <f t="shared" si="14"/>
        <v>1</v>
      </c>
      <c r="AF20" s="49">
        <f t="shared" si="14"/>
        <v>1</v>
      </c>
      <c r="AG20" s="49">
        <f t="shared" si="14"/>
        <v>2</v>
      </c>
      <c r="AH20" s="49">
        <f t="shared" si="2"/>
        <v>3</v>
      </c>
      <c r="AI20" s="49">
        <f t="shared" si="3"/>
        <v>2</v>
      </c>
    </row>
    <row r="21" spans="1:35">
      <c r="A21" s="24">
        <v>1348</v>
      </c>
      <c r="B21" s="25" t="s">
        <v>15</v>
      </c>
      <c r="C21">
        <f>DSS_jun2020!G27</f>
        <v>31</v>
      </c>
      <c r="D21">
        <f>DSS_jun2020!J27</f>
        <v>31.3</v>
      </c>
      <c r="E21">
        <f>DSS_jun2020!K27</f>
        <v>31.4</v>
      </c>
      <c r="F21">
        <f>DSS_jun2020!N27</f>
        <v>31.2</v>
      </c>
      <c r="G21">
        <f>DSS_jun2020!O27</f>
        <v>31.2</v>
      </c>
      <c r="H21">
        <f>DSS_jun2020!R27</f>
        <v>30.9</v>
      </c>
      <c r="I21">
        <f>DSS_jun2020!S27</f>
        <v>29.4</v>
      </c>
      <c r="J21">
        <f>DSS_jun2020!V27</f>
        <v>28.9</v>
      </c>
      <c r="K21">
        <f>DSS_jun2020!W27</f>
        <v>28.7</v>
      </c>
      <c r="L21">
        <f>DSS_jun2020!Z27</f>
        <v>27.6</v>
      </c>
      <c r="M21">
        <f>DSS_jun2020!AA27</f>
        <v>27.1</v>
      </c>
      <c r="O21" s="48">
        <f t="shared" si="4"/>
        <v>9.6774193548387327E-3</v>
      </c>
      <c r="P21" s="48">
        <f t="shared" si="5"/>
        <v>1.2903225806451568E-2</v>
      </c>
      <c r="Q21" s="48">
        <f t="shared" si="6"/>
        <v>6.4516129032257839E-3</v>
      </c>
      <c r="R21" s="48">
        <f t="shared" si="7"/>
        <v>6.4516129032257839E-3</v>
      </c>
      <c r="S21" s="48">
        <f t="shared" si="8"/>
        <v>-3.2258064516129492E-3</v>
      </c>
      <c r="T21" s="48">
        <f t="shared" si="9"/>
        <v>-5.16129032258065E-2</v>
      </c>
      <c r="U21" s="48">
        <f t="shared" si="10"/>
        <v>-6.7741935483871016E-2</v>
      </c>
      <c r="V21" s="48">
        <f t="shared" si="11"/>
        <v>-7.4193548387096797E-2</v>
      </c>
      <c r="W21" s="48">
        <f t="shared" si="12"/>
        <v>-0.10967741935483867</v>
      </c>
      <c r="X21" s="48">
        <f t="shared" si="13"/>
        <v>-0.12580645161290319</v>
      </c>
      <c r="Z21" s="49">
        <f t="shared" si="14"/>
        <v>0</v>
      </c>
      <c r="AA21" s="49">
        <f t="shared" si="14"/>
        <v>0</v>
      </c>
      <c r="AB21" s="49">
        <f t="shared" si="14"/>
        <v>0</v>
      </c>
      <c r="AC21" s="49">
        <f t="shared" si="14"/>
        <v>0</v>
      </c>
      <c r="AD21" s="49">
        <f t="shared" si="14"/>
        <v>0</v>
      </c>
      <c r="AE21" s="49">
        <f t="shared" si="14"/>
        <v>2</v>
      </c>
      <c r="AF21" s="49">
        <f t="shared" si="14"/>
        <v>2</v>
      </c>
      <c r="AG21" s="49">
        <f t="shared" si="14"/>
        <v>2</v>
      </c>
      <c r="AH21" s="49">
        <f t="shared" si="14"/>
        <v>3</v>
      </c>
      <c r="AI21" s="49">
        <f t="shared" si="14"/>
        <v>3</v>
      </c>
    </row>
    <row r="22" spans="1:35">
      <c r="A22" s="24">
        <v>1326</v>
      </c>
      <c r="B22" s="25" t="s">
        <v>15</v>
      </c>
      <c r="C22">
        <f>DSS_jun2020!G28</f>
        <v>26.4</v>
      </c>
      <c r="D22">
        <f>DSS_jun2020!J28</f>
        <v>26.5</v>
      </c>
      <c r="E22">
        <f>DSS_jun2020!K28</f>
        <v>26.3</v>
      </c>
      <c r="F22">
        <f>DSS_jun2020!N28</f>
        <v>26.3</v>
      </c>
      <c r="G22">
        <f>DSS_jun2020!O28</f>
        <v>25.8</v>
      </c>
      <c r="H22">
        <f>DSS_jun2020!R28</f>
        <v>24.9</v>
      </c>
      <c r="I22">
        <f>DSS_jun2020!S28</f>
        <v>23.4</v>
      </c>
      <c r="J22">
        <f>DSS_jun2020!V28</f>
        <v>21.8</v>
      </c>
      <c r="K22">
        <f>DSS_jun2020!W28</f>
        <v>20.7</v>
      </c>
      <c r="L22">
        <f>DSS_jun2020!Z28</f>
        <v>19.600000000000001</v>
      </c>
      <c r="M22">
        <f>DSS_jun2020!AA28</f>
        <v>19.600000000000001</v>
      </c>
      <c r="O22" s="48">
        <f t="shared" si="4"/>
        <v>3.7878787878788418E-3</v>
      </c>
      <c r="P22" s="48">
        <f t="shared" si="5"/>
        <v>-3.7878787878787073E-3</v>
      </c>
      <c r="Q22" s="48">
        <f t="shared" si="6"/>
        <v>-3.7878787878787073E-3</v>
      </c>
      <c r="R22" s="48">
        <f t="shared" si="7"/>
        <v>-2.2727272727272648E-2</v>
      </c>
      <c r="S22" s="48">
        <f t="shared" si="8"/>
        <v>-5.6818181818181823E-2</v>
      </c>
      <c r="T22" s="48">
        <f t="shared" si="9"/>
        <v>-0.11363636363636365</v>
      </c>
      <c r="U22" s="48">
        <f t="shared" si="10"/>
        <v>-0.17424242424242417</v>
      </c>
      <c r="V22" s="48">
        <f t="shared" si="11"/>
        <v>-0.21590909090909088</v>
      </c>
      <c r="W22" s="48">
        <f t="shared" si="12"/>
        <v>-0.25757575757575746</v>
      </c>
      <c r="X22" s="48">
        <f t="shared" si="13"/>
        <v>-0.25757575757575746</v>
      </c>
      <c r="Z22" s="49">
        <f>IF(O22&gt;-1%,0,IF(O22&gt;-5%,1,IF(O22&gt;-10%,2,IF(O22&gt;-15%,3,IF(O22&gt;-100%,4,"Error")))))</f>
        <v>0</v>
      </c>
      <c r="AA22" s="49">
        <f t="shared" ref="AA22:AA24" si="15">IF(P22&gt;-1%,0,IF(P22&gt;-5%,1,IF(P22&gt;-10%,2,IF(P22&gt;-15%,3,IF(P22&gt;-100%,4,"Error")))))</f>
        <v>0</v>
      </c>
      <c r="AB22" s="49">
        <f t="shared" ref="AB22:AB24" si="16">IF(Q22&gt;-1%,0,IF(Q22&gt;-5%,1,IF(Q22&gt;-10%,2,IF(Q22&gt;-15%,3,IF(Q22&gt;-100%,4,"Error")))))</f>
        <v>0</v>
      </c>
      <c r="AC22" s="49">
        <f t="shared" ref="AC22:AC24" si="17">IF(R22&gt;-1%,0,IF(R22&gt;-5%,1,IF(R22&gt;-10%,2,IF(R22&gt;-15%,3,IF(R22&gt;-100%,4,"Error")))))</f>
        <v>1</v>
      </c>
      <c r="AD22" s="49">
        <f t="shared" ref="AD22:AD24" si="18">IF(S22&gt;-1%,0,IF(S22&gt;-5%,1,IF(S22&gt;-10%,2,IF(S22&gt;-15%,3,IF(S22&gt;-100%,4,"Error")))))</f>
        <v>2</v>
      </c>
      <c r="AE22" s="49">
        <f t="shared" ref="AE22:AE24" si="19">IF(T22&gt;-1%,0,IF(T22&gt;-5%,1,IF(T22&gt;-10%,2,IF(T22&gt;-15%,3,IF(T22&gt;-100%,4,"Error")))))</f>
        <v>3</v>
      </c>
      <c r="AF22" s="49">
        <f t="shared" ref="AF22:AF24" si="20">IF(U22&gt;-1%,0,IF(U22&gt;-5%,1,IF(U22&gt;-10%,2,IF(U22&gt;-15%,3,IF(U22&gt;-100%,4,"Error")))))</f>
        <v>4</v>
      </c>
      <c r="AG22" s="49">
        <f t="shared" ref="AG22:AG24" si="21">IF(V22&gt;-1%,0,IF(V22&gt;-5%,1,IF(V22&gt;-10%,2,IF(V22&gt;-15%,3,IF(V22&gt;-100%,4,"Error")))))</f>
        <v>4</v>
      </c>
      <c r="AH22" s="49">
        <f t="shared" ref="AH22:AH24" si="22">IF(W22&gt;-1%,0,IF(W22&gt;-5%,1,IF(W22&gt;-10%,2,IF(W22&gt;-15%,3,IF(W22&gt;-100%,4,"Error")))))</f>
        <v>4</v>
      </c>
      <c r="AI22" s="49">
        <f t="shared" ref="AI22:AI24" si="23">IF(X22&gt;-1%,0,IF(X22&gt;-5%,1,IF(X22&gt;-10%,2,IF(X22&gt;-15%,3,IF(X22&gt;-100%,4,"Error")))))</f>
        <v>4</v>
      </c>
    </row>
    <row r="23" spans="1:35">
      <c r="A23" s="24">
        <v>1329</v>
      </c>
      <c r="B23" s="25" t="s">
        <v>15</v>
      </c>
      <c r="C23">
        <f>DSS_jun2020!G29</f>
        <v>24.2</v>
      </c>
      <c r="D23">
        <f>DSS_jun2020!J29</f>
        <v>24.6</v>
      </c>
      <c r="E23">
        <f>DSS_jun2020!K29</f>
        <v>24.7</v>
      </c>
      <c r="F23">
        <f>DSS_jun2020!N29</f>
        <v>24.3</v>
      </c>
      <c r="G23">
        <f>DSS_jun2020!O29</f>
        <v>24.4</v>
      </c>
      <c r="H23">
        <f>DSS_jun2020!R29</f>
        <v>24.4</v>
      </c>
      <c r="I23">
        <f>DSS_jun2020!S29</f>
        <v>24</v>
      </c>
      <c r="J23">
        <f>DSS_jun2020!V29</f>
        <v>23.4</v>
      </c>
      <c r="K23">
        <f>DSS_jun2020!W29</f>
        <v>23.8</v>
      </c>
      <c r="L23">
        <f>DSS_jun2020!Z29</f>
        <v>24</v>
      </c>
      <c r="M23">
        <f>DSS_jun2020!AA29</f>
        <v>24.9</v>
      </c>
      <c r="O23" s="48">
        <f t="shared" si="4"/>
        <v>1.6528925619834798E-2</v>
      </c>
      <c r="P23" s="48">
        <f t="shared" si="5"/>
        <v>2.0661157024793389E-2</v>
      </c>
      <c r="Q23" s="48">
        <f t="shared" si="6"/>
        <v>4.1322314049587368E-3</v>
      </c>
      <c r="R23" s="48">
        <f t="shared" si="7"/>
        <v>8.2644628099173261E-3</v>
      </c>
      <c r="S23" s="48">
        <f t="shared" si="8"/>
        <v>8.2644628099173261E-3</v>
      </c>
      <c r="T23" s="48">
        <f t="shared" si="9"/>
        <v>-8.2644628099173261E-3</v>
      </c>
      <c r="U23" s="48">
        <f t="shared" si="10"/>
        <v>-3.305785123966945E-2</v>
      </c>
      <c r="V23" s="48">
        <f t="shared" si="11"/>
        <v>-1.6528925619834652E-2</v>
      </c>
      <c r="W23" s="48">
        <f t="shared" si="12"/>
        <v>-8.2644628099173261E-3</v>
      </c>
      <c r="X23" s="48">
        <f t="shared" si="13"/>
        <v>2.8925619834710717E-2</v>
      </c>
      <c r="Z23" s="49">
        <f t="shared" ref="Z23:Z24" si="24">IF(O23&gt;-1%,0,IF(O23&gt;-5%,1,IF(O23&gt;-10%,2,IF(O23&gt;-15%,3,IF(O23&gt;-100%,4,"Error")))))</f>
        <v>0</v>
      </c>
      <c r="AA23" s="49">
        <f t="shared" si="15"/>
        <v>0</v>
      </c>
      <c r="AB23" s="49">
        <f t="shared" si="16"/>
        <v>0</v>
      </c>
      <c r="AC23" s="49">
        <f t="shared" si="17"/>
        <v>0</v>
      </c>
      <c r="AD23" s="49">
        <f t="shared" si="18"/>
        <v>0</v>
      </c>
      <c r="AE23" s="49">
        <f t="shared" si="19"/>
        <v>0</v>
      </c>
      <c r="AF23" s="49">
        <f t="shared" si="20"/>
        <v>1</v>
      </c>
      <c r="AG23" s="49">
        <f t="shared" si="21"/>
        <v>1</v>
      </c>
      <c r="AH23" s="49">
        <f t="shared" si="22"/>
        <v>0</v>
      </c>
      <c r="AI23" s="49">
        <f t="shared" si="23"/>
        <v>0</v>
      </c>
    </row>
    <row r="24" spans="1:35">
      <c r="A24" s="24">
        <v>1334</v>
      </c>
      <c r="B24" s="25" t="s">
        <v>15</v>
      </c>
      <c r="C24">
        <f>DSS_jun2020!G30</f>
        <v>24.7</v>
      </c>
      <c r="D24">
        <f>DSS_jun2020!J30</f>
        <v>24.7</v>
      </c>
      <c r="E24">
        <f>DSS_jun2020!K30</f>
        <v>25.1</v>
      </c>
      <c r="F24">
        <f>DSS_jun2020!N30</f>
        <v>24.8</v>
      </c>
      <c r="G24">
        <f>DSS_jun2020!O30</f>
        <v>24.8</v>
      </c>
      <c r="H24">
        <f>DSS_jun2020!R30</f>
        <v>24.2</v>
      </c>
      <c r="I24">
        <f>DSS_jun2020!S30</f>
        <v>23.2</v>
      </c>
      <c r="J24">
        <f>DSS_jun2020!V30</f>
        <v>22.6</v>
      </c>
      <c r="K24">
        <f>DSS_jun2020!W30</f>
        <v>23.1</v>
      </c>
      <c r="L24">
        <f>DSS_jun2020!Z30</f>
        <v>22.2</v>
      </c>
      <c r="M24">
        <f>DSS_jun2020!AA30</f>
        <v>22.5</v>
      </c>
      <c r="O24" s="48">
        <f t="shared" si="4"/>
        <v>0</v>
      </c>
      <c r="P24" s="48">
        <f t="shared" si="5"/>
        <v>1.6194331983805755E-2</v>
      </c>
      <c r="Q24" s="48">
        <f t="shared" si="6"/>
        <v>4.0485829959514743E-3</v>
      </c>
      <c r="R24" s="48">
        <f t="shared" si="7"/>
        <v>4.0485829959514743E-3</v>
      </c>
      <c r="S24" s="48">
        <f t="shared" si="8"/>
        <v>-2.0242914979757085E-2</v>
      </c>
      <c r="T24" s="48">
        <f t="shared" si="9"/>
        <v>-6.0728744939271259E-2</v>
      </c>
      <c r="U24" s="48">
        <f t="shared" si="10"/>
        <v>-8.5020242914979671E-2</v>
      </c>
      <c r="V24" s="48">
        <f t="shared" si="11"/>
        <v>-6.4777327935222589E-2</v>
      </c>
      <c r="W24" s="48">
        <f t="shared" si="12"/>
        <v>-0.10121457489878542</v>
      </c>
      <c r="X24" s="48">
        <f t="shared" si="13"/>
        <v>-8.9068825910931154E-2</v>
      </c>
      <c r="Z24" s="49">
        <f t="shared" si="24"/>
        <v>0</v>
      </c>
      <c r="AA24" s="49">
        <f t="shared" si="15"/>
        <v>0</v>
      </c>
      <c r="AB24" s="49">
        <f t="shared" si="16"/>
        <v>0</v>
      </c>
      <c r="AC24" s="49">
        <f t="shared" si="17"/>
        <v>0</v>
      </c>
      <c r="AD24" s="49">
        <f t="shared" si="18"/>
        <v>1</v>
      </c>
      <c r="AE24" s="49">
        <f t="shared" si="19"/>
        <v>2</v>
      </c>
      <c r="AF24" s="49">
        <f t="shared" si="20"/>
        <v>2</v>
      </c>
      <c r="AG24" s="49">
        <f t="shared" si="21"/>
        <v>2</v>
      </c>
      <c r="AH24" s="49">
        <f t="shared" si="22"/>
        <v>3</v>
      </c>
      <c r="AI24" s="49">
        <f t="shared" si="23"/>
        <v>2</v>
      </c>
    </row>
    <row r="26" spans="1:35">
      <c r="B26" s="50" t="s">
        <v>81</v>
      </c>
      <c r="J26" s="50" t="s">
        <v>82</v>
      </c>
      <c r="Q26" s="50" t="s">
        <v>96</v>
      </c>
      <c r="W26" s="50" t="s">
        <v>87</v>
      </c>
    </row>
    <row r="27" spans="1:35">
      <c r="A27" s="45" t="s">
        <v>69</v>
      </c>
      <c r="B27" s="46" t="s">
        <v>10</v>
      </c>
      <c r="C27" t="s">
        <v>83</v>
      </c>
      <c r="D27" t="s">
        <v>84</v>
      </c>
      <c r="E27" t="s">
        <v>74</v>
      </c>
      <c r="F27" t="s">
        <v>76</v>
      </c>
      <c r="G27" t="s">
        <v>78</v>
      </c>
      <c r="I27" s="45" t="s">
        <v>69</v>
      </c>
      <c r="J27" s="46" t="s">
        <v>10</v>
      </c>
      <c r="K27" t="s">
        <v>83</v>
      </c>
      <c r="L27" t="s">
        <v>84</v>
      </c>
      <c r="M27" t="s">
        <v>74</v>
      </c>
      <c r="N27" t="s">
        <v>76</v>
      </c>
      <c r="O27" t="s">
        <v>78</v>
      </c>
      <c r="Q27" t="s">
        <v>83</v>
      </c>
      <c r="R27" t="s">
        <v>84</v>
      </c>
      <c r="S27" t="s">
        <v>74</v>
      </c>
      <c r="T27" t="s">
        <v>76</v>
      </c>
      <c r="U27" t="s">
        <v>78</v>
      </c>
      <c r="W27" t="s">
        <v>83</v>
      </c>
      <c r="X27" t="s">
        <v>84</v>
      </c>
      <c r="Y27" t="s">
        <v>74</v>
      </c>
      <c r="Z27" t="s">
        <v>76</v>
      </c>
      <c r="AA27" t="s">
        <v>78</v>
      </c>
    </row>
    <row r="28" spans="1:35">
      <c r="A28" s="24">
        <v>1300</v>
      </c>
      <c r="B28" s="25" t="s">
        <v>11</v>
      </c>
      <c r="C28">
        <f>DSS_jun2020!H4</f>
        <v>0</v>
      </c>
      <c r="D28">
        <f>DSS_jun2020!L4</f>
        <v>0</v>
      </c>
      <c r="E28">
        <f>DSS_jun2020!P4</f>
        <v>1</v>
      </c>
      <c r="F28">
        <f>DSS_jun2020!T4</f>
        <v>3</v>
      </c>
      <c r="G28">
        <f>DSS_jun2020!X4</f>
        <v>4</v>
      </c>
      <c r="I28" s="24">
        <v>1300</v>
      </c>
      <c r="J28" s="25" t="s">
        <v>11</v>
      </c>
      <c r="K28">
        <f>DSS_jun2020!I4</f>
        <v>0</v>
      </c>
      <c r="L28">
        <f>DSS_jun2020!M4</f>
        <v>0</v>
      </c>
      <c r="M28">
        <f>DSS_jun2020!Q4</f>
        <v>1</v>
      </c>
      <c r="N28">
        <f>DSS_jun2020!U4</f>
        <v>4</v>
      </c>
      <c r="O28">
        <f>DSS_jun2020!Y4</f>
        <v>1</v>
      </c>
      <c r="Q28" s="49">
        <f>Z3+C28+K28</f>
        <v>0</v>
      </c>
      <c r="R28" s="49">
        <f t="shared" ref="R28:U43" si="25">AA3+D28+L28</f>
        <v>0</v>
      </c>
      <c r="S28" s="49">
        <f t="shared" si="25"/>
        <v>3</v>
      </c>
      <c r="T28" s="49">
        <f t="shared" si="25"/>
        <v>7</v>
      </c>
      <c r="U28" s="49">
        <f t="shared" si="25"/>
        <v>6</v>
      </c>
      <c r="W28" s="49">
        <f>IF(K28&gt;-1%,0,IF(K28&gt;-5%,1,IF(K28&gt;-10%,2,IF(K28&gt;-15%,3,IF(K28&gt;-100%,4,"Error")))))</f>
        <v>0</v>
      </c>
      <c r="X28" s="49">
        <f t="shared" ref="X28:AA43" si="26">IF(L28&gt;-1%,0,IF(L28&gt;-5%,1,IF(L28&gt;-10%,2,IF(L28&gt;-15%,3,IF(L28&gt;-100%,4,"Error")))))</f>
        <v>0</v>
      </c>
      <c r="Y28" s="49">
        <f t="shared" si="26"/>
        <v>0</v>
      </c>
      <c r="Z28" s="49">
        <f t="shared" si="26"/>
        <v>0</v>
      </c>
      <c r="AA28" s="49">
        <f t="shared" si="26"/>
        <v>0</v>
      </c>
    </row>
    <row r="29" spans="1:35">
      <c r="A29" s="24">
        <v>1285</v>
      </c>
      <c r="B29" s="25" t="s">
        <v>11</v>
      </c>
      <c r="C29">
        <f>DSS_jun2020!H5</f>
        <v>0</v>
      </c>
      <c r="D29">
        <f>DSS_jun2020!L5</f>
        <v>1</v>
      </c>
      <c r="E29">
        <f>DSS_jun2020!P5</f>
        <v>1</v>
      </c>
      <c r="F29">
        <f>DSS_jun2020!T5</f>
        <v>3</v>
      </c>
      <c r="G29">
        <f>DSS_jun2020!X5</f>
        <v>4</v>
      </c>
      <c r="I29" s="24">
        <v>1285</v>
      </c>
      <c r="J29" s="25" t="s">
        <v>11</v>
      </c>
      <c r="K29">
        <f>DSS_jun2020!I5</f>
        <v>0</v>
      </c>
      <c r="L29">
        <f>DSS_jun2020!M5</f>
        <v>0</v>
      </c>
      <c r="M29">
        <f>DSS_jun2020!Q5</f>
        <v>1</v>
      </c>
      <c r="N29">
        <f>DSS_jun2020!U5</f>
        <v>3</v>
      </c>
      <c r="O29">
        <f>DSS_jun2020!Y5</f>
        <v>1</v>
      </c>
      <c r="Q29" s="49">
        <f t="shared" ref="Q29:Q49" si="27">Z4+C29+K29</f>
        <v>0</v>
      </c>
      <c r="R29" s="49">
        <f t="shared" si="25"/>
        <v>1</v>
      </c>
      <c r="S29" s="49">
        <f t="shared" si="25"/>
        <v>2</v>
      </c>
      <c r="T29" s="49">
        <f t="shared" si="25"/>
        <v>6</v>
      </c>
      <c r="U29" s="49">
        <f t="shared" si="25"/>
        <v>6</v>
      </c>
      <c r="W29" s="49">
        <f t="shared" ref="W29:W49" si="28">IF(K29&gt;-1%,0,IF(K29&gt;-5%,1,IF(K29&gt;-10%,2,IF(K29&gt;-15%,3,IF(K29&gt;-100%,4,"Error")))))</f>
        <v>0</v>
      </c>
      <c r="X29" s="49">
        <f t="shared" si="26"/>
        <v>0</v>
      </c>
      <c r="Y29" s="49">
        <f t="shared" si="26"/>
        <v>0</v>
      </c>
      <c r="Z29" s="49">
        <f t="shared" si="26"/>
        <v>0</v>
      </c>
      <c r="AA29" s="49">
        <f t="shared" si="26"/>
        <v>0</v>
      </c>
    </row>
    <row r="30" spans="1:35">
      <c r="A30" s="24">
        <v>1287</v>
      </c>
      <c r="B30" s="25" t="s">
        <v>11</v>
      </c>
      <c r="C30">
        <f>DSS_jun2020!H6</f>
        <v>0</v>
      </c>
      <c r="D30">
        <f>DSS_jun2020!L6</f>
        <v>1</v>
      </c>
      <c r="E30">
        <f>DSS_jun2020!P6</f>
        <v>1</v>
      </c>
      <c r="F30">
        <f>DSS_jun2020!T6</f>
        <v>2</v>
      </c>
      <c r="G30">
        <f>DSS_jun2020!X6</f>
        <v>3</v>
      </c>
      <c r="I30" s="24">
        <v>1287</v>
      </c>
      <c r="J30" s="25" t="s">
        <v>11</v>
      </c>
      <c r="K30">
        <f>DSS_jun2020!I6</f>
        <v>0</v>
      </c>
      <c r="L30">
        <f>DSS_jun2020!M6</f>
        <v>1</v>
      </c>
      <c r="M30">
        <f>DSS_jun2020!Q6</f>
        <v>2</v>
      </c>
      <c r="N30">
        <f>DSS_jun2020!U6</f>
        <v>4</v>
      </c>
      <c r="O30">
        <f>DSS_jun2020!Y6</f>
        <v>1</v>
      </c>
      <c r="Q30" s="49">
        <f t="shared" si="27"/>
        <v>0</v>
      </c>
      <c r="R30" s="49">
        <f t="shared" si="25"/>
        <v>2</v>
      </c>
      <c r="S30" s="49">
        <f t="shared" si="25"/>
        <v>3</v>
      </c>
      <c r="T30" s="49">
        <f t="shared" si="25"/>
        <v>7</v>
      </c>
      <c r="U30" s="49">
        <f t="shared" si="25"/>
        <v>5</v>
      </c>
      <c r="W30" s="49">
        <f t="shared" si="28"/>
        <v>0</v>
      </c>
      <c r="X30" s="49">
        <f t="shared" si="26"/>
        <v>0</v>
      </c>
      <c r="Y30" s="49">
        <f t="shared" si="26"/>
        <v>0</v>
      </c>
      <c r="Z30" s="49">
        <f t="shared" si="26"/>
        <v>0</v>
      </c>
      <c r="AA30" s="49">
        <f t="shared" si="26"/>
        <v>0</v>
      </c>
    </row>
    <row r="31" spans="1:35">
      <c r="A31" s="24">
        <v>1331</v>
      </c>
      <c r="B31" s="25" t="s">
        <v>11</v>
      </c>
      <c r="C31">
        <f>DSS_jun2020!H7</f>
        <v>0</v>
      </c>
      <c r="D31">
        <f>DSS_jun2020!L7</f>
        <v>0</v>
      </c>
      <c r="E31">
        <f>DSS_jun2020!P7</f>
        <v>2</v>
      </c>
      <c r="F31">
        <f>DSS_jun2020!T7</f>
        <v>3</v>
      </c>
      <c r="G31">
        <v>3</v>
      </c>
      <c r="I31" s="24">
        <v>1331</v>
      </c>
      <c r="J31" s="25" t="s">
        <v>11</v>
      </c>
      <c r="K31">
        <f>DSS_jun2020!I7</f>
        <v>0</v>
      </c>
      <c r="L31">
        <f>DSS_jun2020!M7</f>
        <v>0</v>
      </c>
      <c r="M31">
        <f>DSS_jun2020!Q7</f>
        <v>2</v>
      </c>
      <c r="N31">
        <f>DSS_jun2020!U7</f>
        <v>4</v>
      </c>
      <c r="O31">
        <v>3</v>
      </c>
      <c r="Q31" s="49">
        <f t="shared" si="27"/>
        <v>0</v>
      </c>
      <c r="R31" s="49">
        <f t="shared" si="25"/>
        <v>0</v>
      </c>
      <c r="S31" s="49">
        <f t="shared" si="25"/>
        <v>4</v>
      </c>
      <c r="T31" s="49">
        <f t="shared" si="25"/>
        <v>7</v>
      </c>
      <c r="U31" s="49">
        <f>AD6+G31+O31</f>
        <v>6</v>
      </c>
      <c r="W31" s="49">
        <f t="shared" si="28"/>
        <v>0</v>
      </c>
      <c r="X31" s="49">
        <f t="shared" si="26"/>
        <v>0</v>
      </c>
      <c r="Y31" s="49">
        <f t="shared" si="26"/>
        <v>0</v>
      </c>
      <c r="Z31" s="49">
        <f t="shared" si="26"/>
        <v>0</v>
      </c>
      <c r="AA31" s="49">
        <f t="shared" si="26"/>
        <v>0</v>
      </c>
    </row>
    <row r="32" spans="1:35">
      <c r="A32" s="24">
        <v>1286</v>
      </c>
      <c r="B32" s="25" t="s">
        <v>14</v>
      </c>
      <c r="C32">
        <f>DSS_jun2020!H9</f>
        <v>0</v>
      </c>
      <c r="D32">
        <f>DSS_jun2020!L9</f>
        <v>2</v>
      </c>
      <c r="E32">
        <f>DSS_jun2020!P9</f>
        <v>1</v>
      </c>
      <c r="F32">
        <f>DSS_jun2020!T9</f>
        <v>3</v>
      </c>
      <c r="G32">
        <f>DSS_jun2020!X9</f>
        <v>4</v>
      </c>
      <c r="I32" s="24">
        <v>1286</v>
      </c>
      <c r="J32" s="25" t="s">
        <v>14</v>
      </c>
      <c r="K32">
        <f>DSS_jun2020!I9</f>
        <v>0</v>
      </c>
      <c r="L32">
        <f>DSS_jun2020!M9</f>
        <v>1</v>
      </c>
      <c r="M32">
        <f>DSS_jun2020!Q9</f>
        <v>1</v>
      </c>
      <c r="N32">
        <f>DSS_jun2020!U9</f>
        <v>4</v>
      </c>
      <c r="O32">
        <f>DSS_jun2020!Y9</f>
        <v>1</v>
      </c>
      <c r="Q32" s="49">
        <f t="shared" si="27"/>
        <v>0</v>
      </c>
      <c r="R32" s="49">
        <f t="shared" si="25"/>
        <v>3</v>
      </c>
      <c r="S32" s="49">
        <f t="shared" si="25"/>
        <v>2</v>
      </c>
      <c r="T32" s="49">
        <f t="shared" si="25"/>
        <v>7</v>
      </c>
      <c r="U32" s="49">
        <f t="shared" si="25"/>
        <v>5</v>
      </c>
      <c r="W32" s="49">
        <f t="shared" si="28"/>
        <v>0</v>
      </c>
      <c r="X32" s="49">
        <f t="shared" si="26"/>
        <v>0</v>
      </c>
      <c r="Y32" s="49">
        <f t="shared" si="26"/>
        <v>0</v>
      </c>
      <c r="Z32" s="49">
        <f t="shared" si="26"/>
        <v>0</v>
      </c>
      <c r="AA32" s="49">
        <f t="shared" si="26"/>
        <v>0</v>
      </c>
    </row>
    <row r="33" spans="1:27">
      <c r="A33" s="24">
        <v>1322</v>
      </c>
      <c r="B33" s="25" t="s">
        <v>14</v>
      </c>
      <c r="C33">
        <f>DSS_jun2020!H10</f>
        <v>0</v>
      </c>
      <c r="D33">
        <f>DSS_jun2020!L10</f>
        <v>0</v>
      </c>
      <c r="E33">
        <f>DSS_jun2020!P10</f>
        <v>0</v>
      </c>
      <c r="F33">
        <f>DSS_jun2020!T10</f>
        <v>2</v>
      </c>
      <c r="G33">
        <f>DSS_jun2020!X10</f>
        <v>4</v>
      </c>
      <c r="I33" s="24">
        <v>1322</v>
      </c>
      <c r="J33" s="25" t="s">
        <v>14</v>
      </c>
      <c r="K33">
        <f>DSS_jun2020!I10</f>
        <v>0</v>
      </c>
      <c r="L33">
        <f>DSS_jun2020!M10</f>
        <v>1</v>
      </c>
      <c r="M33">
        <f>DSS_jun2020!Q10</f>
        <v>1</v>
      </c>
      <c r="N33">
        <f>DSS_jun2020!U10</f>
        <v>4</v>
      </c>
      <c r="O33">
        <f>DSS_jun2020!Y10</f>
        <v>2</v>
      </c>
      <c r="Q33" s="49">
        <f t="shared" si="27"/>
        <v>0</v>
      </c>
      <c r="R33" s="49">
        <f t="shared" si="25"/>
        <v>1</v>
      </c>
      <c r="S33" s="49">
        <f t="shared" si="25"/>
        <v>1</v>
      </c>
      <c r="T33" s="49">
        <f t="shared" si="25"/>
        <v>6</v>
      </c>
      <c r="U33" s="49">
        <f t="shared" si="25"/>
        <v>7</v>
      </c>
      <c r="W33" s="49">
        <f t="shared" si="28"/>
        <v>0</v>
      </c>
      <c r="X33" s="49">
        <f t="shared" si="26"/>
        <v>0</v>
      </c>
      <c r="Y33" s="49">
        <f t="shared" si="26"/>
        <v>0</v>
      </c>
      <c r="Z33" s="49">
        <f t="shared" si="26"/>
        <v>0</v>
      </c>
      <c r="AA33" s="49">
        <f t="shared" si="26"/>
        <v>0</v>
      </c>
    </row>
    <row r="34" spans="1:27">
      <c r="A34" s="24">
        <v>1324</v>
      </c>
      <c r="B34" s="25" t="s">
        <v>14</v>
      </c>
      <c r="C34">
        <f>DSS_jun2020!H11</f>
        <v>0</v>
      </c>
      <c r="D34">
        <f>DSS_jun2020!L11</f>
        <v>0</v>
      </c>
      <c r="E34">
        <f>DSS_jun2020!P11</f>
        <v>1</v>
      </c>
      <c r="F34">
        <f>DSS_jun2020!T11</f>
        <v>2</v>
      </c>
      <c r="G34">
        <f>DSS_jun2020!X11</f>
        <v>4</v>
      </c>
      <c r="I34" s="24">
        <v>1324</v>
      </c>
      <c r="J34" s="25" t="s">
        <v>14</v>
      </c>
      <c r="K34">
        <f>DSS_jun2020!I11</f>
        <v>0</v>
      </c>
      <c r="L34">
        <f>DSS_jun2020!M11</f>
        <v>2</v>
      </c>
      <c r="M34">
        <f>DSS_jun2020!Q11</f>
        <v>2</v>
      </c>
      <c r="N34">
        <f>DSS_jun2020!U11</f>
        <v>4</v>
      </c>
      <c r="O34">
        <f>DSS_jun2020!Y11</f>
        <v>1</v>
      </c>
      <c r="Q34" s="49">
        <f t="shared" si="27"/>
        <v>0</v>
      </c>
      <c r="R34" s="49">
        <f t="shared" si="25"/>
        <v>2</v>
      </c>
      <c r="S34" s="49">
        <f t="shared" si="25"/>
        <v>3</v>
      </c>
      <c r="T34" s="49">
        <f t="shared" si="25"/>
        <v>6</v>
      </c>
      <c r="U34" s="49">
        <f t="shared" si="25"/>
        <v>5</v>
      </c>
      <c r="W34" s="49">
        <f t="shared" si="28"/>
        <v>0</v>
      </c>
      <c r="X34" s="49">
        <f t="shared" si="26"/>
        <v>0</v>
      </c>
      <c r="Y34" s="49">
        <f t="shared" si="26"/>
        <v>0</v>
      </c>
      <c r="Z34" s="49">
        <f t="shared" si="26"/>
        <v>0</v>
      </c>
      <c r="AA34" s="49">
        <f t="shared" si="26"/>
        <v>0</v>
      </c>
    </row>
    <row r="35" spans="1:27">
      <c r="A35" s="24">
        <v>1325</v>
      </c>
      <c r="B35" s="25" t="s">
        <v>14</v>
      </c>
      <c r="C35">
        <f>DSS_jun2020!H12</f>
        <v>0</v>
      </c>
      <c r="D35">
        <f>DSS_jun2020!L12</f>
        <v>0</v>
      </c>
      <c r="E35">
        <f>DSS_jun2020!P12</f>
        <v>1</v>
      </c>
      <c r="F35">
        <f>DSS_jun2020!T12</f>
        <v>3</v>
      </c>
      <c r="G35">
        <f>DSS_jun2020!X12</f>
        <v>3</v>
      </c>
      <c r="I35" s="24">
        <v>1325</v>
      </c>
      <c r="J35" s="25" t="s">
        <v>14</v>
      </c>
      <c r="K35">
        <f>DSS_jun2020!I12</f>
        <v>0</v>
      </c>
      <c r="L35">
        <f>DSS_jun2020!M12</f>
        <v>1</v>
      </c>
      <c r="M35">
        <f>DSS_jun2020!Q12</f>
        <v>0</v>
      </c>
      <c r="N35">
        <f>DSS_jun2020!U12</f>
        <v>3</v>
      </c>
      <c r="O35">
        <f>DSS_jun2020!Y12</f>
        <v>0</v>
      </c>
      <c r="Q35" s="49">
        <f t="shared" si="27"/>
        <v>1</v>
      </c>
      <c r="R35" s="49">
        <f t="shared" si="25"/>
        <v>1</v>
      </c>
      <c r="S35" s="49">
        <f t="shared" si="25"/>
        <v>1</v>
      </c>
      <c r="T35" s="49">
        <f t="shared" si="25"/>
        <v>6</v>
      </c>
      <c r="U35" s="49">
        <f t="shared" si="25"/>
        <v>3</v>
      </c>
      <c r="W35" s="49">
        <f t="shared" si="28"/>
        <v>0</v>
      </c>
      <c r="X35" s="49">
        <f t="shared" si="26"/>
        <v>0</v>
      </c>
      <c r="Y35" s="49">
        <f t="shared" si="26"/>
        <v>0</v>
      </c>
      <c r="Z35" s="49">
        <f t="shared" si="26"/>
        <v>0</v>
      </c>
      <c r="AA35" s="49">
        <f t="shared" si="26"/>
        <v>0</v>
      </c>
    </row>
    <row r="36" spans="1:27">
      <c r="A36" s="24">
        <v>1281</v>
      </c>
      <c r="B36" s="25" t="s">
        <v>15</v>
      </c>
      <c r="C36">
        <f>DSS_jun2020!H14</f>
        <v>0</v>
      </c>
      <c r="D36">
        <f>DSS_jun2020!L14</f>
        <v>0</v>
      </c>
      <c r="E36">
        <f>DSS_jun2020!P14</f>
        <v>1</v>
      </c>
      <c r="F36">
        <f>DSS_jun2020!T14</f>
        <v>3</v>
      </c>
      <c r="G36">
        <f>DSS_jun2020!X14</f>
        <v>4</v>
      </c>
      <c r="I36" s="24">
        <v>1281</v>
      </c>
      <c r="J36" s="25" t="s">
        <v>15</v>
      </c>
      <c r="K36">
        <f>DSS_jun2020!I14</f>
        <v>0</v>
      </c>
      <c r="L36">
        <f>DSS_jun2020!M14</f>
        <v>0</v>
      </c>
      <c r="M36">
        <f>DSS_jun2020!Q14</f>
        <v>0</v>
      </c>
      <c r="N36">
        <f>DSS_jun2020!U14</f>
        <v>4</v>
      </c>
      <c r="O36">
        <f>DSS_jun2020!Y14</f>
        <v>0</v>
      </c>
      <c r="Q36" s="49">
        <f t="shared" si="27"/>
        <v>0</v>
      </c>
      <c r="R36" s="49">
        <f t="shared" si="25"/>
        <v>1</v>
      </c>
      <c r="S36" s="49">
        <f t="shared" si="25"/>
        <v>1</v>
      </c>
      <c r="T36" s="49">
        <f t="shared" si="25"/>
        <v>7</v>
      </c>
      <c r="U36" s="49">
        <f t="shared" si="25"/>
        <v>5</v>
      </c>
      <c r="W36" s="49">
        <f t="shared" si="28"/>
        <v>0</v>
      </c>
      <c r="X36" s="49">
        <f t="shared" si="26"/>
        <v>0</v>
      </c>
      <c r="Y36" s="49">
        <f t="shared" si="26"/>
        <v>0</v>
      </c>
      <c r="Z36" s="49">
        <f t="shared" si="26"/>
        <v>0</v>
      </c>
      <c r="AA36" s="49">
        <f t="shared" si="26"/>
        <v>0</v>
      </c>
    </row>
    <row r="37" spans="1:27">
      <c r="A37" s="24">
        <v>1315</v>
      </c>
      <c r="B37" s="25" t="s">
        <v>15</v>
      </c>
      <c r="C37">
        <f>DSS_jun2020!H15</f>
        <v>0</v>
      </c>
      <c r="D37">
        <f>DSS_jun2020!L15</f>
        <v>0</v>
      </c>
      <c r="E37">
        <f>DSS_jun2020!P15</f>
        <v>1</v>
      </c>
      <c r="F37">
        <f>DSS_jun2020!T15</f>
        <v>2</v>
      </c>
      <c r="G37">
        <f>DSS_jun2020!X15</f>
        <v>4</v>
      </c>
      <c r="I37" s="24">
        <v>1315</v>
      </c>
      <c r="J37" s="25" t="s">
        <v>15</v>
      </c>
      <c r="K37">
        <f>DSS_jun2020!I15</f>
        <v>0</v>
      </c>
      <c r="L37">
        <f>DSS_jun2020!M15</f>
        <v>1</v>
      </c>
      <c r="M37">
        <f>DSS_jun2020!Q15</f>
        <v>2</v>
      </c>
      <c r="N37">
        <f>DSS_jun2020!U15</f>
        <v>4</v>
      </c>
      <c r="O37">
        <f>DSS_jun2020!Y15</f>
        <v>1</v>
      </c>
      <c r="Q37" s="49">
        <f t="shared" si="27"/>
        <v>0</v>
      </c>
      <c r="R37" s="49">
        <f t="shared" si="25"/>
        <v>1</v>
      </c>
      <c r="S37" s="49">
        <f t="shared" si="25"/>
        <v>3</v>
      </c>
      <c r="T37" s="49">
        <f t="shared" si="25"/>
        <v>6</v>
      </c>
      <c r="U37" s="49">
        <f t="shared" si="25"/>
        <v>6</v>
      </c>
      <c r="W37" s="49">
        <f t="shared" si="28"/>
        <v>0</v>
      </c>
      <c r="X37" s="49">
        <f t="shared" si="26"/>
        <v>0</v>
      </c>
      <c r="Y37" s="49">
        <f t="shared" si="26"/>
        <v>0</v>
      </c>
      <c r="Z37" s="49">
        <f t="shared" si="26"/>
        <v>0</v>
      </c>
      <c r="AA37" s="49">
        <f t="shared" si="26"/>
        <v>0</v>
      </c>
    </row>
    <row r="38" spans="1:27">
      <c r="A38" s="24">
        <v>1332</v>
      </c>
      <c r="B38" s="25" t="s">
        <v>15</v>
      </c>
      <c r="C38">
        <f>DSS_jun2020!H16</f>
        <v>0</v>
      </c>
      <c r="D38">
        <f>DSS_jun2020!L16</f>
        <v>0</v>
      </c>
      <c r="E38">
        <f>DSS_jun2020!P16</f>
        <v>2</v>
      </c>
      <c r="F38">
        <f>DSS_jun2020!T16</f>
        <v>4</v>
      </c>
      <c r="G38">
        <f>DSS_jun2020!X16</f>
        <v>4</v>
      </c>
      <c r="I38" s="24">
        <v>1332</v>
      </c>
      <c r="J38" s="25" t="s">
        <v>15</v>
      </c>
      <c r="K38">
        <f>DSS_jun2020!I16</f>
        <v>0</v>
      </c>
      <c r="L38">
        <f>DSS_jun2020!M16</f>
        <v>2</v>
      </c>
      <c r="M38">
        <f>DSS_jun2020!Q16</f>
        <v>1</v>
      </c>
      <c r="N38">
        <f>DSS_jun2020!U16</f>
        <v>4</v>
      </c>
      <c r="O38">
        <f>DSS_jun2020!Y16</f>
        <v>2</v>
      </c>
      <c r="Q38" s="49">
        <f t="shared" si="27"/>
        <v>0</v>
      </c>
      <c r="R38" s="49">
        <f t="shared" si="25"/>
        <v>2</v>
      </c>
      <c r="S38" s="49">
        <f t="shared" si="25"/>
        <v>3</v>
      </c>
      <c r="T38" s="49">
        <f t="shared" si="25"/>
        <v>8</v>
      </c>
      <c r="U38" s="49">
        <f t="shared" si="25"/>
        <v>6</v>
      </c>
      <c r="W38" s="49">
        <f t="shared" si="28"/>
        <v>0</v>
      </c>
      <c r="X38" s="49">
        <f t="shared" si="26"/>
        <v>0</v>
      </c>
      <c r="Y38" s="49">
        <f t="shared" si="26"/>
        <v>0</v>
      </c>
      <c r="Z38" s="49">
        <f t="shared" si="26"/>
        <v>0</v>
      </c>
      <c r="AA38" s="49">
        <f t="shared" si="26"/>
        <v>0</v>
      </c>
    </row>
    <row r="39" spans="1:27">
      <c r="A39" s="24">
        <v>1289</v>
      </c>
      <c r="B39" s="25" t="s">
        <v>11</v>
      </c>
      <c r="C39">
        <f>DSS_jun2020!H18</f>
        <v>0</v>
      </c>
      <c r="D39">
        <f>DSS_jun2020!L18</f>
        <v>0</v>
      </c>
      <c r="E39">
        <f>DSS_jun2020!P18</f>
        <v>1</v>
      </c>
      <c r="F39">
        <f>DSS_jun2020!T18</f>
        <v>3</v>
      </c>
      <c r="G39">
        <f>DSS_jun2020!X18</f>
        <v>4</v>
      </c>
      <c r="I39" s="24">
        <v>1289</v>
      </c>
      <c r="J39" s="25" t="s">
        <v>11</v>
      </c>
      <c r="K39">
        <f>DSS_jun2020!I18</f>
        <v>0</v>
      </c>
      <c r="L39">
        <f>DSS_jun2020!M18</f>
        <v>2</v>
      </c>
      <c r="M39">
        <f>DSS_jun2020!Q18</f>
        <v>2</v>
      </c>
      <c r="N39">
        <f>DSS_jun2020!U18</f>
        <v>4</v>
      </c>
      <c r="O39">
        <f>DSS_jun2020!Y18</f>
        <v>3</v>
      </c>
      <c r="Q39" s="49">
        <f t="shared" si="27"/>
        <v>0</v>
      </c>
      <c r="R39" s="49">
        <f t="shared" si="25"/>
        <v>2</v>
      </c>
      <c r="S39" s="49">
        <f t="shared" si="25"/>
        <v>3</v>
      </c>
      <c r="T39" s="49">
        <f t="shared" si="25"/>
        <v>7</v>
      </c>
      <c r="U39" s="49">
        <f t="shared" si="25"/>
        <v>8</v>
      </c>
      <c r="W39" s="49">
        <f t="shared" si="28"/>
        <v>0</v>
      </c>
      <c r="X39" s="49">
        <f t="shared" si="26"/>
        <v>0</v>
      </c>
      <c r="Y39" s="49">
        <f t="shared" si="26"/>
        <v>0</v>
      </c>
      <c r="Z39" s="49">
        <f t="shared" si="26"/>
        <v>0</v>
      </c>
      <c r="AA39" s="49">
        <f t="shared" si="26"/>
        <v>0</v>
      </c>
    </row>
    <row r="40" spans="1:27">
      <c r="A40" s="24">
        <v>1276</v>
      </c>
      <c r="B40" s="25" t="s">
        <v>11</v>
      </c>
      <c r="C40">
        <f>DSS_jun2020!H19</f>
        <v>0</v>
      </c>
      <c r="D40">
        <f>DSS_jun2020!L19</f>
        <v>0</v>
      </c>
      <c r="E40">
        <f>DSS_jun2020!P19</f>
        <v>1</v>
      </c>
      <c r="F40">
        <f>DSS_jun2020!T19</f>
        <v>3</v>
      </c>
      <c r="G40">
        <f>DSS_jun2020!X19</f>
        <v>4</v>
      </c>
      <c r="I40" s="24">
        <v>1276</v>
      </c>
      <c r="J40" s="25" t="s">
        <v>11</v>
      </c>
      <c r="K40">
        <f>DSS_jun2020!I19</f>
        <v>0</v>
      </c>
      <c r="L40">
        <f>DSS_jun2020!M19</f>
        <v>0</v>
      </c>
      <c r="M40">
        <f>DSS_jun2020!Q19</f>
        <v>0</v>
      </c>
      <c r="N40">
        <f>DSS_jun2020!U19</f>
        <v>3</v>
      </c>
      <c r="O40">
        <f>DSS_jun2020!Y19</f>
        <v>4</v>
      </c>
      <c r="Q40" s="49">
        <f t="shared" si="27"/>
        <v>0</v>
      </c>
      <c r="R40" s="49">
        <f t="shared" si="25"/>
        <v>0</v>
      </c>
      <c r="S40" s="49">
        <f t="shared" si="25"/>
        <v>1</v>
      </c>
      <c r="T40" s="49">
        <f t="shared" si="25"/>
        <v>6</v>
      </c>
      <c r="U40" s="49">
        <f t="shared" si="25"/>
        <v>8</v>
      </c>
      <c r="W40" s="49">
        <f t="shared" si="28"/>
        <v>0</v>
      </c>
      <c r="X40" s="49">
        <f t="shared" si="26"/>
        <v>0</v>
      </c>
      <c r="Y40" s="49">
        <f t="shared" si="26"/>
        <v>0</v>
      </c>
      <c r="Z40" s="49">
        <f t="shared" si="26"/>
        <v>0</v>
      </c>
      <c r="AA40" s="49">
        <f t="shared" si="26"/>
        <v>0</v>
      </c>
    </row>
    <row r="41" spans="1:27">
      <c r="A41" s="24">
        <v>1277</v>
      </c>
      <c r="B41" s="25" t="s">
        <v>11</v>
      </c>
      <c r="C41">
        <f>DSS_jun2020!H20</f>
        <v>0</v>
      </c>
      <c r="D41">
        <f>DSS_jun2020!L20</f>
        <v>0</v>
      </c>
      <c r="E41">
        <f>DSS_jun2020!P20</f>
        <v>1</v>
      </c>
      <c r="F41">
        <f>DSS_jun2020!T20</f>
        <v>4</v>
      </c>
      <c r="G41">
        <f>DSS_jun2020!X20</f>
        <v>4</v>
      </c>
      <c r="I41" s="24">
        <v>1277</v>
      </c>
      <c r="J41" s="25" t="s">
        <v>11</v>
      </c>
      <c r="K41">
        <f>DSS_jun2020!I20</f>
        <v>0</v>
      </c>
      <c r="L41">
        <f>DSS_jun2020!M20</f>
        <v>1</v>
      </c>
      <c r="M41">
        <f>DSS_jun2020!Q20</f>
        <v>2</v>
      </c>
      <c r="N41">
        <f>DSS_jun2020!U20</f>
        <v>4</v>
      </c>
      <c r="O41">
        <f>DSS_jun2020!Y20</f>
        <v>4</v>
      </c>
      <c r="Q41" s="49">
        <f t="shared" si="27"/>
        <v>0</v>
      </c>
      <c r="R41" s="49">
        <f t="shared" si="25"/>
        <v>1</v>
      </c>
      <c r="S41" s="49">
        <f t="shared" si="25"/>
        <v>3</v>
      </c>
      <c r="T41" s="49">
        <f t="shared" si="25"/>
        <v>8</v>
      </c>
      <c r="U41" s="49">
        <f t="shared" si="25"/>
        <v>8</v>
      </c>
      <c r="W41" s="49">
        <f t="shared" si="28"/>
        <v>0</v>
      </c>
      <c r="X41" s="49">
        <f t="shared" si="26"/>
        <v>0</v>
      </c>
      <c r="Y41" s="49">
        <f t="shared" si="26"/>
        <v>0</v>
      </c>
      <c r="Z41" s="49">
        <f t="shared" si="26"/>
        <v>0</v>
      </c>
      <c r="AA41" s="49">
        <f t="shared" si="26"/>
        <v>0</v>
      </c>
    </row>
    <row r="42" spans="1:27">
      <c r="A42" s="24">
        <v>1278</v>
      </c>
      <c r="B42" s="25" t="s">
        <v>11</v>
      </c>
      <c r="C42">
        <f>DSS_jun2020!H21</f>
        <v>0</v>
      </c>
      <c r="D42">
        <f>DSS_jun2020!L21</f>
        <v>0</v>
      </c>
      <c r="E42">
        <f>DSS_jun2020!P21</f>
        <v>1</v>
      </c>
      <c r="F42">
        <f>DSS_jun2020!T21</f>
        <v>3</v>
      </c>
      <c r="G42">
        <f>DSS_jun2020!X21</f>
        <v>4</v>
      </c>
      <c r="I42" s="24">
        <v>1278</v>
      </c>
      <c r="J42" s="25" t="s">
        <v>11</v>
      </c>
      <c r="K42">
        <f>DSS_jun2020!I21</f>
        <v>0</v>
      </c>
      <c r="L42">
        <f>DSS_jun2020!M21</f>
        <v>0</v>
      </c>
      <c r="M42">
        <f>DSS_jun2020!Q21</f>
        <v>1</v>
      </c>
      <c r="N42">
        <f>DSS_jun2020!U21</f>
        <v>4</v>
      </c>
      <c r="O42">
        <f>DSS_jun2020!Y21</f>
        <v>4</v>
      </c>
      <c r="Q42" s="49">
        <f t="shared" si="27"/>
        <v>0</v>
      </c>
      <c r="R42" s="49">
        <f t="shared" si="25"/>
        <v>1</v>
      </c>
      <c r="S42" s="49">
        <f t="shared" si="25"/>
        <v>2</v>
      </c>
      <c r="T42" s="49">
        <f t="shared" si="25"/>
        <v>7</v>
      </c>
      <c r="U42" s="49">
        <f t="shared" si="25"/>
        <v>8</v>
      </c>
      <c r="W42" s="49">
        <f t="shared" si="28"/>
        <v>0</v>
      </c>
      <c r="X42" s="49">
        <f t="shared" si="26"/>
        <v>0</v>
      </c>
      <c r="Y42" s="49">
        <f t="shared" si="26"/>
        <v>0</v>
      </c>
      <c r="Z42" s="49">
        <f t="shared" si="26"/>
        <v>0</v>
      </c>
      <c r="AA42" s="49">
        <f t="shared" si="26"/>
        <v>0</v>
      </c>
    </row>
    <row r="43" spans="1:27">
      <c r="A43" s="24">
        <v>1288</v>
      </c>
      <c r="B43" s="25" t="s">
        <v>14</v>
      </c>
      <c r="C43">
        <f>DSS_jun2020!H23</f>
        <v>0</v>
      </c>
      <c r="D43">
        <f>DSS_jun2020!L23</f>
        <v>1</v>
      </c>
      <c r="E43">
        <f>DSS_jun2020!P23</f>
        <v>2</v>
      </c>
      <c r="F43">
        <f>DSS_jun2020!T23</f>
        <v>3</v>
      </c>
      <c r="G43">
        <f>DSS_jun2020!X23</f>
        <v>3</v>
      </c>
      <c r="I43" s="24">
        <v>1288</v>
      </c>
      <c r="J43" s="25" t="s">
        <v>14</v>
      </c>
      <c r="K43">
        <f>DSS_jun2020!I23</f>
        <v>0</v>
      </c>
      <c r="L43">
        <f>DSS_jun2020!M23</f>
        <v>0</v>
      </c>
      <c r="M43">
        <f>DSS_jun2020!Q23</f>
        <v>1</v>
      </c>
      <c r="N43">
        <f>DSS_jun2020!U23</f>
        <v>4</v>
      </c>
      <c r="O43">
        <f>DSS_jun2020!Y23</f>
        <v>1</v>
      </c>
      <c r="Q43" s="49">
        <f t="shared" si="27"/>
        <v>1</v>
      </c>
      <c r="R43" s="49">
        <f t="shared" si="25"/>
        <v>1</v>
      </c>
      <c r="S43" s="49">
        <f t="shared" si="25"/>
        <v>3</v>
      </c>
      <c r="T43" s="49">
        <f t="shared" si="25"/>
        <v>7</v>
      </c>
      <c r="U43" s="49">
        <f t="shared" si="25"/>
        <v>5</v>
      </c>
      <c r="W43" s="49">
        <f t="shared" si="28"/>
        <v>0</v>
      </c>
      <c r="X43" s="49">
        <f t="shared" si="26"/>
        <v>0</v>
      </c>
      <c r="Y43" s="49">
        <f t="shared" si="26"/>
        <v>0</v>
      </c>
      <c r="Z43" s="49">
        <f t="shared" si="26"/>
        <v>0</v>
      </c>
      <c r="AA43" s="49">
        <f t="shared" si="26"/>
        <v>0</v>
      </c>
    </row>
    <row r="44" spans="1:27">
      <c r="A44" s="24">
        <v>1327</v>
      </c>
      <c r="B44" s="25" t="s">
        <v>14</v>
      </c>
      <c r="C44">
        <f>DSS_jun2020!H24</f>
        <v>0</v>
      </c>
      <c r="D44">
        <f>DSS_jun2020!L24</f>
        <v>1</v>
      </c>
      <c r="E44">
        <f>DSS_jun2020!P24</f>
        <v>1</v>
      </c>
      <c r="F44">
        <f>DSS_jun2020!T24</f>
        <v>3</v>
      </c>
      <c r="G44">
        <f>DSS_jun2020!X24</f>
        <v>3</v>
      </c>
      <c r="I44" s="24">
        <v>1327</v>
      </c>
      <c r="J44" s="25" t="s">
        <v>14</v>
      </c>
      <c r="K44">
        <f>DSS_jun2020!I24</f>
        <v>0</v>
      </c>
      <c r="L44">
        <f>DSS_jun2020!M24</f>
        <v>0</v>
      </c>
      <c r="M44">
        <f>DSS_jun2020!Q24</f>
        <v>1</v>
      </c>
      <c r="N44">
        <f>DSS_jun2020!U24</f>
        <v>4</v>
      </c>
      <c r="O44">
        <f>DSS_jun2020!Y24</f>
        <v>4</v>
      </c>
      <c r="Q44" s="49">
        <f t="shared" si="27"/>
        <v>0</v>
      </c>
      <c r="R44" s="49">
        <f t="shared" ref="R44:R49" si="29">AA19+D44+L44</f>
        <v>1</v>
      </c>
      <c r="S44" s="49">
        <f t="shared" ref="S44:S49" si="30">AB19+E44+M44</f>
        <v>2</v>
      </c>
      <c r="T44" s="49">
        <f t="shared" ref="T44:T49" si="31">AC19+F44+N44</f>
        <v>7</v>
      </c>
      <c r="U44" s="49">
        <f t="shared" ref="U44:U49" si="32">AD19+G44+O44</f>
        <v>7</v>
      </c>
      <c r="W44" s="49">
        <f t="shared" si="28"/>
        <v>0</v>
      </c>
      <c r="X44" s="49">
        <f t="shared" ref="X44:X49" si="33">IF(L44&gt;-1%,0,IF(L44&gt;-5%,1,IF(L44&gt;-10%,2,IF(L44&gt;-15%,3,IF(L44&gt;-100%,4,"Error")))))</f>
        <v>0</v>
      </c>
      <c r="Y44" s="49">
        <f t="shared" ref="Y44:Y49" si="34">IF(M44&gt;-1%,0,IF(M44&gt;-5%,1,IF(M44&gt;-10%,2,IF(M44&gt;-15%,3,IF(M44&gt;-100%,4,"Error")))))</f>
        <v>0</v>
      </c>
      <c r="Z44" s="49">
        <f t="shared" ref="Z44:Z49" si="35">IF(N44&gt;-1%,0,IF(N44&gt;-5%,1,IF(N44&gt;-10%,2,IF(N44&gt;-15%,3,IF(N44&gt;-100%,4,"Error")))))</f>
        <v>0</v>
      </c>
      <c r="AA44" s="49">
        <f t="shared" ref="AA44:AA49" si="36">IF(O44&gt;-1%,0,IF(O44&gt;-5%,1,IF(O44&gt;-10%,2,IF(O44&gt;-15%,3,IF(O44&gt;-100%,4,"Error")))))</f>
        <v>0</v>
      </c>
    </row>
    <row r="45" spans="1:27">
      <c r="A45" s="24">
        <v>1333</v>
      </c>
      <c r="B45" s="25" t="s">
        <v>14</v>
      </c>
      <c r="C45">
        <f>DSS_jun2020!H25</f>
        <v>0</v>
      </c>
      <c r="D45">
        <f>DSS_jun2020!L25</f>
        <v>0</v>
      </c>
      <c r="E45">
        <f>DSS_jun2020!P25</f>
        <v>2</v>
      </c>
      <c r="F45">
        <f>DSS_jun2020!T25</f>
        <v>4</v>
      </c>
      <c r="G45">
        <f>DSS_jun2020!X25</f>
        <v>3</v>
      </c>
      <c r="I45" s="24">
        <v>1333</v>
      </c>
      <c r="J45" s="25" t="s">
        <v>14</v>
      </c>
      <c r="K45">
        <f>DSS_jun2020!I25</f>
        <v>0</v>
      </c>
      <c r="L45">
        <f>DSS_jun2020!M25</f>
        <v>1</v>
      </c>
      <c r="M45">
        <f>DSS_jun2020!Q25</f>
        <v>3</v>
      </c>
      <c r="N45">
        <f>DSS_jun2020!U25</f>
        <v>4</v>
      </c>
      <c r="O45">
        <f>DSS_jun2020!Y25</f>
        <v>1</v>
      </c>
      <c r="Q45" s="49">
        <f t="shared" si="27"/>
        <v>0</v>
      </c>
      <c r="R45" s="49">
        <f t="shared" si="29"/>
        <v>1</v>
      </c>
      <c r="S45" s="49">
        <f t="shared" si="30"/>
        <v>5</v>
      </c>
      <c r="T45" s="49">
        <f t="shared" si="31"/>
        <v>8</v>
      </c>
      <c r="U45" s="49">
        <f t="shared" si="32"/>
        <v>5</v>
      </c>
      <c r="W45" s="49">
        <f t="shared" si="28"/>
        <v>0</v>
      </c>
      <c r="X45" s="49">
        <f t="shared" si="33"/>
        <v>0</v>
      </c>
      <c r="Y45" s="49">
        <f t="shared" si="34"/>
        <v>0</v>
      </c>
      <c r="Z45" s="49">
        <f t="shared" si="35"/>
        <v>0</v>
      </c>
      <c r="AA45" s="49">
        <f t="shared" si="36"/>
        <v>0</v>
      </c>
    </row>
    <row r="46" spans="1:27">
      <c r="A46" s="24">
        <v>1348</v>
      </c>
      <c r="B46" s="25" t="s">
        <v>15</v>
      </c>
      <c r="C46">
        <f>DSS_jun2020!H27</f>
        <v>0</v>
      </c>
      <c r="D46">
        <f>DSS_jun2020!L27</f>
        <v>0</v>
      </c>
      <c r="E46">
        <f>DSS_jun2020!P27</f>
        <v>1</v>
      </c>
      <c r="F46">
        <f>DSS_jun2020!T27</f>
        <v>3</v>
      </c>
      <c r="G46">
        <f>DSS_jun2020!X27</f>
        <v>3</v>
      </c>
      <c r="I46" s="24">
        <v>1348</v>
      </c>
      <c r="J46" s="25" t="s">
        <v>15</v>
      </c>
      <c r="K46">
        <f>DSS_jun2020!I27</f>
        <v>0</v>
      </c>
      <c r="L46">
        <f>DSS_jun2020!M27</f>
        <v>0</v>
      </c>
      <c r="M46">
        <f>DSS_jun2020!Q27</f>
        <v>3</v>
      </c>
      <c r="N46">
        <f>DSS_jun2020!U27</f>
        <v>4</v>
      </c>
      <c r="O46">
        <f>DSS_jun2020!Y27</f>
        <v>2</v>
      </c>
      <c r="Q46" s="49">
        <f t="shared" si="27"/>
        <v>0</v>
      </c>
      <c r="R46" s="49">
        <f t="shared" si="29"/>
        <v>0</v>
      </c>
      <c r="S46" s="49">
        <f t="shared" si="30"/>
        <v>4</v>
      </c>
      <c r="T46" s="49">
        <f t="shared" si="31"/>
        <v>7</v>
      </c>
      <c r="U46" s="49">
        <f t="shared" si="32"/>
        <v>5</v>
      </c>
      <c r="W46" s="49">
        <f t="shared" si="28"/>
        <v>0</v>
      </c>
      <c r="X46" s="49">
        <f t="shared" si="33"/>
        <v>0</v>
      </c>
      <c r="Y46" s="49">
        <f t="shared" si="34"/>
        <v>0</v>
      </c>
      <c r="Z46" s="49">
        <f t="shared" si="35"/>
        <v>0</v>
      </c>
      <c r="AA46" s="49">
        <f t="shared" si="36"/>
        <v>0</v>
      </c>
    </row>
    <row r="47" spans="1:27">
      <c r="A47" s="24">
        <v>1326</v>
      </c>
      <c r="B47" s="25" t="s">
        <v>15</v>
      </c>
      <c r="C47">
        <f>DSS_jun2020!H28</f>
        <v>0</v>
      </c>
      <c r="D47">
        <f>DSS_jun2020!L28</f>
        <v>0</v>
      </c>
      <c r="E47">
        <f>DSS_jun2020!P28</f>
        <v>1</v>
      </c>
      <c r="F47">
        <f>DSS_jun2020!T28</f>
        <v>4</v>
      </c>
      <c r="G47">
        <f>DSS_jun2020!X28</f>
        <v>4</v>
      </c>
      <c r="I47" s="24">
        <v>1326</v>
      </c>
      <c r="J47" s="25" t="s">
        <v>15</v>
      </c>
      <c r="K47">
        <f>DSS_jun2020!I28</f>
        <v>0</v>
      </c>
      <c r="L47">
        <f>DSS_jun2020!M28</f>
        <v>2</v>
      </c>
      <c r="M47">
        <f>DSS_jun2020!Q28</f>
        <v>3</v>
      </c>
      <c r="N47">
        <f>DSS_jun2020!U28</f>
        <v>4</v>
      </c>
      <c r="O47">
        <f>DSS_jun2020!Y28</f>
        <v>1</v>
      </c>
      <c r="Q47" s="49">
        <f t="shared" si="27"/>
        <v>0</v>
      </c>
      <c r="R47" s="49">
        <f t="shared" si="29"/>
        <v>2</v>
      </c>
      <c r="S47" s="49">
        <f t="shared" si="30"/>
        <v>4</v>
      </c>
      <c r="T47" s="49">
        <f t="shared" si="31"/>
        <v>9</v>
      </c>
      <c r="U47" s="49">
        <f t="shared" si="32"/>
        <v>7</v>
      </c>
      <c r="W47" s="49">
        <f t="shared" si="28"/>
        <v>0</v>
      </c>
      <c r="X47" s="49">
        <f t="shared" si="33"/>
        <v>0</v>
      </c>
      <c r="Y47" s="49">
        <f t="shared" si="34"/>
        <v>0</v>
      </c>
      <c r="Z47" s="49">
        <f t="shared" si="35"/>
        <v>0</v>
      </c>
      <c r="AA47" s="49">
        <f t="shared" si="36"/>
        <v>0</v>
      </c>
    </row>
    <row r="48" spans="1:27">
      <c r="A48" s="24">
        <v>1329</v>
      </c>
      <c r="B48" s="25" t="s">
        <v>15</v>
      </c>
      <c r="C48">
        <f>DSS_jun2020!H29</f>
        <v>0</v>
      </c>
      <c r="D48">
        <f>DSS_jun2020!L29</f>
        <v>0</v>
      </c>
      <c r="E48">
        <f>DSS_jun2020!P29</f>
        <v>1</v>
      </c>
      <c r="F48">
        <f>DSS_jun2020!T29</f>
        <v>2</v>
      </c>
      <c r="G48">
        <f>DSS_jun2020!X29</f>
        <v>3</v>
      </c>
      <c r="I48" s="24">
        <v>1329</v>
      </c>
      <c r="J48" s="25" t="s">
        <v>15</v>
      </c>
      <c r="K48">
        <f>DSS_jun2020!I29</f>
        <v>0</v>
      </c>
      <c r="L48">
        <f>DSS_jun2020!M29</f>
        <v>2</v>
      </c>
      <c r="M48">
        <f>DSS_jun2020!Q29</f>
        <v>3</v>
      </c>
      <c r="N48">
        <f>DSS_jun2020!U29</f>
        <v>3</v>
      </c>
      <c r="O48">
        <f>DSS_jun2020!Y29</f>
        <v>1</v>
      </c>
      <c r="Q48" s="49">
        <f t="shared" si="27"/>
        <v>0</v>
      </c>
      <c r="R48" s="49">
        <f t="shared" si="29"/>
        <v>2</v>
      </c>
      <c r="S48" s="49">
        <f t="shared" si="30"/>
        <v>4</v>
      </c>
      <c r="T48" s="49">
        <f t="shared" si="31"/>
        <v>5</v>
      </c>
      <c r="U48" s="49">
        <f t="shared" si="32"/>
        <v>4</v>
      </c>
      <c r="W48" s="49">
        <f t="shared" si="28"/>
        <v>0</v>
      </c>
      <c r="X48" s="49">
        <f t="shared" si="33"/>
        <v>0</v>
      </c>
      <c r="Y48" s="49">
        <f t="shared" si="34"/>
        <v>0</v>
      </c>
      <c r="Z48" s="49">
        <f t="shared" si="35"/>
        <v>0</v>
      </c>
      <c r="AA48" s="49">
        <f t="shared" si="36"/>
        <v>0</v>
      </c>
    </row>
    <row r="49" spans="1:27">
      <c r="A49" s="24">
        <v>1334</v>
      </c>
      <c r="B49" s="25" t="s">
        <v>15</v>
      </c>
      <c r="C49">
        <f>DSS_jun2020!H30</f>
        <v>0</v>
      </c>
      <c r="D49">
        <f>DSS_jun2020!L30</f>
        <v>0</v>
      </c>
      <c r="E49">
        <f>DSS_jun2020!P30</f>
        <v>1</v>
      </c>
      <c r="F49">
        <f>DSS_jun2020!T30</f>
        <v>3</v>
      </c>
      <c r="G49">
        <f>DSS_jun2020!X30</f>
        <v>3</v>
      </c>
      <c r="I49" s="24">
        <v>1334</v>
      </c>
      <c r="J49" s="25" t="s">
        <v>15</v>
      </c>
      <c r="K49">
        <f>DSS_jun2020!I30</f>
        <v>0</v>
      </c>
      <c r="L49">
        <f>DSS_jun2020!M30</f>
        <v>2</v>
      </c>
      <c r="M49">
        <f>DSS_jun2020!Q30</f>
        <v>3</v>
      </c>
      <c r="N49">
        <f>DSS_jun2020!U30</f>
        <v>4</v>
      </c>
      <c r="O49">
        <f>DSS_jun2020!Y30</f>
        <v>1</v>
      </c>
      <c r="Q49" s="49">
        <f t="shared" si="27"/>
        <v>0</v>
      </c>
      <c r="R49" s="49">
        <f t="shared" si="29"/>
        <v>2</v>
      </c>
      <c r="S49" s="49">
        <f t="shared" si="30"/>
        <v>4</v>
      </c>
      <c r="T49" s="49">
        <f t="shared" si="31"/>
        <v>7</v>
      </c>
      <c r="U49" s="49">
        <f t="shared" si="32"/>
        <v>5</v>
      </c>
      <c r="W49" s="49">
        <f t="shared" si="28"/>
        <v>0</v>
      </c>
      <c r="X49" s="49">
        <f t="shared" si="33"/>
        <v>0</v>
      </c>
      <c r="Y49" s="49">
        <f t="shared" si="34"/>
        <v>0</v>
      </c>
      <c r="Z49" s="49">
        <f t="shared" si="35"/>
        <v>0</v>
      </c>
      <c r="AA49" s="49">
        <f t="shared" si="36"/>
        <v>0</v>
      </c>
    </row>
  </sheetData>
  <phoneticPr fontId="5" type="noConversion"/>
  <conditionalFormatting sqref="B3:B5">
    <cfRule type="containsText" dxfId="41" priority="41" operator="containsText" text="WT">
      <formula>NOT(ISERROR(SEARCH("WT",B3)))</formula>
    </cfRule>
    <cfRule type="containsText" dxfId="40" priority="42" operator="containsText" text="Mut">
      <formula>NOT(ISERROR(SEARCH("Mut",B3)))</formula>
    </cfRule>
  </conditionalFormatting>
  <conditionalFormatting sqref="B6">
    <cfRule type="containsText" dxfId="39" priority="39" operator="containsText" text="WT">
      <formula>NOT(ISERROR(SEARCH("WT",B6)))</formula>
    </cfRule>
    <cfRule type="containsText" dxfId="38" priority="40" operator="containsText" text="Mut">
      <formula>NOT(ISERROR(SEARCH("Mut",B6)))</formula>
    </cfRule>
  </conditionalFormatting>
  <conditionalFormatting sqref="B7:B10">
    <cfRule type="containsText" dxfId="37" priority="37" operator="containsText" text="WT">
      <formula>NOT(ISERROR(SEARCH("WT",B7)))</formula>
    </cfRule>
    <cfRule type="containsText" dxfId="36" priority="38" operator="containsText" text="Mut">
      <formula>NOT(ISERROR(SEARCH("Mut",B7)))</formula>
    </cfRule>
  </conditionalFormatting>
  <conditionalFormatting sqref="B11:B13">
    <cfRule type="containsText" dxfId="35" priority="35" operator="containsText" text="WT">
      <formula>NOT(ISERROR(SEARCH("WT",B11)))</formula>
    </cfRule>
    <cfRule type="containsText" dxfId="34" priority="36" operator="containsText" text="Mut">
      <formula>NOT(ISERROR(SEARCH("Mut",B11)))</formula>
    </cfRule>
  </conditionalFormatting>
  <conditionalFormatting sqref="B14:B17">
    <cfRule type="containsText" dxfId="33" priority="33" operator="containsText" text="WT">
      <formula>NOT(ISERROR(SEARCH("WT",B14)))</formula>
    </cfRule>
    <cfRule type="containsText" dxfId="32" priority="34" operator="containsText" text="Mut">
      <formula>NOT(ISERROR(SEARCH("Mut",B14)))</formula>
    </cfRule>
  </conditionalFormatting>
  <conditionalFormatting sqref="B18:B20">
    <cfRule type="containsText" dxfId="31" priority="31" operator="containsText" text="WT">
      <formula>NOT(ISERROR(SEARCH("WT",B18)))</formula>
    </cfRule>
    <cfRule type="containsText" dxfId="30" priority="32" operator="containsText" text="Mut">
      <formula>NOT(ISERROR(SEARCH("Mut",B18)))</formula>
    </cfRule>
  </conditionalFormatting>
  <conditionalFormatting sqref="B21:B24">
    <cfRule type="containsText" dxfId="29" priority="29" operator="containsText" text="WT">
      <formula>NOT(ISERROR(SEARCH("WT",B21)))</formula>
    </cfRule>
    <cfRule type="containsText" dxfId="28" priority="30" operator="containsText" text="Mut">
      <formula>NOT(ISERROR(SEARCH("Mut",B21)))</formula>
    </cfRule>
  </conditionalFormatting>
  <conditionalFormatting sqref="B28:B30">
    <cfRule type="containsText" dxfId="27" priority="27" operator="containsText" text="WT">
      <formula>NOT(ISERROR(SEARCH("WT",B28)))</formula>
    </cfRule>
    <cfRule type="containsText" dxfId="26" priority="28" operator="containsText" text="Mut">
      <formula>NOT(ISERROR(SEARCH("Mut",B28)))</formula>
    </cfRule>
  </conditionalFormatting>
  <conditionalFormatting sqref="B31">
    <cfRule type="containsText" dxfId="25" priority="25" operator="containsText" text="WT">
      <formula>NOT(ISERROR(SEARCH("WT",B31)))</formula>
    </cfRule>
    <cfRule type="containsText" dxfId="24" priority="26" operator="containsText" text="Mut">
      <formula>NOT(ISERROR(SEARCH("Mut",B31)))</formula>
    </cfRule>
  </conditionalFormatting>
  <conditionalFormatting sqref="B32:B35">
    <cfRule type="containsText" dxfId="23" priority="23" operator="containsText" text="WT">
      <formula>NOT(ISERROR(SEARCH("WT",B32)))</formula>
    </cfRule>
    <cfRule type="containsText" dxfId="22" priority="24" operator="containsText" text="Mut">
      <formula>NOT(ISERROR(SEARCH("Mut",B32)))</formula>
    </cfRule>
  </conditionalFormatting>
  <conditionalFormatting sqref="B36:B38">
    <cfRule type="containsText" dxfId="21" priority="21" operator="containsText" text="WT">
      <formula>NOT(ISERROR(SEARCH("WT",B36)))</formula>
    </cfRule>
    <cfRule type="containsText" dxfId="20" priority="22" operator="containsText" text="Mut">
      <formula>NOT(ISERROR(SEARCH("Mut",B36)))</formula>
    </cfRule>
  </conditionalFormatting>
  <conditionalFormatting sqref="B39:B42">
    <cfRule type="containsText" dxfId="19" priority="19" operator="containsText" text="WT">
      <formula>NOT(ISERROR(SEARCH("WT",B39)))</formula>
    </cfRule>
    <cfRule type="containsText" dxfId="18" priority="20" operator="containsText" text="Mut">
      <formula>NOT(ISERROR(SEARCH("Mut",B39)))</formula>
    </cfRule>
  </conditionalFormatting>
  <conditionalFormatting sqref="B43:B45">
    <cfRule type="containsText" dxfId="17" priority="17" operator="containsText" text="WT">
      <formula>NOT(ISERROR(SEARCH("WT",B43)))</formula>
    </cfRule>
    <cfRule type="containsText" dxfId="16" priority="18" operator="containsText" text="Mut">
      <formula>NOT(ISERROR(SEARCH("Mut",B43)))</formula>
    </cfRule>
  </conditionalFormatting>
  <conditionalFormatting sqref="B46:B49">
    <cfRule type="containsText" dxfId="15" priority="15" operator="containsText" text="WT">
      <formula>NOT(ISERROR(SEARCH("WT",B46)))</formula>
    </cfRule>
    <cfRule type="containsText" dxfId="14" priority="16" operator="containsText" text="Mut">
      <formula>NOT(ISERROR(SEARCH("Mut",B46)))</formula>
    </cfRule>
  </conditionalFormatting>
  <conditionalFormatting sqref="J28:J30">
    <cfRule type="containsText" dxfId="13" priority="13" operator="containsText" text="WT">
      <formula>NOT(ISERROR(SEARCH("WT",J28)))</formula>
    </cfRule>
    <cfRule type="containsText" dxfId="12" priority="14" operator="containsText" text="Mut">
      <formula>NOT(ISERROR(SEARCH("Mut",J28)))</formula>
    </cfRule>
  </conditionalFormatting>
  <conditionalFormatting sqref="J31">
    <cfRule type="containsText" dxfId="11" priority="11" operator="containsText" text="WT">
      <formula>NOT(ISERROR(SEARCH("WT",J31)))</formula>
    </cfRule>
    <cfRule type="containsText" dxfId="10" priority="12" operator="containsText" text="Mut">
      <formula>NOT(ISERROR(SEARCH("Mut",J31)))</formula>
    </cfRule>
  </conditionalFormatting>
  <conditionalFormatting sqref="J32:J35">
    <cfRule type="containsText" dxfId="9" priority="9" operator="containsText" text="WT">
      <formula>NOT(ISERROR(SEARCH("WT",J32)))</formula>
    </cfRule>
    <cfRule type="containsText" dxfId="8" priority="10" operator="containsText" text="Mut">
      <formula>NOT(ISERROR(SEARCH("Mut",J32)))</formula>
    </cfRule>
  </conditionalFormatting>
  <conditionalFormatting sqref="J36:J38">
    <cfRule type="containsText" dxfId="7" priority="7" operator="containsText" text="WT">
      <formula>NOT(ISERROR(SEARCH("WT",J36)))</formula>
    </cfRule>
    <cfRule type="containsText" dxfId="6" priority="8" operator="containsText" text="Mut">
      <formula>NOT(ISERROR(SEARCH("Mut",J36)))</formula>
    </cfRule>
  </conditionalFormatting>
  <conditionalFormatting sqref="J39:J42">
    <cfRule type="containsText" dxfId="5" priority="5" operator="containsText" text="WT">
      <formula>NOT(ISERROR(SEARCH("WT",J39)))</formula>
    </cfRule>
    <cfRule type="containsText" dxfId="4" priority="6" operator="containsText" text="Mut">
      <formula>NOT(ISERROR(SEARCH("Mut",J39)))</formula>
    </cfRule>
  </conditionalFormatting>
  <conditionalFormatting sqref="J43:J45">
    <cfRule type="containsText" dxfId="3" priority="3" operator="containsText" text="WT">
      <formula>NOT(ISERROR(SEARCH("WT",J43)))</formula>
    </cfRule>
    <cfRule type="containsText" dxfId="2" priority="4" operator="containsText" text="Mut">
      <formula>NOT(ISERROR(SEARCH("Mut",J43)))</formula>
    </cfRule>
  </conditionalFormatting>
  <conditionalFormatting sqref="J46:J49">
    <cfRule type="containsText" dxfId="1" priority="1" operator="containsText" text="WT">
      <formula>NOT(ISERROR(SEARCH("WT",J46)))</formula>
    </cfRule>
    <cfRule type="containsText" dxfId="0" priority="2" operator="containsText" text="Mut">
      <formula>NOT(ISERROR(SEARCH("Mut",J46)))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51"/>
  <sheetViews>
    <sheetView workbookViewId="0">
      <pane xSplit="1" topLeftCell="V1" activePane="topRight" state="frozen"/>
      <selection activeCell="A6" sqref="A6"/>
      <selection pane="topRight" activeCell="A3" sqref="A3:XFD13"/>
    </sheetView>
  </sheetViews>
  <sheetFormatPr defaultRowHeight="14.25"/>
  <sheetData>
    <row r="1" spans="1:37">
      <c r="A1" t="s">
        <v>1</v>
      </c>
      <c r="B1" t="s">
        <v>89</v>
      </c>
      <c r="P1" t="s">
        <v>85</v>
      </c>
      <c r="AA1" t="s">
        <v>90</v>
      </c>
    </row>
    <row r="2" spans="1:37">
      <c r="A2" t="s">
        <v>69</v>
      </c>
      <c r="B2" t="s">
        <v>10</v>
      </c>
      <c r="C2" t="s">
        <v>93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N2" t="s">
        <v>80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80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99</v>
      </c>
    </row>
    <row r="3" spans="1:37">
      <c r="A3">
        <v>1300</v>
      </c>
      <c r="B3" t="s">
        <v>11</v>
      </c>
      <c r="C3" t="s">
        <v>94</v>
      </c>
      <c r="D3">
        <v>21.3</v>
      </c>
      <c r="E3">
        <v>21.2</v>
      </c>
      <c r="F3">
        <v>21.2</v>
      </c>
      <c r="G3">
        <v>20.7</v>
      </c>
      <c r="H3">
        <v>21.7</v>
      </c>
      <c r="I3">
        <v>20.8</v>
      </c>
      <c r="J3">
        <v>20</v>
      </c>
      <c r="K3">
        <v>19.600000000000001</v>
      </c>
      <c r="L3">
        <v>18.5</v>
      </c>
      <c r="M3">
        <v>17.600000000000001</v>
      </c>
      <c r="N3">
        <v>0</v>
      </c>
      <c r="P3">
        <v>-4.6948356807512406E-3</v>
      </c>
      <c r="Q3">
        <v>-4.6948356807512406E-3</v>
      </c>
      <c r="R3">
        <v>-2.8169014084507109E-2</v>
      </c>
      <c r="S3">
        <v>1.8779342723004626E-2</v>
      </c>
      <c r="T3">
        <v>-2.3474178403755867E-2</v>
      </c>
      <c r="U3">
        <v>-6.1032863849765293E-2</v>
      </c>
      <c r="V3">
        <v>-7.9812206572769911E-2</v>
      </c>
      <c r="W3">
        <v>-0.1314553990610329</v>
      </c>
      <c r="X3">
        <v>-0.17370892018779338</v>
      </c>
      <c r="AA3">
        <v>0</v>
      </c>
      <c r="AB3">
        <v>0</v>
      </c>
      <c r="AC3">
        <v>1</v>
      </c>
      <c r="AD3">
        <v>0</v>
      </c>
      <c r="AE3">
        <v>1</v>
      </c>
      <c r="AF3">
        <v>2</v>
      </c>
      <c r="AG3">
        <v>2</v>
      </c>
      <c r="AH3">
        <v>3</v>
      </c>
      <c r="AI3">
        <v>4</v>
      </c>
      <c r="AJ3" t="s">
        <v>92</v>
      </c>
      <c r="AK3">
        <v>2</v>
      </c>
    </row>
    <row r="4" spans="1:37">
      <c r="A4">
        <v>1285</v>
      </c>
      <c r="B4" t="s">
        <v>11</v>
      </c>
      <c r="C4" t="s">
        <v>94</v>
      </c>
      <c r="D4">
        <v>23.8</v>
      </c>
      <c r="E4">
        <v>23.7</v>
      </c>
      <c r="F4">
        <v>23.9</v>
      </c>
      <c r="G4">
        <v>24.5</v>
      </c>
      <c r="H4">
        <v>24.1</v>
      </c>
      <c r="I4">
        <v>23.2</v>
      </c>
      <c r="J4">
        <v>22.8</v>
      </c>
      <c r="K4">
        <v>22.1</v>
      </c>
      <c r="L4">
        <v>21.6</v>
      </c>
      <c r="M4">
        <v>20</v>
      </c>
      <c r="N4">
        <v>0</v>
      </c>
      <c r="P4">
        <v>-4.2016806722689672E-3</v>
      </c>
      <c r="Q4">
        <v>4.201680672268818E-3</v>
      </c>
      <c r="R4">
        <v>2.9411764705882321E-2</v>
      </c>
      <c r="S4">
        <v>1.2605042016806753E-2</v>
      </c>
      <c r="T4">
        <v>-2.5210084033613505E-2</v>
      </c>
      <c r="U4">
        <v>-4.2016806722689072E-2</v>
      </c>
      <c r="V4">
        <v>-7.1428571428571397E-2</v>
      </c>
      <c r="W4">
        <v>-9.2436974789915929E-2</v>
      </c>
      <c r="X4">
        <v>-0.1596638655462185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2</v>
      </c>
      <c r="AH4">
        <v>2</v>
      </c>
      <c r="AI4">
        <v>4</v>
      </c>
      <c r="AJ4" t="s">
        <v>92</v>
      </c>
      <c r="AK4">
        <v>1</v>
      </c>
    </row>
    <row r="5" spans="1:37">
      <c r="A5">
        <v>1287</v>
      </c>
      <c r="B5" t="s">
        <v>11</v>
      </c>
      <c r="C5" t="s">
        <v>94</v>
      </c>
      <c r="D5">
        <v>23.1</v>
      </c>
      <c r="E5">
        <v>23.2</v>
      </c>
      <c r="F5">
        <v>23.6</v>
      </c>
      <c r="G5">
        <v>23.2</v>
      </c>
      <c r="H5">
        <v>22.7</v>
      </c>
      <c r="I5">
        <v>22.1</v>
      </c>
      <c r="J5">
        <v>21.7</v>
      </c>
      <c r="K5">
        <v>21.3</v>
      </c>
      <c r="L5">
        <v>20.3</v>
      </c>
      <c r="M5">
        <v>19.899999999999999</v>
      </c>
      <c r="N5">
        <v>0</v>
      </c>
      <c r="P5">
        <v>4.3290043290042362E-3</v>
      </c>
      <c r="Q5">
        <v>2.1645021645021644E-2</v>
      </c>
      <c r="R5">
        <v>4.3290043290042362E-3</v>
      </c>
      <c r="S5">
        <v>-1.7316017316017406E-2</v>
      </c>
      <c r="T5">
        <v>-4.3290043290043288E-2</v>
      </c>
      <c r="U5">
        <v>-6.0606060606060698E-2</v>
      </c>
      <c r="V5">
        <v>-7.7922077922077948E-2</v>
      </c>
      <c r="W5">
        <v>-0.12121212121212123</v>
      </c>
      <c r="X5">
        <v>-0.13852813852813864</v>
      </c>
      <c r="AA5">
        <v>0</v>
      </c>
      <c r="AB5">
        <v>0</v>
      </c>
      <c r="AC5">
        <v>0</v>
      </c>
      <c r="AD5">
        <v>1</v>
      </c>
      <c r="AE5">
        <v>1</v>
      </c>
      <c r="AF5">
        <v>2</v>
      </c>
      <c r="AG5">
        <v>2</v>
      </c>
      <c r="AH5">
        <v>3</v>
      </c>
      <c r="AI5">
        <v>3</v>
      </c>
      <c r="AJ5" t="s">
        <v>92</v>
      </c>
      <c r="AK5">
        <v>4</v>
      </c>
    </row>
    <row r="6" spans="1:37">
      <c r="A6">
        <v>1331</v>
      </c>
      <c r="B6" t="s">
        <v>11</v>
      </c>
      <c r="C6" t="s">
        <v>94</v>
      </c>
      <c r="D6">
        <v>19.3</v>
      </c>
      <c r="E6">
        <v>19.899999999999999</v>
      </c>
      <c r="F6">
        <v>20.100000000000001</v>
      </c>
      <c r="G6">
        <v>20.3</v>
      </c>
      <c r="H6">
        <v>20.3</v>
      </c>
      <c r="I6">
        <v>20</v>
      </c>
      <c r="J6">
        <v>19.100000000000001</v>
      </c>
      <c r="K6">
        <v>18.5</v>
      </c>
      <c r="L6">
        <v>17</v>
      </c>
      <c r="M6">
        <v>15.5</v>
      </c>
      <c r="N6">
        <v>0</v>
      </c>
      <c r="P6">
        <v>3.1088082901554293E-2</v>
      </c>
      <c r="Q6">
        <v>4.1450777202072575E-2</v>
      </c>
      <c r="R6">
        <v>5.181347150259067E-2</v>
      </c>
      <c r="S6">
        <v>5.181347150259067E-2</v>
      </c>
      <c r="T6">
        <v>3.6269430051813434E-2</v>
      </c>
      <c r="U6">
        <v>-1.0362694300518097E-2</v>
      </c>
      <c r="V6">
        <v>-4.1450777202072575E-2</v>
      </c>
      <c r="W6">
        <v>-0.11917098445595858</v>
      </c>
      <c r="X6">
        <v>-0.19689119170984459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2</v>
      </c>
      <c r="AH6">
        <v>3</v>
      </c>
      <c r="AI6">
        <v>4</v>
      </c>
      <c r="AJ6" t="s">
        <v>92</v>
      </c>
    </row>
    <row r="7" spans="1:37">
      <c r="A7">
        <v>1286</v>
      </c>
      <c r="B7" t="s">
        <v>14</v>
      </c>
      <c r="C7" t="s">
        <v>94</v>
      </c>
      <c r="D7">
        <v>25.1</v>
      </c>
      <c r="E7">
        <v>25.6</v>
      </c>
      <c r="F7">
        <v>25.6</v>
      </c>
      <c r="G7">
        <v>26.3</v>
      </c>
      <c r="H7">
        <v>25.4</v>
      </c>
      <c r="I7">
        <v>25</v>
      </c>
      <c r="J7">
        <v>24</v>
      </c>
      <c r="K7">
        <v>23.1</v>
      </c>
      <c r="L7">
        <v>22.4</v>
      </c>
      <c r="M7">
        <v>22</v>
      </c>
      <c r="N7">
        <v>0</v>
      </c>
      <c r="P7">
        <v>1.9920318725099601E-2</v>
      </c>
      <c r="Q7">
        <v>1.9920318725099601E-2</v>
      </c>
      <c r="R7">
        <v>4.7808764940239015E-2</v>
      </c>
      <c r="S7">
        <v>1.1952191235059646E-2</v>
      </c>
      <c r="T7">
        <v>-3.9840637450199766E-3</v>
      </c>
      <c r="U7">
        <v>-4.3824701195219175E-2</v>
      </c>
      <c r="V7">
        <v>-7.9681274900398405E-2</v>
      </c>
      <c r="W7">
        <v>-0.10756972111553796</v>
      </c>
      <c r="X7">
        <v>-0.12350597609561757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3</v>
      </c>
      <c r="AI7">
        <v>3</v>
      </c>
      <c r="AJ7" t="s">
        <v>92</v>
      </c>
      <c r="AK7">
        <v>1</v>
      </c>
    </row>
    <row r="8" spans="1:37">
      <c r="A8">
        <v>1322</v>
      </c>
      <c r="B8" t="s">
        <v>14</v>
      </c>
      <c r="C8" t="s">
        <v>94</v>
      </c>
      <c r="D8">
        <v>18.100000000000001</v>
      </c>
      <c r="E8">
        <v>18.3</v>
      </c>
      <c r="F8">
        <v>18</v>
      </c>
      <c r="G8">
        <v>18.7</v>
      </c>
      <c r="H8">
        <v>18.2</v>
      </c>
      <c r="I8">
        <v>17.600000000000001</v>
      </c>
      <c r="J8">
        <v>17.3</v>
      </c>
      <c r="K8">
        <v>16.5</v>
      </c>
      <c r="L8">
        <v>15.7</v>
      </c>
      <c r="M8">
        <v>14.8</v>
      </c>
      <c r="N8">
        <v>0</v>
      </c>
      <c r="P8">
        <v>1.1049723756906037E-2</v>
      </c>
      <c r="Q8">
        <v>-5.5248618784531165E-3</v>
      </c>
      <c r="R8">
        <v>3.3149171270718113E-2</v>
      </c>
      <c r="S8">
        <v>5.5248618784529205E-3</v>
      </c>
      <c r="T8">
        <v>-2.7624309392265192E-2</v>
      </c>
      <c r="U8">
        <v>-4.4198895027624342E-2</v>
      </c>
      <c r="V8">
        <v>-8.8397790055248684E-2</v>
      </c>
      <c r="W8">
        <v>-0.13259668508287303</v>
      </c>
      <c r="X8">
        <v>-0.18232044198895031</v>
      </c>
      <c r="AA8">
        <v>0</v>
      </c>
      <c r="AB8">
        <v>1</v>
      </c>
      <c r="AC8">
        <v>0</v>
      </c>
      <c r="AD8">
        <v>0</v>
      </c>
      <c r="AE8">
        <v>1</v>
      </c>
      <c r="AF8">
        <v>2</v>
      </c>
      <c r="AG8">
        <v>2</v>
      </c>
      <c r="AH8">
        <v>3</v>
      </c>
      <c r="AI8">
        <v>4</v>
      </c>
      <c r="AJ8" t="s">
        <v>92</v>
      </c>
      <c r="AK8">
        <v>3</v>
      </c>
    </row>
    <row r="9" spans="1:37">
      <c r="A9">
        <v>1324</v>
      </c>
      <c r="B9" t="s">
        <v>14</v>
      </c>
      <c r="C9" t="s">
        <v>94</v>
      </c>
      <c r="D9">
        <v>21</v>
      </c>
      <c r="E9">
        <v>21.2</v>
      </c>
      <c r="F9">
        <v>21</v>
      </c>
      <c r="G9">
        <v>22</v>
      </c>
      <c r="H9">
        <v>21.7</v>
      </c>
      <c r="I9">
        <v>21.1</v>
      </c>
      <c r="J9">
        <v>20.6</v>
      </c>
      <c r="K9">
        <v>20</v>
      </c>
      <c r="L9">
        <v>19.3</v>
      </c>
      <c r="M9">
        <v>18.3</v>
      </c>
      <c r="N9">
        <v>0</v>
      </c>
      <c r="P9">
        <v>9.52380952380949E-3</v>
      </c>
      <c r="Q9">
        <v>0</v>
      </c>
      <c r="R9">
        <v>4.7619047619047616E-2</v>
      </c>
      <c r="S9">
        <v>3.3333333333333298E-2</v>
      </c>
      <c r="T9">
        <v>4.76190476190483E-3</v>
      </c>
      <c r="U9">
        <v>-1.904761904761898E-2</v>
      </c>
      <c r="V9">
        <v>-4.7619047619047616E-2</v>
      </c>
      <c r="W9">
        <v>-8.0952380952380915E-2</v>
      </c>
      <c r="X9">
        <v>-0.12857142857142853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2</v>
      </c>
      <c r="AH9">
        <v>2</v>
      </c>
      <c r="AI9">
        <v>3</v>
      </c>
      <c r="AJ9" t="s">
        <v>92</v>
      </c>
      <c r="AK9">
        <v>1</v>
      </c>
    </row>
    <row r="10" spans="1:37">
      <c r="A10">
        <v>1325</v>
      </c>
      <c r="B10" t="s">
        <v>14</v>
      </c>
      <c r="C10" t="s">
        <v>94</v>
      </c>
      <c r="D10">
        <v>19.100000000000001</v>
      </c>
      <c r="E10">
        <v>18.8</v>
      </c>
      <c r="F10">
        <v>19</v>
      </c>
      <c r="G10">
        <v>19.7</v>
      </c>
      <c r="H10">
        <v>19.399999999999999</v>
      </c>
      <c r="I10">
        <v>19.2</v>
      </c>
      <c r="J10">
        <v>19.100000000000001</v>
      </c>
      <c r="K10">
        <v>18.8</v>
      </c>
      <c r="L10">
        <v>18.2</v>
      </c>
      <c r="M10">
        <v>17.600000000000001</v>
      </c>
      <c r="N10">
        <v>0</v>
      </c>
      <c r="P10">
        <v>-1.570680628272255E-2</v>
      </c>
      <c r="Q10">
        <v>-5.2356020942409117E-3</v>
      </c>
      <c r="R10">
        <v>3.1413612565444914E-2</v>
      </c>
      <c r="S10">
        <v>1.5706806282722363E-2</v>
      </c>
      <c r="T10">
        <v>5.2356020942407261E-3</v>
      </c>
      <c r="U10">
        <v>0</v>
      </c>
      <c r="V10">
        <v>-1.570680628272255E-2</v>
      </c>
      <c r="W10">
        <v>-4.7120418848167644E-2</v>
      </c>
      <c r="X10">
        <v>-7.8534031413612565E-2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2</v>
      </c>
      <c r="AJ10" t="s">
        <v>92</v>
      </c>
    </row>
    <row r="11" spans="1:37">
      <c r="A11">
        <v>1281</v>
      </c>
      <c r="B11" t="s">
        <v>15</v>
      </c>
      <c r="C11" t="s">
        <v>94</v>
      </c>
      <c r="D11">
        <v>21</v>
      </c>
      <c r="E11">
        <v>21</v>
      </c>
      <c r="F11">
        <v>20</v>
      </c>
      <c r="G11">
        <v>21</v>
      </c>
      <c r="H11">
        <v>20.8</v>
      </c>
      <c r="I11">
        <v>20.6</v>
      </c>
      <c r="J11">
        <v>20.2</v>
      </c>
      <c r="K11">
        <v>20.3</v>
      </c>
      <c r="L11">
        <v>19.8</v>
      </c>
      <c r="M11">
        <v>19.3</v>
      </c>
      <c r="N11">
        <v>0</v>
      </c>
      <c r="P11">
        <v>0</v>
      </c>
      <c r="Q11">
        <v>-4.7619047619047616E-2</v>
      </c>
      <c r="R11">
        <v>0</v>
      </c>
      <c r="S11">
        <v>-9.52380952380949E-3</v>
      </c>
      <c r="T11">
        <v>-1.904761904761898E-2</v>
      </c>
      <c r="U11">
        <v>-3.8095238095238126E-2</v>
      </c>
      <c r="V11">
        <v>-3.3333333333333298E-2</v>
      </c>
      <c r="W11">
        <v>-5.7142857142857106E-2</v>
      </c>
      <c r="X11">
        <v>-8.0952380952380915E-2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2</v>
      </c>
      <c r="AI11">
        <v>2</v>
      </c>
      <c r="AJ11" t="s">
        <v>92</v>
      </c>
      <c r="AK11">
        <v>1</v>
      </c>
    </row>
    <row r="12" spans="1:37">
      <c r="A12">
        <v>1315</v>
      </c>
      <c r="B12" t="s">
        <v>15</v>
      </c>
      <c r="C12" t="s">
        <v>94</v>
      </c>
      <c r="D12">
        <v>19.399999999999999</v>
      </c>
      <c r="E12">
        <v>20</v>
      </c>
      <c r="F12">
        <v>20</v>
      </c>
      <c r="G12">
        <v>20</v>
      </c>
      <c r="H12">
        <v>19.600000000000001</v>
      </c>
      <c r="I12">
        <v>19.2</v>
      </c>
      <c r="J12">
        <v>18.5</v>
      </c>
      <c r="K12">
        <v>18.2</v>
      </c>
      <c r="L12">
        <v>16.8</v>
      </c>
      <c r="M12">
        <v>15.8</v>
      </c>
      <c r="N12">
        <v>0</v>
      </c>
      <c r="P12">
        <v>3.0927835051546466E-2</v>
      </c>
      <c r="Q12">
        <v>3.0927835051546466E-2</v>
      </c>
      <c r="R12">
        <v>3.0927835051546466E-2</v>
      </c>
      <c r="S12">
        <v>1.0309278350515611E-2</v>
      </c>
      <c r="T12">
        <v>-1.0309278350515427E-2</v>
      </c>
      <c r="U12">
        <v>-4.639175257731952E-2</v>
      </c>
      <c r="V12">
        <v>-6.1855670103092751E-2</v>
      </c>
      <c r="W12">
        <v>-0.13402061855670094</v>
      </c>
      <c r="X12">
        <v>-0.18556701030927825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2</v>
      </c>
      <c r="AG12">
        <v>2</v>
      </c>
      <c r="AH12">
        <v>4</v>
      </c>
      <c r="AI12">
        <v>4</v>
      </c>
      <c r="AJ12" t="s">
        <v>92</v>
      </c>
      <c r="AK12">
        <v>1</v>
      </c>
    </row>
    <row r="13" spans="1:37">
      <c r="A13">
        <v>1332</v>
      </c>
      <c r="B13" t="s">
        <v>15</v>
      </c>
      <c r="C13" t="s">
        <v>94</v>
      </c>
      <c r="D13">
        <v>21.9</v>
      </c>
      <c r="E13">
        <v>22.6</v>
      </c>
      <c r="F13">
        <v>22.3</v>
      </c>
      <c r="G13">
        <v>23</v>
      </c>
      <c r="H13">
        <v>22.5</v>
      </c>
      <c r="I13">
        <v>21.8</v>
      </c>
      <c r="J13">
        <v>20.9</v>
      </c>
      <c r="K13">
        <v>20.5</v>
      </c>
      <c r="L13">
        <v>20</v>
      </c>
      <c r="M13">
        <v>18.399999999999999</v>
      </c>
      <c r="N13">
        <v>0</v>
      </c>
      <c r="P13">
        <v>3.1963470319634833E-2</v>
      </c>
      <c r="Q13">
        <v>1.8264840182648501E-2</v>
      </c>
      <c r="R13">
        <v>5.0228310502283172E-2</v>
      </c>
      <c r="S13">
        <v>2.7397260273972671E-2</v>
      </c>
      <c r="T13">
        <v>-4.5662100456620031E-3</v>
      </c>
      <c r="U13">
        <v>-4.5662100456621009E-2</v>
      </c>
      <c r="V13">
        <v>-6.3926940639269347E-2</v>
      </c>
      <c r="W13">
        <v>-8.6757990867579848E-2</v>
      </c>
      <c r="X13">
        <v>-0.15981735159817353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2</v>
      </c>
      <c r="AG13">
        <v>2</v>
      </c>
      <c r="AH13">
        <v>3</v>
      </c>
      <c r="AI13">
        <v>4</v>
      </c>
      <c r="AJ13" t="s">
        <v>92</v>
      </c>
      <c r="AK13">
        <v>2</v>
      </c>
    </row>
    <row r="14" spans="1:37">
      <c r="A14">
        <v>1289</v>
      </c>
      <c r="B14" t="s">
        <v>11</v>
      </c>
      <c r="C14" t="s">
        <v>95</v>
      </c>
      <c r="D14">
        <v>28.7</v>
      </c>
      <c r="E14">
        <v>28.5</v>
      </c>
      <c r="F14">
        <v>28.8</v>
      </c>
      <c r="G14">
        <v>28.8</v>
      </c>
      <c r="H14">
        <v>28.5</v>
      </c>
      <c r="I14">
        <v>27.6</v>
      </c>
      <c r="J14">
        <v>25.4</v>
      </c>
      <c r="K14">
        <v>23.8</v>
      </c>
      <c r="L14">
        <v>22.9</v>
      </c>
      <c r="M14">
        <v>21.3</v>
      </c>
      <c r="N14">
        <v>0</v>
      </c>
      <c r="P14">
        <v>-6.9686411149825541E-3</v>
      </c>
      <c r="Q14">
        <v>3.4843205574913386E-3</v>
      </c>
      <c r="R14">
        <v>3.4843205574913386E-3</v>
      </c>
      <c r="S14">
        <v>-6.9686411149825541E-3</v>
      </c>
      <c r="T14">
        <v>-3.8327526132404109E-2</v>
      </c>
      <c r="U14">
        <v>-0.11498257839721257</v>
      </c>
      <c r="V14">
        <v>-0.17073170731707313</v>
      </c>
      <c r="W14">
        <v>-0.20209059233449481</v>
      </c>
      <c r="X14">
        <v>-0.25783972125435534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3</v>
      </c>
      <c r="AG14">
        <v>4</v>
      </c>
      <c r="AH14">
        <v>4</v>
      </c>
      <c r="AI14">
        <v>4</v>
      </c>
      <c r="AJ14" t="s">
        <v>92</v>
      </c>
    </row>
    <row r="15" spans="1:37">
      <c r="A15">
        <v>1276</v>
      </c>
      <c r="B15" t="s">
        <v>11</v>
      </c>
      <c r="C15" t="s">
        <v>95</v>
      </c>
      <c r="D15">
        <v>32.5</v>
      </c>
      <c r="E15">
        <v>32.5</v>
      </c>
      <c r="F15">
        <v>32.700000000000003</v>
      </c>
      <c r="G15">
        <v>32.799999999999997</v>
      </c>
      <c r="H15">
        <v>32.6</v>
      </c>
      <c r="I15">
        <v>32.5</v>
      </c>
      <c r="J15">
        <v>31.8</v>
      </c>
      <c r="K15">
        <v>31</v>
      </c>
      <c r="L15">
        <v>30.5</v>
      </c>
      <c r="M15">
        <v>29</v>
      </c>
      <c r="N15">
        <v>0</v>
      </c>
      <c r="P15">
        <v>0</v>
      </c>
      <c r="Q15">
        <v>6.1538461538462414E-3</v>
      </c>
      <c r="R15">
        <v>9.2307692307691432E-3</v>
      </c>
      <c r="S15">
        <v>3.0769230769231207E-3</v>
      </c>
      <c r="T15">
        <v>0</v>
      </c>
      <c r="U15">
        <v>-2.1538461538461517E-2</v>
      </c>
      <c r="V15">
        <v>-4.6153846153846156E-2</v>
      </c>
      <c r="W15">
        <v>-6.1538461538461542E-2</v>
      </c>
      <c r="X15">
        <v>-0.1076923076923077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2</v>
      </c>
      <c r="AI15">
        <v>3</v>
      </c>
      <c r="AJ15" t="s">
        <v>92</v>
      </c>
    </row>
    <row r="16" spans="1:37">
      <c r="A16">
        <v>1277</v>
      </c>
      <c r="B16" t="s">
        <v>11</v>
      </c>
      <c r="C16" t="s">
        <v>95</v>
      </c>
      <c r="D16">
        <v>30.2</v>
      </c>
      <c r="E16">
        <v>30.2</v>
      </c>
      <c r="F16">
        <v>30.4</v>
      </c>
      <c r="G16">
        <v>30.7</v>
      </c>
      <c r="H16">
        <v>30.8</v>
      </c>
      <c r="I16">
        <v>30.2</v>
      </c>
      <c r="J16">
        <v>29.3</v>
      </c>
      <c r="K16">
        <v>28.3</v>
      </c>
      <c r="L16">
        <v>27.1</v>
      </c>
      <c r="M16">
        <v>25.8</v>
      </c>
      <c r="N16">
        <v>0</v>
      </c>
      <c r="P16">
        <v>0</v>
      </c>
      <c r="Q16">
        <v>6.6225165562913673E-3</v>
      </c>
      <c r="R16">
        <v>1.6556291390728478E-2</v>
      </c>
      <c r="S16">
        <v>1.9867549668874218E-2</v>
      </c>
      <c r="T16">
        <v>0</v>
      </c>
      <c r="U16">
        <v>-2.9801324503311213E-2</v>
      </c>
      <c r="V16">
        <v>-6.2913907284768172E-2</v>
      </c>
      <c r="W16">
        <v>-0.10264900662251648</v>
      </c>
      <c r="X16">
        <v>-0.14569536423841056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2</v>
      </c>
      <c r="AH16">
        <v>3</v>
      </c>
      <c r="AI16">
        <v>3</v>
      </c>
      <c r="AJ16" t="s">
        <v>92</v>
      </c>
    </row>
    <row r="17" spans="1:36">
      <c r="A17">
        <v>1278</v>
      </c>
      <c r="B17" t="s">
        <v>11</v>
      </c>
      <c r="C17" t="s">
        <v>95</v>
      </c>
      <c r="D17">
        <v>38.700000000000003</v>
      </c>
      <c r="E17">
        <v>38.799999999999997</v>
      </c>
      <c r="F17">
        <v>38.200000000000003</v>
      </c>
      <c r="G17">
        <v>38.700000000000003</v>
      </c>
      <c r="H17">
        <v>38.4</v>
      </c>
      <c r="I17">
        <v>38.6</v>
      </c>
      <c r="J17">
        <v>37.799999999999997</v>
      </c>
      <c r="K17">
        <v>37.4</v>
      </c>
      <c r="L17">
        <v>36</v>
      </c>
      <c r="M17">
        <v>34.9</v>
      </c>
      <c r="N17">
        <v>0</v>
      </c>
      <c r="P17">
        <v>2.5839793281652278E-3</v>
      </c>
      <c r="Q17">
        <v>-1.2919896640826873E-2</v>
      </c>
      <c r="R17">
        <v>0</v>
      </c>
      <c r="S17">
        <v>-7.7519379844962332E-3</v>
      </c>
      <c r="T17">
        <v>-2.5839793281654112E-3</v>
      </c>
      <c r="U17">
        <v>-2.3255813953488517E-2</v>
      </c>
      <c r="V17">
        <v>-3.3591731266149977E-2</v>
      </c>
      <c r="W17">
        <v>-6.9767441860465185E-2</v>
      </c>
      <c r="X17">
        <v>-9.8191214470284338E-2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1</v>
      </c>
      <c r="AH17">
        <v>2</v>
      </c>
      <c r="AI17">
        <v>3</v>
      </c>
      <c r="AJ17" t="s">
        <v>92</v>
      </c>
    </row>
    <row r="18" spans="1:36">
      <c r="A18">
        <v>1288</v>
      </c>
      <c r="B18" t="s">
        <v>14</v>
      </c>
      <c r="C18" t="s">
        <v>95</v>
      </c>
      <c r="D18">
        <v>28.1</v>
      </c>
      <c r="E18">
        <v>27.8</v>
      </c>
      <c r="F18">
        <v>28.2</v>
      </c>
      <c r="G18">
        <v>28.2</v>
      </c>
      <c r="H18">
        <v>28.2</v>
      </c>
      <c r="I18">
        <v>27.1</v>
      </c>
      <c r="J18">
        <v>26.7</v>
      </c>
      <c r="K18">
        <v>26</v>
      </c>
      <c r="L18">
        <v>25.1</v>
      </c>
      <c r="M18">
        <v>23.7</v>
      </c>
      <c r="N18">
        <v>0</v>
      </c>
      <c r="P18">
        <v>-1.0676156583629918E-2</v>
      </c>
      <c r="Q18">
        <v>3.5587188612098883E-3</v>
      </c>
      <c r="R18">
        <v>3.5587188612098883E-3</v>
      </c>
      <c r="S18">
        <v>3.5587188612098883E-3</v>
      </c>
      <c r="T18">
        <v>-3.5587188612099641E-2</v>
      </c>
      <c r="U18">
        <v>-4.9822064056939577E-2</v>
      </c>
      <c r="V18">
        <v>-7.4733096085409303E-2</v>
      </c>
      <c r="W18">
        <v>-0.10676156583629892</v>
      </c>
      <c r="X18">
        <v>-0.15658362989323851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2</v>
      </c>
      <c r="AI18">
        <v>3</v>
      </c>
      <c r="AJ18" t="s">
        <v>92</v>
      </c>
    </row>
    <row r="19" spans="1:36">
      <c r="A19">
        <v>1327</v>
      </c>
      <c r="B19" t="s">
        <v>14</v>
      </c>
      <c r="C19" t="s">
        <v>95</v>
      </c>
      <c r="D19">
        <v>26.8</v>
      </c>
      <c r="E19">
        <v>27.2</v>
      </c>
      <c r="F19">
        <v>27</v>
      </c>
      <c r="G19">
        <v>27</v>
      </c>
      <c r="H19">
        <v>26.9</v>
      </c>
      <c r="I19">
        <v>26.6</v>
      </c>
      <c r="J19">
        <v>26.3</v>
      </c>
      <c r="K19">
        <v>25.1</v>
      </c>
      <c r="L19">
        <v>25</v>
      </c>
      <c r="M19">
        <v>24</v>
      </c>
      <c r="N19">
        <v>4</v>
      </c>
      <c r="P19">
        <v>1.4925373134328304E-2</v>
      </c>
      <c r="Q19">
        <v>7.4626865671641521E-3</v>
      </c>
      <c r="R19">
        <v>7.4626865671641521E-3</v>
      </c>
      <c r="S19">
        <v>3.7313432835820101E-3</v>
      </c>
      <c r="T19">
        <v>-7.4626865671641521E-3</v>
      </c>
      <c r="U19">
        <v>-1.8656716417910446E-2</v>
      </c>
      <c r="V19">
        <v>-6.3432835820895497E-2</v>
      </c>
      <c r="W19">
        <v>-6.7164179104477639E-2</v>
      </c>
      <c r="X19">
        <v>-0.10447761194029853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2</v>
      </c>
      <c r="AH19">
        <v>2</v>
      </c>
      <c r="AI19">
        <v>3</v>
      </c>
      <c r="AJ19">
        <v>4</v>
      </c>
    </row>
    <row r="20" spans="1:36">
      <c r="A20">
        <v>1333</v>
      </c>
      <c r="B20" t="s">
        <v>14</v>
      </c>
      <c r="C20" t="s">
        <v>95</v>
      </c>
      <c r="D20">
        <v>24.8</v>
      </c>
      <c r="E20">
        <v>25.2</v>
      </c>
      <c r="F20">
        <v>25</v>
      </c>
      <c r="G20">
        <v>25.1</v>
      </c>
      <c r="H20">
        <v>25.1</v>
      </c>
      <c r="I20">
        <v>24.4</v>
      </c>
      <c r="J20">
        <v>24</v>
      </c>
      <c r="K20">
        <v>24</v>
      </c>
      <c r="L20">
        <v>23.5</v>
      </c>
      <c r="M20">
        <v>22.3</v>
      </c>
      <c r="N20">
        <v>1</v>
      </c>
      <c r="P20">
        <v>1.6129032258064457E-2</v>
      </c>
      <c r="Q20">
        <v>8.0645161290322284E-3</v>
      </c>
      <c r="R20">
        <v>1.2096774193548416E-2</v>
      </c>
      <c r="S20">
        <v>1.2096774193548416E-2</v>
      </c>
      <c r="T20">
        <v>-1.6129032258064602E-2</v>
      </c>
      <c r="U20">
        <v>-3.2258064516129059E-2</v>
      </c>
      <c r="V20">
        <v>-3.2258064516129059E-2</v>
      </c>
      <c r="W20">
        <v>-5.2419354838709707E-2</v>
      </c>
      <c r="X20">
        <v>-0.10080645161290322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2</v>
      </c>
      <c r="AI20">
        <v>3</v>
      </c>
      <c r="AJ20">
        <v>4</v>
      </c>
    </row>
    <row r="21" spans="1:36">
      <c r="A21">
        <v>1348</v>
      </c>
      <c r="B21" t="s">
        <v>15</v>
      </c>
      <c r="C21" t="s">
        <v>95</v>
      </c>
      <c r="D21">
        <v>31</v>
      </c>
      <c r="E21">
        <v>31.3</v>
      </c>
      <c r="F21">
        <v>31.4</v>
      </c>
      <c r="G21">
        <v>31.2</v>
      </c>
      <c r="H21">
        <v>31.2</v>
      </c>
      <c r="I21">
        <v>30.9</v>
      </c>
      <c r="J21">
        <v>29.4</v>
      </c>
      <c r="K21">
        <v>28.9</v>
      </c>
      <c r="L21">
        <v>28.7</v>
      </c>
      <c r="M21">
        <v>27.6</v>
      </c>
      <c r="N21">
        <v>2</v>
      </c>
      <c r="P21">
        <v>9.6774193548387327E-3</v>
      </c>
      <c r="Q21">
        <v>1.2903225806451568E-2</v>
      </c>
      <c r="R21">
        <v>6.4516129032257839E-3</v>
      </c>
      <c r="S21">
        <v>6.4516129032257839E-3</v>
      </c>
      <c r="T21">
        <v>-3.2258064516129492E-3</v>
      </c>
      <c r="U21">
        <v>-5.16129032258065E-2</v>
      </c>
      <c r="V21">
        <v>-6.7741935483871016E-2</v>
      </c>
      <c r="W21">
        <v>-7.4193548387096797E-2</v>
      </c>
      <c r="X21">
        <v>-0.10967741935483867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2</v>
      </c>
      <c r="AI21">
        <v>3</v>
      </c>
      <c r="AJ21">
        <v>4</v>
      </c>
    </row>
    <row r="22" spans="1:36">
      <c r="A22">
        <v>1326</v>
      </c>
      <c r="B22" t="s">
        <v>15</v>
      </c>
      <c r="C22" t="s">
        <v>95</v>
      </c>
      <c r="D22">
        <v>26.4</v>
      </c>
      <c r="E22">
        <v>26.5</v>
      </c>
      <c r="F22">
        <v>26.3</v>
      </c>
      <c r="G22">
        <v>26.3</v>
      </c>
      <c r="H22">
        <v>25.8</v>
      </c>
      <c r="I22">
        <v>24.9</v>
      </c>
      <c r="J22">
        <v>23.4</v>
      </c>
      <c r="K22">
        <v>21.8</v>
      </c>
      <c r="L22">
        <v>20.7</v>
      </c>
      <c r="M22">
        <v>19.600000000000001</v>
      </c>
      <c r="N22">
        <v>1</v>
      </c>
      <c r="P22">
        <v>3.7878787878788418E-3</v>
      </c>
      <c r="Q22">
        <v>-3.7878787878787073E-3</v>
      </c>
      <c r="R22">
        <v>-3.7878787878787073E-3</v>
      </c>
      <c r="S22">
        <v>-2.2727272727272648E-2</v>
      </c>
      <c r="T22">
        <v>-5.6818181818181823E-2</v>
      </c>
      <c r="U22">
        <v>-0.11363636363636365</v>
      </c>
      <c r="V22">
        <v>-0.17424242424242417</v>
      </c>
      <c r="W22">
        <v>-0.21590909090909088</v>
      </c>
      <c r="X22">
        <v>-0.25757575757575746</v>
      </c>
      <c r="AA22">
        <v>0</v>
      </c>
      <c r="AB22">
        <v>0</v>
      </c>
      <c r="AC22">
        <v>0</v>
      </c>
      <c r="AD22">
        <v>1</v>
      </c>
      <c r="AE22">
        <v>2</v>
      </c>
      <c r="AF22">
        <v>3</v>
      </c>
      <c r="AG22">
        <v>4</v>
      </c>
      <c r="AH22">
        <v>4</v>
      </c>
      <c r="AI22">
        <v>4</v>
      </c>
      <c r="AJ22">
        <v>4</v>
      </c>
    </row>
    <row r="23" spans="1:36">
      <c r="A23">
        <v>1329</v>
      </c>
      <c r="B23" t="s">
        <v>15</v>
      </c>
      <c r="C23" t="s">
        <v>95</v>
      </c>
      <c r="D23">
        <v>24.2</v>
      </c>
      <c r="E23">
        <v>24.6</v>
      </c>
      <c r="F23">
        <v>24.7</v>
      </c>
      <c r="G23">
        <v>24.3</v>
      </c>
      <c r="H23">
        <v>24.4</v>
      </c>
      <c r="I23">
        <v>24.4</v>
      </c>
      <c r="J23">
        <v>24</v>
      </c>
      <c r="K23">
        <v>23.4</v>
      </c>
      <c r="L23">
        <v>23.8</v>
      </c>
      <c r="M23">
        <v>24</v>
      </c>
      <c r="N23">
        <v>1</v>
      </c>
      <c r="P23">
        <v>1.6528925619834798E-2</v>
      </c>
      <c r="Q23">
        <v>2.0661157024793389E-2</v>
      </c>
      <c r="R23">
        <v>4.1322314049587368E-3</v>
      </c>
      <c r="S23">
        <v>8.2644628099173261E-3</v>
      </c>
      <c r="T23">
        <v>8.2644628099173261E-3</v>
      </c>
      <c r="U23">
        <v>-8.2644628099173261E-3</v>
      </c>
      <c r="V23">
        <v>-3.305785123966945E-2</v>
      </c>
      <c r="W23">
        <v>-1.6528925619834652E-2</v>
      </c>
      <c r="X23">
        <v>-8.2644628099173261E-3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4</v>
      </c>
    </row>
    <row r="24" spans="1:36">
      <c r="A24">
        <v>1334</v>
      </c>
      <c r="B24" t="s">
        <v>15</v>
      </c>
      <c r="C24" t="s">
        <v>95</v>
      </c>
      <c r="D24">
        <v>24.7</v>
      </c>
      <c r="E24">
        <v>24.7</v>
      </c>
      <c r="F24">
        <v>25.1</v>
      </c>
      <c r="G24">
        <v>24.8</v>
      </c>
      <c r="H24">
        <v>24.8</v>
      </c>
      <c r="I24">
        <v>24.2</v>
      </c>
      <c r="J24">
        <v>23.2</v>
      </c>
      <c r="K24">
        <v>22.6</v>
      </c>
      <c r="L24">
        <v>23.1</v>
      </c>
      <c r="M24">
        <v>22.2</v>
      </c>
      <c r="N24">
        <v>1</v>
      </c>
      <c r="P24">
        <v>0</v>
      </c>
      <c r="Q24">
        <v>1.6194331983805755E-2</v>
      </c>
      <c r="R24">
        <v>4.0485829959514743E-3</v>
      </c>
      <c r="S24">
        <v>4.0485829959514743E-3</v>
      </c>
      <c r="T24">
        <v>-2.0242914979757085E-2</v>
      </c>
      <c r="U24">
        <v>-6.0728744939271259E-2</v>
      </c>
      <c r="V24">
        <v>-8.5020242914979671E-2</v>
      </c>
      <c r="W24">
        <v>-6.4777327935222589E-2</v>
      </c>
      <c r="X24">
        <v>-0.10121457489878542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2</v>
      </c>
      <c r="AG24">
        <v>2</v>
      </c>
      <c r="AH24">
        <v>2</v>
      </c>
      <c r="AI24">
        <v>3</v>
      </c>
      <c r="AJ24">
        <v>4</v>
      </c>
    </row>
    <row r="28" spans="1:36">
      <c r="B28" t="s">
        <v>81</v>
      </c>
      <c r="J28" t="s">
        <v>91</v>
      </c>
      <c r="Q28" t="s">
        <v>86</v>
      </c>
      <c r="W28" t="s">
        <v>87</v>
      </c>
    </row>
    <row r="29" spans="1:36">
      <c r="A29" t="s">
        <v>69</v>
      </c>
      <c r="B29" t="s">
        <v>10</v>
      </c>
      <c r="C29" t="s">
        <v>70</v>
      </c>
      <c r="D29" t="s">
        <v>72</v>
      </c>
      <c r="E29" t="s">
        <v>74</v>
      </c>
      <c r="F29" t="s">
        <v>76</v>
      </c>
      <c r="G29" t="s">
        <v>78</v>
      </c>
      <c r="I29" t="s">
        <v>69</v>
      </c>
      <c r="J29" t="s">
        <v>10</v>
      </c>
      <c r="K29" t="s">
        <v>70</v>
      </c>
      <c r="L29" t="s">
        <v>72</v>
      </c>
      <c r="M29" t="s">
        <v>74</v>
      </c>
      <c r="N29" t="s">
        <v>76</v>
      </c>
      <c r="O29" t="s">
        <v>78</v>
      </c>
      <c r="Q29" t="s">
        <v>70</v>
      </c>
      <c r="R29" t="s">
        <v>72</v>
      </c>
      <c r="S29" t="s">
        <v>74</v>
      </c>
      <c r="T29" t="s">
        <v>76</v>
      </c>
      <c r="U29" t="s">
        <v>78</v>
      </c>
      <c r="W29" t="s">
        <v>70</v>
      </c>
      <c r="X29" t="s">
        <v>72</v>
      </c>
      <c r="Y29" t="s">
        <v>74</v>
      </c>
      <c r="Z29" t="s">
        <v>76</v>
      </c>
      <c r="AA29" t="s">
        <v>78</v>
      </c>
    </row>
    <row r="30" spans="1:36">
      <c r="A30">
        <v>1300</v>
      </c>
      <c r="B30" t="s">
        <v>11</v>
      </c>
      <c r="C30">
        <v>0</v>
      </c>
      <c r="D30">
        <v>0</v>
      </c>
      <c r="E30">
        <v>1</v>
      </c>
      <c r="F30">
        <v>3</v>
      </c>
      <c r="G30">
        <v>4</v>
      </c>
      <c r="I30">
        <v>1300</v>
      </c>
      <c r="J30" t="s">
        <v>11</v>
      </c>
      <c r="K30">
        <v>0</v>
      </c>
      <c r="L30">
        <v>0</v>
      </c>
      <c r="M30">
        <v>1</v>
      </c>
      <c r="N30">
        <v>4</v>
      </c>
      <c r="O30">
        <v>1</v>
      </c>
      <c r="Q30">
        <v>0</v>
      </c>
      <c r="R30">
        <v>0</v>
      </c>
      <c r="S30">
        <v>0</v>
      </c>
      <c r="T30">
        <v>0</v>
      </c>
      <c r="U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36">
      <c r="A31">
        <v>1285</v>
      </c>
      <c r="B31" t="s">
        <v>11</v>
      </c>
      <c r="C31">
        <v>0</v>
      </c>
      <c r="D31">
        <v>1</v>
      </c>
      <c r="E31">
        <v>1</v>
      </c>
      <c r="F31">
        <v>3</v>
      </c>
      <c r="G31">
        <v>4</v>
      </c>
      <c r="I31">
        <v>1285</v>
      </c>
      <c r="J31" t="s">
        <v>11</v>
      </c>
      <c r="K31">
        <v>0</v>
      </c>
      <c r="L31">
        <v>0</v>
      </c>
      <c r="M31">
        <v>1</v>
      </c>
      <c r="N31">
        <v>3</v>
      </c>
      <c r="O31">
        <v>1</v>
      </c>
      <c r="Q31">
        <v>0</v>
      </c>
      <c r="R31">
        <v>0</v>
      </c>
      <c r="S31">
        <v>0</v>
      </c>
      <c r="T31">
        <v>0</v>
      </c>
      <c r="U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36">
      <c r="A32">
        <v>1287</v>
      </c>
      <c r="B32" t="s">
        <v>11</v>
      </c>
      <c r="C32">
        <v>0</v>
      </c>
      <c r="D32">
        <v>1</v>
      </c>
      <c r="E32">
        <v>1</v>
      </c>
      <c r="F32">
        <v>2</v>
      </c>
      <c r="G32">
        <v>3</v>
      </c>
      <c r="I32">
        <v>1287</v>
      </c>
      <c r="J32" t="s">
        <v>11</v>
      </c>
      <c r="K32">
        <v>0</v>
      </c>
      <c r="L32">
        <v>1</v>
      </c>
      <c r="M32">
        <v>2</v>
      </c>
      <c r="N32">
        <v>4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1331</v>
      </c>
      <c r="B33" t="s">
        <v>11</v>
      </c>
      <c r="C33">
        <v>0</v>
      </c>
      <c r="D33">
        <v>0</v>
      </c>
      <c r="E33">
        <v>2</v>
      </c>
      <c r="F33">
        <v>3</v>
      </c>
      <c r="G33" t="s">
        <v>88</v>
      </c>
      <c r="I33">
        <v>1331</v>
      </c>
      <c r="J33" t="s">
        <v>11</v>
      </c>
      <c r="K33">
        <v>0</v>
      </c>
      <c r="L33">
        <v>0</v>
      </c>
      <c r="M33">
        <v>2</v>
      </c>
      <c r="N33">
        <v>4</v>
      </c>
      <c r="O33" t="s">
        <v>88</v>
      </c>
      <c r="Q33">
        <v>0</v>
      </c>
      <c r="R33">
        <v>0</v>
      </c>
      <c r="S33">
        <v>0</v>
      </c>
      <c r="T33">
        <v>0</v>
      </c>
      <c r="U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1286</v>
      </c>
      <c r="B34" t="s">
        <v>14</v>
      </c>
      <c r="C34">
        <v>0</v>
      </c>
      <c r="D34">
        <v>2</v>
      </c>
      <c r="E34">
        <v>1</v>
      </c>
      <c r="F34">
        <v>3</v>
      </c>
      <c r="G34">
        <v>4</v>
      </c>
      <c r="I34">
        <v>1286</v>
      </c>
      <c r="J34" t="s">
        <v>14</v>
      </c>
      <c r="K34">
        <v>0</v>
      </c>
      <c r="L34">
        <v>1</v>
      </c>
      <c r="M34">
        <v>1</v>
      </c>
      <c r="N34">
        <v>4</v>
      </c>
      <c r="O34">
        <v>1</v>
      </c>
      <c r="Q34">
        <v>0</v>
      </c>
      <c r="R34">
        <v>0</v>
      </c>
      <c r="S34">
        <v>0</v>
      </c>
      <c r="T34">
        <v>0</v>
      </c>
      <c r="U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1322</v>
      </c>
      <c r="B35" t="s">
        <v>14</v>
      </c>
      <c r="C35">
        <v>0</v>
      </c>
      <c r="D35">
        <v>0</v>
      </c>
      <c r="E35">
        <v>0</v>
      </c>
      <c r="F35">
        <v>2</v>
      </c>
      <c r="G35">
        <v>4</v>
      </c>
      <c r="I35">
        <v>1322</v>
      </c>
      <c r="J35" t="s">
        <v>14</v>
      </c>
      <c r="K35">
        <v>0</v>
      </c>
      <c r="L35">
        <v>1</v>
      </c>
      <c r="M35">
        <v>1</v>
      </c>
      <c r="N35">
        <v>4</v>
      </c>
      <c r="O35">
        <v>2</v>
      </c>
      <c r="Q35">
        <v>0</v>
      </c>
      <c r="R35">
        <v>0</v>
      </c>
      <c r="S35">
        <v>0</v>
      </c>
      <c r="T35">
        <v>0</v>
      </c>
      <c r="U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1324</v>
      </c>
      <c r="B36" t="s">
        <v>14</v>
      </c>
      <c r="C36">
        <v>0</v>
      </c>
      <c r="D36">
        <v>0</v>
      </c>
      <c r="E36">
        <v>1</v>
      </c>
      <c r="F36">
        <v>2</v>
      </c>
      <c r="G36">
        <v>4</v>
      </c>
      <c r="I36">
        <v>1324</v>
      </c>
      <c r="J36" t="s">
        <v>14</v>
      </c>
      <c r="K36">
        <v>0</v>
      </c>
      <c r="L36">
        <v>2</v>
      </c>
      <c r="M36">
        <v>2</v>
      </c>
      <c r="N36">
        <v>4</v>
      </c>
      <c r="O36">
        <v>1</v>
      </c>
      <c r="Q36">
        <v>0</v>
      </c>
      <c r="R36">
        <v>0</v>
      </c>
      <c r="S36">
        <v>0</v>
      </c>
      <c r="T36">
        <v>0</v>
      </c>
      <c r="U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1325</v>
      </c>
      <c r="B37" t="s">
        <v>14</v>
      </c>
      <c r="C37">
        <v>0</v>
      </c>
      <c r="D37">
        <v>0</v>
      </c>
      <c r="E37">
        <v>1</v>
      </c>
      <c r="F37">
        <v>3</v>
      </c>
      <c r="G37">
        <v>3</v>
      </c>
      <c r="I37">
        <v>1325</v>
      </c>
      <c r="J37" t="s">
        <v>14</v>
      </c>
      <c r="K37">
        <v>0</v>
      </c>
      <c r="L37">
        <v>1</v>
      </c>
      <c r="M37">
        <v>0</v>
      </c>
      <c r="N37">
        <v>3</v>
      </c>
      <c r="O37">
        <v>0</v>
      </c>
      <c r="Q37">
        <v>0</v>
      </c>
      <c r="R37">
        <v>0</v>
      </c>
      <c r="S37">
        <v>0</v>
      </c>
      <c r="T37">
        <v>0</v>
      </c>
      <c r="U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1281</v>
      </c>
      <c r="B38" t="s">
        <v>15</v>
      </c>
      <c r="C38">
        <v>0</v>
      </c>
      <c r="D38">
        <v>0</v>
      </c>
      <c r="E38">
        <v>1</v>
      </c>
      <c r="F38">
        <v>3</v>
      </c>
      <c r="G38">
        <v>4</v>
      </c>
      <c r="I38">
        <v>1281</v>
      </c>
      <c r="J38" t="s">
        <v>15</v>
      </c>
      <c r="K38">
        <v>0</v>
      </c>
      <c r="L38">
        <v>0</v>
      </c>
      <c r="M38">
        <v>0</v>
      </c>
      <c r="N38">
        <v>4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v>1315</v>
      </c>
      <c r="B39" t="s">
        <v>15</v>
      </c>
      <c r="C39">
        <v>0</v>
      </c>
      <c r="D39">
        <v>0</v>
      </c>
      <c r="E39">
        <v>1</v>
      </c>
      <c r="F39">
        <v>2</v>
      </c>
      <c r="G39">
        <v>4</v>
      </c>
      <c r="I39">
        <v>1315</v>
      </c>
      <c r="J39" t="s">
        <v>15</v>
      </c>
      <c r="K39">
        <v>0</v>
      </c>
      <c r="L39">
        <v>1</v>
      </c>
      <c r="M39">
        <v>2</v>
      </c>
      <c r="N39">
        <v>4</v>
      </c>
      <c r="O39">
        <v>1</v>
      </c>
      <c r="Q39">
        <v>0</v>
      </c>
      <c r="R39">
        <v>0</v>
      </c>
      <c r="S39">
        <v>0</v>
      </c>
      <c r="T39">
        <v>0</v>
      </c>
      <c r="U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1332</v>
      </c>
      <c r="B40" t="s">
        <v>15</v>
      </c>
      <c r="C40">
        <v>0</v>
      </c>
      <c r="D40">
        <v>0</v>
      </c>
      <c r="E40">
        <v>2</v>
      </c>
      <c r="F40">
        <v>4</v>
      </c>
      <c r="G40">
        <v>4</v>
      </c>
      <c r="I40">
        <v>1332</v>
      </c>
      <c r="J40" t="s">
        <v>15</v>
      </c>
      <c r="K40">
        <v>0</v>
      </c>
      <c r="L40">
        <v>2</v>
      </c>
      <c r="M40">
        <v>1</v>
      </c>
      <c r="N40">
        <v>4</v>
      </c>
      <c r="O40">
        <v>2</v>
      </c>
      <c r="Q40">
        <v>0</v>
      </c>
      <c r="R40">
        <v>0</v>
      </c>
      <c r="S40">
        <v>0</v>
      </c>
      <c r="T40">
        <v>0</v>
      </c>
      <c r="U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v>1289</v>
      </c>
      <c r="B41" t="s">
        <v>11</v>
      </c>
      <c r="C41">
        <v>0</v>
      </c>
      <c r="D41">
        <v>0</v>
      </c>
      <c r="E41">
        <v>1</v>
      </c>
      <c r="F41">
        <v>3</v>
      </c>
      <c r="G41">
        <v>4</v>
      </c>
      <c r="I41">
        <v>1289</v>
      </c>
      <c r="J41" t="s">
        <v>11</v>
      </c>
      <c r="K41">
        <v>0</v>
      </c>
      <c r="L41">
        <v>2</v>
      </c>
      <c r="M41">
        <v>2</v>
      </c>
      <c r="N41">
        <v>4</v>
      </c>
      <c r="O41">
        <v>3</v>
      </c>
      <c r="Q41">
        <v>0</v>
      </c>
      <c r="R41">
        <v>0</v>
      </c>
      <c r="S41">
        <v>0</v>
      </c>
      <c r="T41">
        <v>0</v>
      </c>
      <c r="U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>
        <v>1276</v>
      </c>
      <c r="B42" t="s">
        <v>11</v>
      </c>
      <c r="C42">
        <v>0</v>
      </c>
      <c r="D42">
        <v>0</v>
      </c>
      <c r="E42">
        <v>1</v>
      </c>
      <c r="F42">
        <v>3</v>
      </c>
      <c r="G42">
        <v>4</v>
      </c>
      <c r="I42">
        <v>1276</v>
      </c>
      <c r="J42" t="s">
        <v>11</v>
      </c>
      <c r="K42">
        <v>0</v>
      </c>
      <c r="L42">
        <v>0</v>
      </c>
      <c r="M42">
        <v>0</v>
      </c>
      <c r="N42">
        <v>3</v>
      </c>
      <c r="O42">
        <v>4</v>
      </c>
      <c r="Q42">
        <v>0</v>
      </c>
      <c r="R42">
        <v>0</v>
      </c>
      <c r="S42">
        <v>0</v>
      </c>
      <c r="T42">
        <v>0</v>
      </c>
      <c r="U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>
        <v>1277</v>
      </c>
      <c r="B43" t="s">
        <v>11</v>
      </c>
      <c r="C43">
        <v>0</v>
      </c>
      <c r="D43">
        <v>0</v>
      </c>
      <c r="E43">
        <v>1</v>
      </c>
      <c r="F43">
        <v>4</v>
      </c>
      <c r="G43">
        <v>4</v>
      </c>
      <c r="I43">
        <v>1277</v>
      </c>
      <c r="J43" t="s">
        <v>11</v>
      </c>
      <c r="K43">
        <v>0</v>
      </c>
      <c r="L43">
        <v>1</v>
      </c>
      <c r="M43">
        <v>2</v>
      </c>
      <c r="N43">
        <v>4</v>
      </c>
      <c r="O43">
        <v>4</v>
      </c>
      <c r="Q43">
        <v>0</v>
      </c>
      <c r="R43">
        <v>0</v>
      </c>
      <c r="S43">
        <v>0</v>
      </c>
      <c r="T43">
        <v>0</v>
      </c>
      <c r="U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>
        <v>1278</v>
      </c>
      <c r="B44" t="s">
        <v>11</v>
      </c>
      <c r="C44">
        <v>0</v>
      </c>
      <c r="D44">
        <v>0</v>
      </c>
      <c r="E44">
        <v>1</v>
      </c>
      <c r="F44">
        <v>3</v>
      </c>
      <c r="G44">
        <v>4</v>
      </c>
      <c r="I44">
        <v>1278</v>
      </c>
      <c r="J44" t="s">
        <v>11</v>
      </c>
      <c r="K44">
        <v>0</v>
      </c>
      <c r="L44">
        <v>0</v>
      </c>
      <c r="M44">
        <v>1</v>
      </c>
      <c r="N44">
        <v>4</v>
      </c>
      <c r="O44">
        <v>4</v>
      </c>
      <c r="Q44">
        <v>0</v>
      </c>
      <c r="R44">
        <v>0</v>
      </c>
      <c r="S44">
        <v>0</v>
      </c>
      <c r="T44">
        <v>0</v>
      </c>
      <c r="U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>
        <v>1288</v>
      </c>
      <c r="B45" t="s">
        <v>14</v>
      </c>
      <c r="C45">
        <v>0</v>
      </c>
      <c r="D45">
        <v>1</v>
      </c>
      <c r="E45">
        <v>2</v>
      </c>
      <c r="F45">
        <v>3</v>
      </c>
      <c r="G45">
        <v>3</v>
      </c>
      <c r="I45">
        <v>1288</v>
      </c>
      <c r="J45" t="s">
        <v>14</v>
      </c>
      <c r="K45">
        <v>0</v>
      </c>
      <c r="L45">
        <v>0</v>
      </c>
      <c r="M45">
        <v>1</v>
      </c>
      <c r="N45">
        <v>4</v>
      </c>
      <c r="O45">
        <v>1</v>
      </c>
      <c r="Q45">
        <v>0</v>
      </c>
      <c r="R45">
        <v>0</v>
      </c>
      <c r="S45">
        <v>0</v>
      </c>
      <c r="T45">
        <v>0</v>
      </c>
      <c r="U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>
        <v>1327</v>
      </c>
      <c r="B46" t="s">
        <v>14</v>
      </c>
      <c r="C46">
        <v>0</v>
      </c>
      <c r="D46">
        <v>1</v>
      </c>
      <c r="E46">
        <v>1</v>
      </c>
      <c r="F46">
        <v>3</v>
      </c>
      <c r="G46">
        <v>3</v>
      </c>
      <c r="I46">
        <v>1327</v>
      </c>
      <c r="J46" t="s">
        <v>14</v>
      </c>
      <c r="K46">
        <v>0</v>
      </c>
      <c r="L46">
        <v>0</v>
      </c>
      <c r="M46">
        <v>1</v>
      </c>
      <c r="N46">
        <v>4</v>
      </c>
      <c r="O46">
        <v>4</v>
      </c>
      <c r="Q46">
        <v>0</v>
      </c>
      <c r="R46">
        <v>0</v>
      </c>
      <c r="S46">
        <v>0</v>
      </c>
      <c r="T46">
        <v>0</v>
      </c>
      <c r="U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>
        <v>1333</v>
      </c>
      <c r="B47" t="s">
        <v>14</v>
      </c>
      <c r="C47">
        <v>0</v>
      </c>
      <c r="D47">
        <v>0</v>
      </c>
      <c r="E47">
        <v>2</v>
      </c>
      <c r="F47">
        <v>4</v>
      </c>
      <c r="G47">
        <v>3</v>
      </c>
      <c r="I47">
        <v>1333</v>
      </c>
      <c r="J47" t="s">
        <v>14</v>
      </c>
      <c r="K47">
        <v>0</v>
      </c>
      <c r="L47">
        <v>1</v>
      </c>
      <c r="M47">
        <v>3</v>
      </c>
      <c r="N47">
        <v>4</v>
      </c>
      <c r="O47">
        <v>1</v>
      </c>
      <c r="Q47">
        <v>0</v>
      </c>
      <c r="R47">
        <v>0</v>
      </c>
      <c r="S47">
        <v>0</v>
      </c>
      <c r="T47">
        <v>0</v>
      </c>
      <c r="U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>
        <v>1348</v>
      </c>
      <c r="B48" t="s">
        <v>15</v>
      </c>
      <c r="C48">
        <v>0</v>
      </c>
      <c r="D48">
        <v>0</v>
      </c>
      <c r="E48">
        <v>1</v>
      </c>
      <c r="F48">
        <v>3</v>
      </c>
      <c r="G48">
        <v>3</v>
      </c>
      <c r="I48">
        <v>1348</v>
      </c>
      <c r="J48" t="s">
        <v>15</v>
      </c>
      <c r="K48">
        <v>0</v>
      </c>
      <c r="L48">
        <v>0</v>
      </c>
      <c r="M48">
        <v>3</v>
      </c>
      <c r="N48">
        <v>4</v>
      </c>
      <c r="O48">
        <v>2</v>
      </c>
      <c r="Q48">
        <v>0</v>
      </c>
      <c r="R48">
        <v>0</v>
      </c>
      <c r="S48">
        <v>0</v>
      </c>
      <c r="T48">
        <v>0</v>
      </c>
      <c r="U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A49">
        <v>1326</v>
      </c>
      <c r="B49" t="s">
        <v>15</v>
      </c>
      <c r="C49">
        <v>0</v>
      </c>
      <c r="D49">
        <v>0</v>
      </c>
      <c r="E49">
        <v>1</v>
      </c>
      <c r="F49">
        <v>4</v>
      </c>
      <c r="G49">
        <v>4</v>
      </c>
      <c r="I49">
        <v>1326</v>
      </c>
      <c r="J49" t="s">
        <v>15</v>
      </c>
      <c r="K49">
        <v>0</v>
      </c>
      <c r="L49">
        <v>2</v>
      </c>
      <c r="M49">
        <v>3</v>
      </c>
      <c r="N49">
        <v>4</v>
      </c>
      <c r="O49">
        <v>1</v>
      </c>
      <c r="Q49">
        <v>0</v>
      </c>
      <c r="R49">
        <v>0</v>
      </c>
      <c r="S49">
        <v>0</v>
      </c>
      <c r="T49">
        <v>0</v>
      </c>
      <c r="U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>
      <c r="A50">
        <v>1329</v>
      </c>
      <c r="B50" t="s">
        <v>15</v>
      </c>
      <c r="C50">
        <v>0</v>
      </c>
      <c r="D50">
        <v>0</v>
      </c>
      <c r="E50">
        <v>1</v>
      </c>
      <c r="F50">
        <v>2</v>
      </c>
      <c r="G50">
        <v>3</v>
      </c>
      <c r="I50">
        <v>1329</v>
      </c>
      <c r="J50" t="s">
        <v>15</v>
      </c>
      <c r="K50">
        <v>0</v>
      </c>
      <c r="L50">
        <v>2</v>
      </c>
      <c r="M50">
        <v>3</v>
      </c>
      <c r="N50">
        <v>3</v>
      </c>
      <c r="O50">
        <v>1</v>
      </c>
      <c r="Q50">
        <v>0</v>
      </c>
      <c r="R50">
        <v>0</v>
      </c>
      <c r="S50">
        <v>0</v>
      </c>
      <c r="T50">
        <v>0</v>
      </c>
      <c r="U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A51">
        <v>1334</v>
      </c>
      <c r="B51" t="s">
        <v>15</v>
      </c>
      <c r="C51">
        <v>0</v>
      </c>
      <c r="D51">
        <v>0</v>
      </c>
      <c r="E51">
        <v>1</v>
      </c>
      <c r="F51">
        <v>3</v>
      </c>
      <c r="G51">
        <v>3</v>
      </c>
      <c r="I51">
        <v>1334</v>
      </c>
      <c r="J51" t="s">
        <v>15</v>
      </c>
      <c r="K51">
        <v>0</v>
      </c>
      <c r="L51">
        <v>2</v>
      </c>
      <c r="M51">
        <v>3</v>
      </c>
      <c r="N51">
        <v>4</v>
      </c>
      <c r="O51">
        <v>1</v>
      </c>
      <c r="Q51">
        <v>0</v>
      </c>
      <c r="R51">
        <v>0</v>
      </c>
      <c r="S51">
        <v>0</v>
      </c>
      <c r="T51">
        <v>0</v>
      </c>
      <c r="U51">
        <v>0</v>
      </c>
      <c r="W51">
        <v>0</v>
      </c>
      <c r="X51">
        <v>0</v>
      </c>
      <c r="Y51">
        <v>0</v>
      </c>
      <c r="Z51">
        <v>0</v>
      </c>
      <c r="AA51"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65"/>
  <sheetViews>
    <sheetView workbookViewId="0">
      <pane xSplit="3" topLeftCell="D1" activePane="topRight" state="frozen"/>
      <selection pane="topRight" activeCell="A2" sqref="A1:XFD2"/>
    </sheetView>
  </sheetViews>
  <sheetFormatPr defaultRowHeight="14.25"/>
  <sheetData>
    <row r="1" spans="1:39">
      <c r="A1" t="s">
        <v>1</v>
      </c>
      <c r="B1" t="s">
        <v>89</v>
      </c>
      <c r="O1" t="s">
        <v>90</v>
      </c>
      <c r="Z1" t="s">
        <v>90</v>
      </c>
      <c r="AL1" t="s">
        <v>99</v>
      </c>
    </row>
    <row r="2" spans="1:39">
      <c r="A2" t="s">
        <v>69</v>
      </c>
      <c r="B2" t="s">
        <v>93</v>
      </c>
      <c r="C2" t="s">
        <v>10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N2" t="s">
        <v>80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80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</row>
    <row r="3" spans="1:39">
      <c r="A3">
        <v>1189</v>
      </c>
      <c r="B3" t="s">
        <v>95</v>
      </c>
      <c r="C3" t="s">
        <v>97</v>
      </c>
      <c r="D3">
        <v>22.8</v>
      </c>
      <c r="E3">
        <v>22.6</v>
      </c>
      <c r="F3">
        <v>23.2</v>
      </c>
      <c r="G3">
        <v>23.4</v>
      </c>
      <c r="H3">
        <v>23.3</v>
      </c>
      <c r="I3">
        <v>22.6</v>
      </c>
      <c r="J3">
        <v>20.3</v>
      </c>
      <c r="K3">
        <v>19</v>
      </c>
      <c r="L3">
        <v>16.7</v>
      </c>
      <c r="P3">
        <v>-8.7719298245613718E-3</v>
      </c>
      <c r="Q3">
        <v>1.7543859649122744E-2</v>
      </c>
      <c r="R3">
        <v>2.6315789473684115E-2</v>
      </c>
      <c r="S3">
        <v>2.1929824561403508E-2</v>
      </c>
      <c r="T3">
        <v>-8.7719298245613718E-3</v>
      </c>
      <c r="U3">
        <v>-0.10964912280701754</v>
      </c>
      <c r="V3">
        <v>-0.16666666666666669</v>
      </c>
      <c r="W3">
        <v>-0.26754385964912286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4</v>
      </c>
      <c r="AH3">
        <v>4</v>
      </c>
    </row>
    <row r="4" spans="1:39">
      <c r="A4">
        <v>1198</v>
      </c>
      <c r="B4" t="s">
        <v>95</v>
      </c>
      <c r="C4" t="s">
        <v>97</v>
      </c>
      <c r="D4">
        <v>26.1</v>
      </c>
      <c r="E4">
        <v>26.3</v>
      </c>
      <c r="F4">
        <v>26.6</v>
      </c>
      <c r="G4">
        <v>26.7</v>
      </c>
      <c r="H4">
        <v>25.9</v>
      </c>
      <c r="I4">
        <v>24.5</v>
      </c>
      <c r="J4">
        <v>22</v>
      </c>
      <c r="K4">
        <v>20.2</v>
      </c>
      <c r="L4">
        <v>18.8</v>
      </c>
      <c r="M4">
        <v>18.100000000000001</v>
      </c>
      <c r="P4">
        <v>7.6628352490421183E-3</v>
      </c>
      <c r="Q4">
        <v>1.9157088122605363E-2</v>
      </c>
      <c r="R4">
        <v>2.2988505747126353E-2</v>
      </c>
      <c r="S4">
        <v>-7.6628352490422545E-3</v>
      </c>
      <c r="T4">
        <v>-6.1302681992337217E-2</v>
      </c>
      <c r="U4">
        <v>-0.15708812260536403</v>
      </c>
      <c r="V4">
        <v>-0.22605363984674337</v>
      </c>
      <c r="W4">
        <v>-0.27969348659003834</v>
      </c>
      <c r="X4">
        <v>-0.3065134099616858</v>
      </c>
      <c r="AA4">
        <v>0</v>
      </c>
      <c r="AB4">
        <v>0</v>
      </c>
      <c r="AC4">
        <v>0</v>
      </c>
      <c r="AD4">
        <v>0</v>
      </c>
      <c r="AE4">
        <v>2</v>
      </c>
      <c r="AF4">
        <v>4</v>
      </c>
      <c r="AG4">
        <v>4</v>
      </c>
      <c r="AH4">
        <v>4</v>
      </c>
      <c r="AI4">
        <v>4</v>
      </c>
    </row>
    <row r="5" spans="1:39">
      <c r="A5">
        <v>1229</v>
      </c>
      <c r="B5" t="s">
        <v>95</v>
      </c>
      <c r="C5" t="s">
        <v>97</v>
      </c>
      <c r="D5">
        <v>22.9</v>
      </c>
      <c r="E5">
        <v>23.5</v>
      </c>
      <c r="F5">
        <v>23.2</v>
      </c>
      <c r="G5">
        <v>24.3</v>
      </c>
      <c r="H5">
        <v>23.3</v>
      </c>
      <c r="I5">
        <v>22.9</v>
      </c>
      <c r="J5">
        <v>20.9</v>
      </c>
      <c r="K5">
        <v>20</v>
      </c>
      <c r="L5">
        <v>19.100000000000001</v>
      </c>
      <c r="M5">
        <v>18.8</v>
      </c>
      <c r="N5">
        <v>18.899999999999999</v>
      </c>
      <c r="P5">
        <v>2.6200873362445479E-2</v>
      </c>
      <c r="Q5">
        <v>1.310043668122274E-2</v>
      </c>
      <c r="R5">
        <v>6.1135371179039395E-2</v>
      </c>
      <c r="S5">
        <v>1.7467248908297036E-2</v>
      </c>
      <c r="T5">
        <v>0</v>
      </c>
      <c r="U5">
        <v>-8.7336244541484725E-2</v>
      </c>
      <c r="V5">
        <v>-0.12663755458515277</v>
      </c>
      <c r="W5">
        <v>-0.16593886462882085</v>
      </c>
      <c r="X5">
        <v>-0.17903930131004359</v>
      </c>
      <c r="Y5">
        <v>-0.17467248908296945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3</v>
      </c>
      <c r="AH5">
        <v>4</v>
      </c>
      <c r="AI5">
        <v>4</v>
      </c>
      <c r="AJ5">
        <v>4</v>
      </c>
      <c r="AL5">
        <v>1</v>
      </c>
    </row>
    <row r="6" spans="1:39">
      <c r="A6">
        <v>1230</v>
      </c>
      <c r="B6" t="s">
        <v>95</v>
      </c>
      <c r="C6" t="s">
        <v>97</v>
      </c>
      <c r="D6">
        <v>22.5</v>
      </c>
      <c r="E6">
        <v>23.4</v>
      </c>
      <c r="F6">
        <v>23.1</v>
      </c>
      <c r="G6">
        <v>23.8</v>
      </c>
      <c r="H6">
        <v>23</v>
      </c>
      <c r="I6">
        <v>22.7</v>
      </c>
      <c r="J6">
        <v>20.8</v>
      </c>
      <c r="K6">
        <v>21.1</v>
      </c>
      <c r="L6">
        <v>18.5</v>
      </c>
      <c r="M6">
        <v>18.3</v>
      </c>
      <c r="N6">
        <v>18.5</v>
      </c>
      <c r="P6">
        <v>3.9999999999999938E-2</v>
      </c>
      <c r="Q6">
        <v>2.6666666666666731E-2</v>
      </c>
      <c r="R6">
        <v>5.777777777777781E-2</v>
      </c>
      <c r="S6">
        <v>2.2222222222222223E-2</v>
      </c>
      <c r="T6">
        <v>8.8888888888888577E-3</v>
      </c>
      <c r="U6">
        <v>-7.5555555555555529E-2</v>
      </c>
      <c r="V6">
        <v>-6.2222222222222158E-2</v>
      </c>
      <c r="W6">
        <v>-0.17777777777777778</v>
      </c>
      <c r="X6">
        <v>-0.18666666666666665</v>
      </c>
      <c r="Y6">
        <v>-0.17777777777777778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2</v>
      </c>
      <c r="AH6">
        <v>4</v>
      </c>
      <c r="AI6">
        <v>4</v>
      </c>
      <c r="AJ6">
        <v>4</v>
      </c>
      <c r="AL6">
        <v>3</v>
      </c>
    </row>
    <row r="7" spans="1:39">
      <c r="A7">
        <v>1208</v>
      </c>
      <c r="B7" t="s">
        <v>95</v>
      </c>
      <c r="C7" t="s">
        <v>97</v>
      </c>
      <c r="D7">
        <v>22.6</v>
      </c>
      <c r="E7">
        <v>22.6</v>
      </c>
      <c r="F7">
        <v>22.7</v>
      </c>
      <c r="G7">
        <v>23.5</v>
      </c>
      <c r="H7">
        <v>23.5</v>
      </c>
      <c r="I7">
        <v>23</v>
      </c>
      <c r="J7">
        <v>20.9</v>
      </c>
      <c r="K7">
        <v>20.8</v>
      </c>
      <c r="L7">
        <v>20.2</v>
      </c>
      <c r="M7">
        <v>19.100000000000001</v>
      </c>
      <c r="N7">
        <v>19.100000000000001</v>
      </c>
      <c r="P7">
        <v>0</v>
      </c>
      <c r="Q7">
        <v>4.4247787610618523E-3</v>
      </c>
      <c r="R7">
        <v>3.9823008849557459E-2</v>
      </c>
      <c r="S7">
        <v>3.9823008849557459E-2</v>
      </c>
      <c r="T7">
        <v>1.7699115044247725E-2</v>
      </c>
      <c r="U7">
        <v>-7.5221238938053214E-2</v>
      </c>
      <c r="V7">
        <v>-7.9646017699115071E-2</v>
      </c>
      <c r="W7">
        <v>-0.10619469026548681</v>
      </c>
      <c r="X7">
        <v>-0.15486725663716813</v>
      </c>
      <c r="Y7">
        <v>-0.15486725663716813</v>
      </c>
      <c r="AA7">
        <v>0</v>
      </c>
      <c r="AB7">
        <v>0</v>
      </c>
      <c r="AC7">
        <v>0</v>
      </c>
      <c r="AD7">
        <v>0</v>
      </c>
      <c r="AE7">
        <v>0</v>
      </c>
      <c r="AF7">
        <v>2</v>
      </c>
      <c r="AG7">
        <v>2</v>
      </c>
      <c r="AH7">
        <v>3</v>
      </c>
      <c r="AI7">
        <v>4</v>
      </c>
      <c r="AJ7">
        <v>4</v>
      </c>
      <c r="AL7">
        <v>1</v>
      </c>
    </row>
    <row r="8" spans="1:39">
      <c r="A8">
        <v>1212</v>
      </c>
      <c r="B8" t="s">
        <v>95</v>
      </c>
      <c r="C8" t="s">
        <v>97</v>
      </c>
      <c r="D8">
        <v>21.7</v>
      </c>
      <c r="E8">
        <v>21.4</v>
      </c>
      <c r="F8">
        <v>22.6</v>
      </c>
      <c r="G8">
        <v>22.3</v>
      </c>
      <c r="H8">
        <v>22</v>
      </c>
      <c r="I8">
        <v>21.1</v>
      </c>
      <c r="J8">
        <v>19.600000000000001</v>
      </c>
      <c r="K8">
        <v>18.600000000000001</v>
      </c>
      <c r="L8">
        <v>17.5</v>
      </c>
      <c r="M8">
        <v>16.8</v>
      </c>
      <c r="N8">
        <v>16.2</v>
      </c>
      <c r="P8">
        <v>-1.3824884792626762E-2</v>
      </c>
      <c r="Q8">
        <v>4.1474654377880282E-2</v>
      </c>
      <c r="R8">
        <v>2.7649769585253524E-2</v>
      </c>
      <c r="S8">
        <v>1.3824884792626762E-2</v>
      </c>
      <c r="T8">
        <v>-2.7649769585253357E-2</v>
      </c>
      <c r="U8">
        <v>-9.6774193548386997E-2</v>
      </c>
      <c r="V8">
        <v>-0.14285714285714277</v>
      </c>
      <c r="W8">
        <v>-0.19354838709677416</v>
      </c>
      <c r="X8">
        <v>-0.22580645161290316</v>
      </c>
      <c r="Y8">
        <v>-0.25345622119815669</v>
      </c>
      <c r="AA8">
        <v>1</v>
      </c>
      <c r="AB8">
        <v>0</v>
      </c>
      <c r="AC8">
        <v>0</v>
      </c>
      <c r="AD8">
        <v>0</v>
      </c>
      <c r="AE8">
        <v>1</v>
      </c>
      <c r="AF8">
        <v>2</v>
      </c>
      <c r="AG8">
        <v>3</v>
      </c>
      <c r="AH8">
        <v>4</v>
      </c>
      <c r="AI8">
        <v>4</v>
      </c>
      <c r="AJ8">
        <v>4</v>
      </c>
      <c r="AL8">
        <v>2</v>
      </c>
    </row>
    <row r="9" spans="1:39">
      <c r="A9">
        <v>1288</v>
      </c>
      <c r="B9" t="s">
        <v>95</v>
      </c>
      <c r="C9" t="s">
        <v>14</v>
      </c>
      <c r="D9">
        <v>28.1</v>
      </c>
      <c r="E9">
        <v>27.8</v>
      </c>
      <c r="F9">
        <v>28.2</v>
      </c>
      <c r="G9">
        <v>28.2</v>
      </c>
      <c r="H9">
        <v>28.2</v>
      </c>
      <c r="I9">
        <v>27.1</v>
      </c>
      <c r="J9">
        <v>26.7</v>
      </c>
      <c r="K9">
        <v>26</v>
      </c>
      <c r="L9">
        <v>25.1</v>
      </c>
      <c r="M9">
        <v>23.7</v>
      </c>
      <c r="N9">
        <v>23.3</v>
      </c>
      <c r="P9">
        <v>-1.0676156583629918E-2</v>
      </c>
      <c r="Q9">
        <v>3.5587188612098883E-3</v>
      </c>
      <c r="R9">
        <v>3.5587188612098883E-3</v>
      </c>
      <c r="S9">
        <v>3.5587188612098883E-3</v>
      </c>
      <c r="T9">
        <v>-3.5587188612099641E-2</v>
      </c>
      <c r="U9">
        <v>-4.9822064056939577E-2</v>
      </c>
      <c r="V9">
        <v>-7.4733096085409303E-2</v>
      </c>
      <c r="W9">
        <v>-0.10676156583629892</v>
      </c>
      <c r="X9">
        <v>-0.15658362989323851</v>
      </c>
      <c r="Y9">
        <v>-0.1708185053380783</v>
      </c>
      <c r="AA9">
        <v>1</v>
      </c>
      <c r="AB9">
        <v>0</v>
      </c>
      <c r="AC9">
        <v>0</v>
      </c>
      <c r="AD9">
        <v>0</v>
      </c>
      <c r="AE9">
        <v>1</v>
      </c>
      <c r="AF9">
        <v>1</v>
      </c>
      <c r="AG9">
        <v>2</v>
      </c>
      <c r="AH9">
        <v>3</v>
      </c>
      <c r="AI9">
        <v>4</v>
      </c>
      <c r="AJ9">
        <v>4</v>
      </c>
      <c r="AL9">
        <v>5</v>
      </c>
      <c r="AM9" t="s">
        <v>100</v>
      </c>
    </row>
    <row r="10" spans="1:39">
      <c r="A10">
        <v>1327</v>
      </c>
      <c r="B10" t="s">
        <v>95</v>
      </c>
      <c r="C10" t="s">
        <v>14</v>
      </c>
      <c r="D10">
        <v>26.8</v>
      </c>
      <c r="E10">
        <v>27.2</v>
      </c>
      <c r="F10">
        <v>27</v>
      </c>
      <c r="G10">
        <v>27</v>
      </c>
      <c r="H10">
        <v>26.9</v>
      </c>
      <c r="I10">
        <v>26.6</v>
      </c>
      <c r="J10">
        <v>26.3</v>
      </c>
      <c r="K10">
        <v>25.1</v>
      </c>
      <c r="L10">
        <v>25</v>
      </c>
      <c r="M10">
        <v>24</v>
      </c>
      <c r="N10">
        <v>24.4</v>
      </c>
      <c r="P10">
        <v>1.4925373134328304E-2</v>
      </c>
      <c r="Q10">
        <v>7.4626865671641521E-3</v>
      </c>
      <c r="R10">
        <v>7.4626865671641521E-3</v>
      </c>
      <c r="S10">
        <v>3.7313432835820101E-3</v>
      </c>
      <c r="T10">
        <v>-7.4626865671641521E-3</v>
      </c>
      <c r="U10">
        <v>-1.8656716417910446E-2</v>
      </c>
      <c r="V10">
        <v>-6.3432835820895497E-2</v>
      </c>
      <c r="W10">
        <v>-6.7164179104477639E-2</v>
      </c>
      <c r="X10">
        <v>-0.10447761194029853</v>
      </c>
      <c r="Y10">
        <v>-8.9552238805970227E-2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2</v>
      </c>
      <c r="AH10">
        <v>2</v>
      </c>
      <c r="AI10">
        <v>3</v>
      </c>
      <c r="AJ10">
        <v>2</v>
      </c>
      <c r="AL10">
        <v>3</v>
      </c>
    </row>
    <row r="11" spans="1:39">
      <c r="A11">
        <v>1333</v>
      </c>
      <c r="B11" t="s">
        <v>95</v>
      </c>
      <c r="C11" t="s">
        <v>14</v>
      </c>
      <c r="D11">
        <v>24.8</v>
      </c>
      <c r="E11">
        <v>25.2</v>
      </c>
      <c r="F11">
        <v>25</v>
      </c>
      <c r="G11">
        <v>25.1</v>
      </c>
      <c r="H11">
        <v>25.1</v>
      </c>
      <c r="I11">
        <v>24.4</v>
      </c>
      <c r="J11">
        <v>24</v>
      </c>
      <c r="K11">
        <v>24</v>
      </c>
      <c r="L11">
        <v>23.5</v>
      </c>
      <c r="M11">
        <v>22.3</v>
      </c>
      <c r="N11">
        <v>22.8</v>
      </c>
      <c r="P11">
        <v>1.6129032258064457E-2</v>
      </c>
      <c r="Q11">
        <v>8.0645161290322284E-3</v>
      </c>
      <c r="R11">
        <v>1.2096774193548416E-2</v>
      </c>
      <c r="S11">
        <v>1.2096774193548416E-2</v>
      </c>
      <c r="T11">
        <v>-1.6129032258064602E-2</v>
      </c>
      <c r="U11">
        <v>-3.2258064516129059E-2</v>
      </c>
      <c r="V11">
        <v>-3.2258064516129059E-2</v>
      </c>
      <c r="W11">
        <v>-5.2419354838709707E-2</v>
      </c>
      <c r="X11">
        <v>-0.10080645161290322</v>
      </c>
      <c r="Y11">
        <v>-8.0645161290322578E-2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2</v>
      </c>
      <c r="AI11">
        <v>3</v>
      </c>
      <c r="AJ11">
        <v>2</v>
      </c>
      <c r="AL11">
        <v>1</v>
      </c>
    </row>
    <row r="12" spans="1:39">
      <c r="A12">
        <v>1209</v>
      </c>
      <c r="B12" t="s">
        <v>95</v>
      </c>
      <c r="C12" t="s">
        <v>15</v>
      </c>
      <c r="D12">
        <v>20.5</v>
      </c>
      <c r="E12">
        <v>21</v>
      </c>
      <c r="F12">
        <v>20.5</v>
      </c>
      <c r="G12">
        <v>21.1</v>
      </c>
      <c r="H12">
        <v>21.3</v>
      </c>
      <c r="I12">
        <v>20.5</v>
      </c>
      <c r="J12">
        <v>18.7</v>
      </c>
      <c r="K12">
        <v>18</v>
      </c>
      <c r="L12">
        <v>16.5</v>
      </c>
      <c r="M12">
        <v>15.6</v>
      </c>
      <c r="N12">
        <v>15</v>
      </c>
      <c r="P12">
        <v>2.4390243902439025E-2</v>
      </c>
      <c r="Q12">
        <v>0</v>
      </c>
      <c r="R12">
        <v>2.9268292682926897E-2</v>
      </c>
      <c r="S12">
        <v>3.9024390243902474E-2</v>
      </c>
      <c r="T12">
        <v>0</v>
      </c>
      <c r="U12">
        <v>-8.7804878048780524E-2</v>
      </c>
      <c r="V12">
        <v>-0.12195121951219512</v>
      </c>
      <c r="W12">
        <v>-0.1951219512195122</v>
      </c>
      <c r="X12">
        <v>-0.23902439024390246</v>
      </c>
      <c r="Y12">
        <v>-0.26829268292682928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3</v>
      </c>
      <c r="AH12">
        <v>4</v>
      </c>
      <c r="AI12">
        <v>4</v>
      </c>
      <c r="AJ12">
        <v>4</v>
      </c>
      <c r="AL12">
        <v>4</v>
      </c>
    </row>
    <row r="13" spans="1:39">
      <c r="A13">
        <v>1210</v>
      </c>
      <c r="B13" t="s">
        <v>95</v>
      </c>
      <c r="C13" t="s">
        <v>15</v>
      </c>
      <c r="D13">
        <v>23.2</v>
      </c>
      <c r="E13">
        <v>22.7</v>
      </c>
      <c r="F13">
        <v>23.1</v>
      </c>
      <c r="G13">
        <v>23.4</v>
      </c>
      <c r="H13">
        <v>23.3</v>
      </c>
      <c r="I13">
        <v>22.9</v>
      </c>
      <c r="J13">
        <v>21.3</v>
      </c>
      <c r="K13">
        <v>22.1</v>
      </c>
      <c r="L13">
        <v>21.5</v>
      </c>
      <c r="M13">
        <v>20.5</v>
      </c>
      <c r="N13">
        <v>20.2</v>
      </c>
      <c r="P13">
        <v>-2.1551724137931036E-2</v>
      </c>
      <c r="Q13">
        <v>-4.3103448275861149E-3</v>
      </c>
      <c r="R13">
        <v>8.6206896551723842E-3</v>
      </c>
      <c r="S13">
        <v>4.3103448275862684E-3</v>
      </c>
      <c r="T13">
        <v>-1.2931034482758652E-2</v>
      </c>
      <c r="U13">
        <v>-8.1896551724137873E-2</v>
      </c>
      <c r="V13">
        <v>-4.7413793103448183E-2</v>
      </c>
      <c r="W13">
        <v>-7.3275862068965483E-2</v>
      </c>
      <c r="X13">
        <v>-0.11637931034482756</v>
      </c>
      <c r="Y13">
        <v>-0.12931034482758622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2</v>
      </c>
      <c r="AG13">
        <v>1</v>
      </c>
      <c r="AH13">
        <v>2</v>
      </c>
      <c r="AI13">
        <v>3</v>
      </c>
      <c r="AJ13">
        <v>3</v>
      </c>
      <c r="AL13">
        <v>1</v>
      </c>
    </row>
    <row r="14" spans="1:39">
      <c r="A14">
        <v>1190</v>
      </c>
      <c r="B14" t="s">
        <v>95</v>
      </c>
      <c r="C14" t="s">
        <v>15</v>
      </c>
      <c r="D14">
        <v>25.3</v>
      </c>
      <c r="E14">
        <v>25.6</v>
      </c>
      <c r="F14">
        <v>25</v>
      </c>
      <c r="G14">
        <v>26</v>
      </c>
      <c r="H14">
        <v>25.5</v>
      </c>
      <c r="I14">
        <v>24.8</v>
      </c>
      <c r="J14">
        <v>22.8</v>
      </c>
      <c r="K14">
        <v>22.8</v>
      </c>
      <c r="L14">
        <v>21.4</v>
      </c>
      <c r="M14">
        <v>20.7</v>
      </c>
      <c r="N14">
        <v>20.8</v>
      </c>
      <c r="P14">
        <v>1.185770750988145E-2</v>
      </c>
      <c r="Q14">
        <v>-1.185770750988145E-2</v>
      </c>
      <c r="R14">
        <v>2.7667984189723292E-2</v>
      </c>
      <c r="S14">
        <v>7.9051383399209203E-3</v>
      </c>
      <c r="T14">
        <v>-1.9762845849802372E-2</v>
      </c>
      <c r="U14">
        <v>-9.8814229249011856E-2</v>
      </c>
      <c r="V14">
        <v>-9.8814229249011856E-2</v>
      </c>
      <c r="W14">
        <v>-0.15415019762845858</v>
      </c>
      <c r="X14">
        <v>-0.18181818181818188</v>
      </c>
      <c r="Y14">
        <v>-0.17786561264822134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2</v>
      </c>
      <c r="AG14">
        <v>2</v>
      </c>
      <c r="AH14">
        <v>4</v>
      </c>
      <c r="AI14">
        <v>4</v>
      </c>
      <c r="AJ14">
        <v>4</v>
      </c>
      <c r="AL14">
        <v>2</v>
      </c>
    </row>
    <row r="15" spans="1:39">
      <c r="A15">
        <v>1197</v>
      </c>
      <c r="B15" t="s">
        <v>95</v>
      </c>
      <c r="C15" t="s">
        <v>15</v>
      </c>
      <c r="D15">
        <v>23.2</v>
      </c>
      <c r="E15">
        <v>23.9</v>
      </c>
      <c r="F15">
        <v>24</v>
      </c>
      <c r="G15">
        <v>24.3</v>
      </c>
      <c r="H15">
        <v>23.7</v>
      </c>
      <c r="I15">
        <v>22.8</v>
      </c>
      <c r="J15">
        <v>19.899999999999999</v>
      </c>
      <c r="K15">
        <v>18.100000000000001</v>
      </c>
      <c r="L15">
        <v>16.899999999999999</v>
      </c>
      <c r="P15">
        <v>3.0172413793103418E-2</v>
      </c>
      <c r="Q15">
        <v>3.4482758620689689E-2</v>
      </c>
      <c r="R15">
        <v>4.7413793103448336E-2</v>
      </c>
      <c r="S15">
        <v>2.1551724137931036E-2</v>
      </c>
      <c r="T15">
        <v>-1.7241379310344768E-2</v>
      </c>
      <c r="U15">
        <v>-0.14224137931034486</v>
      </c>
      <c r="V15">
        <v>-0.21982758620689646</v>
      </c>
      <c r="W15">
        <v>-0.27155172413793105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3</v>
      </c>
      <c r="AG15">
        <v>4</v>
      </c>
      <c r="AH15">
        <v>4</v>
      </c>
    </row>
    <row r="16" spans="1:39">
      <c r="A16">
        <v>1199</v>
      </c>
      <c r="B16" t="s">
        <v>95</v>
      </c>
      <c r="C16" t="s">
        <v>15</v>
      </c>
      <c r="D16">
        <v>26.5</v>
      </c>
      <c r="E16">
        <v>26.4</v>
      </c>
      <c r="F16">
        <v>26.5</v>
      </c>
      <c r="G16">
        <v>26.9</v>
      </c>
      <c r="H16">
        <v>26.6</v>
      </c>
      <c r="I16">
        <v>26.2</v>
      </c>
      <c r="J16">
        <v>24.9</v>
      </c>
      <c r="K16">
        <v>24.5</v>
      </c>
      <c r="L16">
        <v>24</v>
      </c>
      <c r="M16">
        <v>22.5</v>
      </c>
      <c r="N16">
        <v>22.2</v>
      </c>
      <c r="P16">
        <v>-3.7735849056604312E-3</v>
      </c>
      <c r="Q16">
        <v>0</v>
      </c>
      <c r="R16">
        <v>1.5094339622641456E-2</v>
      </c>
      <c r="S16">
        <v>3.7735849056604312E-3</v>
      </c>
      <c r="T16">
        <v>-1.1320754716981159E-2</v>
      </c>
      <c r="U16">
        <v>-6.0377358490566094E-2</v>
      </c>
      <c r="V16">
        <v>-7.5471698113207544E-2</v>
      </c>
      <c r="W16">
        <v>-9.4339622641509441E-2</v>
      </c>
      <c r="X16">
        <v>-0.15094339622641509</v>
      </c>
      <c r="Y16">
        <v>-0.16226415094339625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2</v>
      </c>
      <c r="AG16">
        <v>2</v>
      </c>
      <c r="AH16">
        <v>2</v>
      </c>
      <c r="AI16">
        <v>4</v>
      </c>
      <c r="AJ16">
        <v>4</v>
      </c>
      <c r="AL16">
        <v>1</v>
      </c>
    </row>
    <row r="17" spans="1:38">
      <c r="A17">
        <v>1200</v>
      </c>
      <c r="B17" t="s">
        <v>95</v>
      </c>
      <c r="C17" t="s">
        <v>15</v>
      </c>
      <c r="D17">
        <v>25.6</v>
      </c>
      <c r="E17">
        <v>26.2</v>
      </c>
      <c r="F17">
        <v>26.7</v>
      </c>
      <c r="G17">
        <v>26.6</v>
      </c>
      <c r="H17">
        <v>25.9</v>
      </c>
      <c r="I17">
        <v>25.4</v>
      </c>
      <c r="J17">
        <v>23.5</v>
      </c>
      <c r="K17">
        <v>21.8</v>
      </c>
      <c r="L17">
        <v>21.2</v>
      </c>
      <c r="M17">
        <v>20.100000000000001</v>
      </c>
      <c r="N17">
        <v>19.600000000000001</v>
      </c>
      <c r="P17">
        <v>2.3437499999999917E-2</v>
      </c>
      <c r="Q17">
        <v>4.2968749999999917E-2</v>
      </c>
      <c r="R17">
        <v>3.90625E-2</v>
      </c>
      <c r="S17">
        <v>1.1718749999999889E-2</v>
      </c>
      <c r="T17">
        <v>-7.812500000000111E-3</v>
      </c>
      <c r="U17">
        <v>-8.2031250000000056E-2</v>
      </c>
      <c r="V17">
        <v>-0.14843750000000003</v>
      </c>
      <c r="W17">
        <v>-0.17187500000000008</v>
      </c>
      <c r="X17">
        <v>-0.21484375</v>
      </c>
      <c r="Y17">
        <v>-0.234375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3</v>
      </c>
      <c r="AH17">
        <v>4</v>
      </c>
      <c r="AI17">
        <v>4</v>
      </c>
      <c r="AJ17">
        <v>4</v>
      </c>
      <c r="AL17">
        <v>3</v>
      </c>
    </row>
    <row r="18" spans="1:38">
      <c r="A18">
        <v>1201</v>
      </c>
      <c r="B18" t="s">
        <v>95</v>
      </c>
      <c r="C18" t="s">
        <v>15</v>
      </c>
      <c r="D18">
        <v>25.9</v>
      </c>
      <c r="E18">
        <v>26.4</v>
      </c>
      <c r="F18">
        <v>26.6</v>
      </c>
      <c r="G18">
        <v>26.5</v>
      </c>
      <c r="H18">
        <v>25.7</v>
      </c>
      <c r="I18">
        <v>25.6</v>
      </c>
      <c r="J18">
        <v>23.6</v>
      </c>
      <c r="K18">
        <v>22.5</v>
      </c>
      <c r="L18">
        <v>20.5</v>
      </c>
      <c r="M18">
        <v>20.399999999999999</v>
      </c>
      <c r="N18">
        <v>19.5</v>
      </c>
      <c r="P18">
        <v>1.9305019305019305E-2</v>
      </c>
      <c r="Q18">
        <v>2.702702702702714E-2</v>
      </c>
      <c r="R18">
        <v>2.3166023166023224E-2</v>
      </c>
      <c r="S18">
        <v>-7.7220077220076953E-3</v>
      </c>
      <c r="T18">
        <v>-1.1583011583011473E-2</v>
      </c>
      <c r="U18">
        <v>-8.8803088803088695E-2</v>
      </c>
      <c r="V18">
        <v>-0.13127413127413123</v>
      </c>
      <c r="W18">
        <v>-0.20849420849420844</v>
      </c>
      <c r="X18">
        <v>-0.21235521235521237</v>
      </c>
      <c r="Y18">
        <v>-0.24710424710424705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2</v>
      </c>
      <c r="AG18">
        <v>3</v>
      </c>
      <c r="AH18">
        <v>4</v>
      </c>
      <c r="AI18">
        <v>4</v>
      </c>
      <c r="AJ18">
        <v>4</v>
      </c>
      <c r="AL18">
        <v>2</v>
      </c>
    </row>
    <row r="19" spans="1:38">
      <c r="A19">
        <v>1202</v>
      </c>
      <c r="B19" t="s">
        <v>95</v>
      </c>
      <c r="C19" t="s">
        <v>15</v>
      </c>
      <c r="D19">
        <v>24.8</v>
      </c>
      <c r="E19">
        <v>25.4</v>
      </c>
      <c r="F19">
        <v>26</v>
      </c>
      <c r="G19">
        <v>25.8</v>
      </c>
      <c r="H19">
        <v>25.8</v>
      </c>
      <c r="I19">
        <v>25.3</v>
      </c>
      <c r="J19">
        <v>23.3</v>
      </c>
      <c r="K19">
        <v>22.4</v>
      </c>
      <c r="L19">
        <v>21.3</v>
      </c>
      <c r="M19">
        <v>20.8</v>
      </c>
      <c r="N19">
        <v>20</v>
      </c>
      <c r="P19">
        <v>2.4193548387096687E-2</v>
      </c>
      <c r="Q19">
        <v>4.8387096774193519E-2</v>
      </c>
      <c r="R19">
        <v>4.0322580645161289E-2</v>
      </c>
      <c r="S19">
        <v>4.0322580645161289E-2</v>
      </c>
      <c r="T19">
        <v>2.0161290322580645E-2</v>
      </c>
      <c r="U19">
        <v>-6.048387096774193E-2</v>
      </c>
      <c r="V19">
        <v>-9.6774193548387177E-2</v>
      </c>
      <c r="W19">
        <v>-0.1411290322580645</v>
      </c>
      <c r="X19">
        <v>-0.16129032258064516</v>
      </c>
      <c r="Y19">
        <v>-0.19354838709677422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2</v>
      </c>
      <c r="AH19">
        <v>3</v>
      </c>
      <c r="AI19">
        <v>4</v>
      </c>
      <c r="AJ19">
        <v>4</v>
      </c>
      <c r="AL19">
        <v>4</v>
      </c>
    </row>
    <row r="20" spans="1:38">
      <c r="A20">
        <v>1348</v>
      </c>
      <c r="B20" t="s">
        <v>95</v>
      </c>
      <c r="C20" t="s">
        <v>15</v>
      </c>
      <c r="D20">
        <v>31</v>
      </c>
      <c r="E20">
        <v>31.3</v>
      </c>
      <c r="F20">
        <v>31.4</v>
      </c>
      <c r="G20">
        <v>31.2</v>
      </c>
      <c r="H20">
        <v>31.2</v>
      </c>
      <c r="I20">
        <v>30.9</v>
      </c>
      <c r="J20">
        <v>29.4</v>
      </c>
      <c r="K20">
        <v>28.9</v>
      </c>
      <c r="L20">
        <v>28.7</v>
      </c>
      <c r="M20">
        <v>27.6</v>
      </c>
      <c r="N20">
        <v>27.1</v>
      </c>
      <c r="P20">
        <v>9.6774193548387327E-3</v>
      </c>
      <c r="Q20">
        <v>1.2903225806451568E-2</v>
      </c>
      <c r="R20">
        <v>6.4516129032257839E-3</v>
      </c>
      <c r="S20">
        <v>6.4516129032257839E-3</v>
      </c>
      <c r="T20">
        <v>-3.2258064516129492E-3</v>
      </c>
      <c r="U20">
        <v>-5.16129032258065E-2</v>
      </c>
      <c r="V20">
        <v>-6.7741935483871016E-2</v>
      </c>
      <c r="W20">
        <v>-7.4193548387096797E-2</v>
      </c>
      <c r="X20">
        <v>-0.10967741935483867</v>
      </c>
      <c r="Y20">
        <v>-0.12580645161290319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2</v>
      </c>
      <c r="AH20">
        <v>2</v>
      </c>
      <c r="AI20">
        <v>3</v>
      </c>
      <c r="AJ20">
        <v>3</v>
      </c>
    </row>
    <row r="21" spans="1:38">
      <c r="A21">
        <v>1326</v>
      </c>
      <c r="B21" t="s">
        <v>95</v>
      </c>
      <c r="C21" t="s">
        <v>15</v>
      </c>
      <c r="D21">
        <v>26.4</v>
      </c>
      <c r="E21">
        <v>26.5</v>
      </c>
      <c r="F21">
        <v>26.3</v>
      </c>
      <c r="G21">
        <v>26.3</v>
      </c>
      <c r="H21">
        <v>25.8</v>
      </c>
      <c r="I21">
        <v>24.9</v>
      </c>
      <c r="J21">
        <v>23.4</v>
      </c>
      <c r="K21">
        <v>21.8</v>
      </c>
      <c r="L21">
        <v>20.7</v>
      </c>
      <c r="M21">
        <v>19.600000000000001</v>
      </c>
      <c r="N21">
        <v>19.600000000000001</v>
      </c>
      <c r="P21">
        <v>3.7878787878788418E-3</v>
      </c>
      <c r="Q21">
        <v>-3.7878787878787073E-3</v>
      </c>
      <c r="R21">
        <v>-3.7878787878787073E-3</v>
      </c>
      <c r="S21">
        <v>-2.2727272727272648E-2</v>
      </c>
      <c r="T21">
        <v>-5.6818181818181823E-2</v>
      </c>
      <c r="U21">
        <v>-0.11363636363636365</v>
      </c>
      <c r="V21">
        <v>-0.17424242424242417</v>
      </c>
      <c r="W21">
        <v>-0.21590909090909088</v>
      </c>
      <c r="X21">
        <v>-0.25757575757575746</v>
      </c>
      <c r="Y21">
        <v>-0.25757575757575746</v>
      </c>
      <c r="AA21">
        <v>0</v>
      </c>
      <c r="AB21">
        <v>0</v>
      </c>
      <c r="AC21">
        <v>0</v>
      </c>
      <c r="AD21">
        <v>1</v>
      </c>
      <c r="AE21">
        <v>2</v>
      </c>
      <c r="AF21">
        <v>3</v>
      </c>
      <c r="AG21">
        <v>4</v>
      </c>
      <c r="AH21">
        <v>4</v>
      </c>
      <c r="AI21">
        <v>4</v>
      </c>
      <c r="AJ21">
        <v>4</v>
      </c>
      <c r="AL21">
        <v>3</v>
      </c>
    </row>
    <row r="22" spans="1:38">
      <c r="A22">
        <v>1329</v>
      </c>
      <c r="B22" t="s">
        <v>95</v>
      </c>
      <c r="C22" t="s">
        <v>15</v>
      </c>
      <c r="D22">
        <v>24.2</v>
      </c>
      <c r="E22">
        <v>24.6</v>
      </c>
      <c r="F22">
        <v>24.7</v>
      </c>
      <c r="G22">
        <v>24.3</v>
      </c>
      <c r="H22">
        <v>24.4</v>
      </c>
      <c r="I22">
        <v>24.4</v>
      </c>
      <c r="J22">
        <v>24</v>
      </c>
      <c r="K22">
        <v>23.4</v>
      </c>
      <c r="L22">
        <v>23.8</v>
      </c>
      <c r="M22">
        <v>24</v>
      </c>
      <c r="N22">
        <v>24.9</v>
      </c>
      <c r="P22">
        <v>1.6528925619834798E-2</v>
      </c>
      <c r="Q22">
        <v>2.0661157024793389E-2</v>
      </c>
      <c r="R22">
        <v>4.1322314049587368E-3</v>
      </c>
      <c r="S22">
        <v>8.2644628099173261E-3</v>
      </c>
      <c r="T22">
        <v>8.2644628099173261E-3</v>
      </c>
      <c r="U22">
        <v>-8.2644628099173261E-3</v>
      </c>
      <c r="V22">
        <v>-3.305785123966945E-2</v>
      </c>
      <c r="W22">
        <v>-1.6528925619834652E-2</v>
      </c>
      <c r="X22">
        <v>-8.2644628099173261E-3</v>
      </c>
      <c r="Y22">
        <v>2.8925619834710717E-2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L22">
        <v>2</v>
      </c>
    </row>
    <row r="23" spans="1:38">
      <c r="A23">
        <v>1334</v>
      </c>
      <c r="B23" t="s">
        <v>95</v>
      </c>
      <c r="C23" t="s">
        <v>15</v>
      </c>
      <c r="D23">
        <v>24.7</v>
      </c>
      <c r="E23">
        <v>24.7</v>
      </c>
      <c r="F23">
        <v>25.1</v>
      </c>
      <c r="G23">
        <v>24.8</v>
      </c>
      <c r="H23">
        <v>24.8</v>
      </c>
      <c r="I23">
        <v>24.2</v>
      </c>
      <c r="J23">
        <v>23.2</v>
      </c>
      <c r="K23">
        <v>22.6</v>
      </c>
      <c r="L23">
        <v>23.1</v>
      </c>
      <c r="M23">
        <v>22.2</v>
      </c>
      <c r="N23">
        <v>22.5</v>
      </c>
      <c r="P23">
        <v>0</v>
      </c>
      <c r="Q23">
        <v>1.6194331983805755E-2</v>
      </c>
      <c r="R23">
        <v>4.0485829959514743E-3</v>
      </c>
      <c r="S23">
        <v>4.0485829959514743E-3</v>
      </c>
      <c r="T23">
        <v>-2.0242914979757085E-2</v>
      </c>
      <c r="U23">
        <v>-6.0728744939271259E-2</v>
      </c>
      <c r="V23">
        <v>-8.5020242914979671E-2</v>
      </c>
      <c r="W23">
        <v>-6.4777327935222589E-2</v>
      </c>
      <c r="X23">
        <v>-0.10121457489878542</v>
      </c>
      <c r="Y23">
        <v>-8.9068825910931154E-2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2</v>
      </c>
      <c r="AG23">
        <v>2</v>
      </c>
      <c r="AH23">
        <v>2</v>
      </c>
      <c r="AI23">
        <v>3</v>
      </c>
      <c r="AJ23">
        <v>2</v>
      </c>
      <c r="AL23">
        <v>3</v>
      </c>
    </row>
    <row r="24" spans="1:38">
      <c r="A24">
        <v>1192</v>
      </c>
      <c r="B24" t="s">
        <v>95</v>
      </c>
      <c r="C24" t="s">
        <v>11</v>
      </c>
      <c r="D24">
        <v>24.7</v>
      </c>
      <c r="E24">
        <v>24.1</v>
      </c>
      <c r="F24">
        <v>24.9</v>
      </c>
      <c r="G24">
        <v>24.6</v>
      </c>
      <c r="H24">
        <v>24.6</v>
      </c>
      <c r="I24">
        <v>23.8</v>
      </c>
      <c r="J24">
        <v>21.9</v>
      </c>
      <c r="K24">
        <v>20.3</v>
      </c>
      <c r="L24">
        <v>18.5</v>
      </c>
      <c r="M24">
        <v>17.399999999999999</v>
      </c>
      <c r="P24">
        <v>-2.4291497975708416E-2</v>
      </c>
      <c r="Q24">
        <v>8.0971659919028063E-3</v>
      </c>
      <c r="R24">
        <v>-4.0485829959513312E-3</v>
      </c>
      <c r="S24">
        <v>-4.0485829959513312E-3</v>
      </c>
      <c r="T24">
        <v>-3.6437246963562694E-2</v>
      </c>
      <c r="U24">
        <v>-0.11336032388663971</v>
      </c>
      <c r="V24">
        <v>-0.17813765182186231</v>
      </c>
      <c r="W24">
        <v>-0.25101214574898784</v>
      </c>
      <c r="X24">
        <v>-0.29554655870445345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3</v>
      </c>
      <c r="AG24">
        <v>4</v>
      </c>
      <c r="AH24">
        <v>4</v>
      </c>
      <c r="AI24">
        <v>4</v>
      </c>
    </row>
    <row r="25" spans="1:38">
      <c r="A25">
        <v>1194</v>
      </c>
      <c r="B25" t="s">
        <v>95</v>
      </c>
      <c r="C25" t="s">
        <v>11</v>
      </c>
      <c r="D25">
        <v>23</v>
      </c>
      <c r="E25">
        <v>23.3</v>
      </c>
      <c r="F25">
        <v>24.4</v>
      </c>
      <c r="G25">
        <v>23.3</v>
      </c>
      <c r="H25">
        <v>23</v>
      </c>
      <c r="I25">
        <v>22.3</v>
      </c>
      <c r="J25">
        <v>22.4</v>
      </c>
      <c r="K25">
        <v>19.399999999999999</v>
      </c>
      <c r="L25">
        <v>18.8</v>
      </c>
      <c r="M25">
        <v>18.2</v>
      </c>
      <c r="N25">
        <v>17.8</v>
      </c>
      <c r="P25">
        <v>1.3043478260869596E-2</v>
      </c>
      <c r="Q25">
        <v>6.0869565217391244E-2</v>
      </c>
      <c r="R25">
        <v>1.3043478260869596E-2</v>
      </c>
      <c r="S25">
        <v>0</v>
      </c>
      <c r="T25">
        <v>-3.0434782608695622E-2</v>
      </c>
      <c r="U25">
        <v>-2.6086956521739191E-2</v>
      </c>
      <c r="V25">
        <v>-0.15652173913043485</v>
      </c>
      <c r="W25">
        <v>-0.18260869565217389</v>
      </c>
      <c r="X25">
        <v>-0.20869565217391309</v>
      </c>
      <c r="Y25">
        <v>-0.2260869565217391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4</v>
      </c>
      <c r="AH25">
        <v>4</v>
      </c>
      <c r="AI25">
        <v>4</v>
      </c>
      <c r="AJ25">
        <v>4</v>
      </c>
      <c r="AL25">
        <v>3</v>
      </c>
    </row>
    <row r="26" spans="1:38">
      <c r="A26">
        <v>1196</v>
      </c>
      <c r="B26" t="s">
        <v>95</v>
      </c>
      <c r="C26" t="s">
        <v>11</v>
      </c>
      <c r="D26">
        <v>22.5</v>
      </c>
      <c r="E26">
        <v>22.4</v>
      </c>
      <c r="F26">
        <v>22.3</v>
      </c>
      <c r="G26">
        <v>22</v>
      </c>
      <c r="H26">
        <v>22.3</v>
      </c>
      <c r="I26">
        <v>21.4</v>
      </c>
      <c r="J26">
        <v>19.3</v>
      </c>
      <c r="K26">
        <v>19.100000000000001</v>
      </c>
      <c r="L26">
        <v>18.899999999999999</v>
      </c>
      <c r="M26">
        <v>18.5</v>
      </c>
      <c r="N26">
        <v>19.2</v>
      </c>
      <c r="P26">
        <v>-4.4444444444445078E-3</v>
      </c>
      <c r="Q26">
        <v>-8.8888888888888577E-3</v>
      </c>
      <c r="R26">
        <v>-2.2222222222222223E-2</v>
      </c>
      <c r="S26">
        <v>-8.8888888888888577E-3</v>
      </c>
      <c r="T26">
        <v>-4.8888888888888954E-2</v>
      </c>
      <c r="U26">
        <v>-0.14222222222222219</v>
      </c>
      <c r="V26">
        <v>-0.15111111111111106</v>
      </c>
      <c r="W26">
        <v>-0.16000000000000006</v>
      </c>
      <c r="X26">
        <v>-0.17777777777777778</v>
      </c>
      <c r="Y26">
        <v>-0.1466666666666667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3</v>
      </c>
      <c r="AG26">
        <v>4</v>
      </c>
      <c r="AH26">
        <v>4</v>
      </c>
      <c r="AI26">
        <v>4</v>
      </c>
      <c r="AJ26">
        <v>3</v>
      </c>
      <c r="AL26">
        <v>2</v>
      </c>
    </row>
    <row r="27" spans="1:38">
      <c r="A27">
        <v>1231</v>
      </c>
      <c r="B27" t="s">
        <v>95</v>
      </c>
      <c r="C27" t="s">
        <v>11</v>
      </c>
      <c r="D27">
        <v>25.4</v>
      </c>
      <c r="E27">
        <v>25</v>
      </c>
      <c r="F27">
        <v>24.8</v>
      </c>
      <c r="G27">
        <v>25.1</v>
      </c>
      <c r="H27">
        <v>24.9</v>
      </c>
      <c r="I27">
        <v>24.7</v>
      </c>
      <c r="J27">
        <v>22.7</v>
      </c>
      <c r="K27">
        <v>22.1</v>
      </c>
      <c r="L27">
        <v>20.7</v>
      </c>
      <c r="M27">
        <v>19.600000000000001</v>
      </c>
      <c r="N27">
        <v>18.2</v>
      </c>
      <c r="P27">
        <v>-1.5748031496062936E-2</v>
      </c>
      <c r="Q27">
        <v>-2.3622047244094405E-2</v>
      </c>
      <c r="R27">
        <v>-1.1811023622047133E-2</v>
      </c>
      <c r="S27">
        <v>-1.968503937007874E-2</v>
      </c>
      <c r="T27">
        <v>-2.7559055118110208E-2</v>
      </c>
      <c r="U27">
        <v>-0.10629921259842517</v>
      </c>
      <c r="V27">
        <v>-0.12992125984251959</v>
      </c>
      <c r="W27">
        <v>-0.18503937007874013</v>
      </c>
      <c r="X27">
        <v>-0.22834645669291329</v>
      </c>
      <c r="Y27">
        <v>-0.28346456692913385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3</v>
      </c>
      <c r="AG27">
        <v>3</v>
      </c>
      <c r="AH27">
        <v>4</v>
      </c>
      <c r="AI27">
        <v>4</v>
      </c>
      <c r="AJ27">
        <v>4</v>
      </c>
      <c r="AL27">
        <v>4</v>
      </c>
    </row>
    <row r="28" spans="1:38">
      <c r="A28">
        <v>1232</v>
      </c>
      <c r="B28" t="s">
        <v>95</v>
      </c>
      <c r="C28" t="s">
        <v>11</v>
      </c>
      <c r="D28">
        <v>24.3</v>
      </c>
      <c r="E28">
        <v>24.8</v>
      </c>
      <c r="F28">
        <v>26</v>
      </c>
      <c r="G28">
        <v>25.2</v>
      </c>
      <c r="H28">
        <v>25.4</v>
      </c>
      <c r="I28">
        <v>25.5</v>
      </c>
      <c r="J28">
        <v>23.1</v>
      </c>
      <c r="K28">
        <v>22.8</v>
      </c>
      <c r="L28">
        <v>20.7</v>
      </c>
      <c r="M28">
        <v>19.899999999999999</v>
      </c>
      <c r="N28">
        <v>18.7</v>
      </c>
      <c r="P28">
        <v>2.0576131687242798E-2</v>
      </c>
      <c r="Q28">
        <v>6.9958847736625487E-2</v>
      </c>
      <c r="R28">
        <v>3.7037037037036979E-2</v>
      </c>
      <c r="S28">
        <v>4.5267489711934068E-2</v>
      </c>
      <c r="T28">
        <v>4.9382716049382686E-2</v>
      </c>
      <c r="U28">
        <v>-4.9382716049382686E-2</v>
      </c>
      <c r="V28">
        <v>-6.1728395061728392E-2</v>
      </c>
      <c r="W28">
        <v>-0.1481481481481482</v>
      </c>
      <c r="X28">
        <v>-0.18106995884773672</v>
      </c>
      <c r="Y28">
        <v>-0.2304526748971194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2</v>
      </c>
      <c r="AH28">
        <v>3</v>
      </c>
      <c r="AI28">
        <v>4</v>
      </c>
      <c r="AJ28">
        <v>4</v>
      </c>
    </row>
    <row r="29" spans="1:38">
      <c r="A29">
        <v>1289</v>
      </c>
      <c r="B29" t="s">
        <v>95</v>
      </c>
      <c r="C29" t="s">
        <v>11</v>
      </c>
      <c r="D29">
        <v>28.7</v>
      </c>
      <c r="E29">
        <v>28.5</v>
      </c>
      <c r="F29">
        <v>28.8</v>
      </c>
      <c r="G29">
        <v>28.8</v>
      </c>
      <c r="H29">
        <v>28.5</v>
      </c>
      <c r="I29">
        <v>27.6</v>
      </c>
      <c r="J29">
        <v>25.4</v>
      </c>
      <c r="K29">
        <v>23.8</v>
      </c>
      <c r="L29">
        <v>22.9</v>
      </c>
      <c r="M29">
        <v>21.3</v>
      </c>
      <c r="N29">
        <v>20.9</v>
      </c>
      <c r="P29">
        <v>-6.9686411149825541E-3</v>
      </c>
      <c r="Q29">
        <v>3.4843205574913386E-3</v>
      </c>
      <c r="R29">
        <v>3.4843205574913386E-3</v>
      </c>
      <c r="S29">
        <v>-6.9686411149825541E-3</v>
      </c>
      <c r="T29">
        <v>-3.8327526132404109E-2</v>
      </c>
      <c r="U29">
        <v>-0.11498257839721257</v>
      </c>
      <c r="V29">
        <v>-0.17073170731707313</v>
      </c>
      <c r="W29">
        <v>-0.20209059233449481</v>
      </c>
      <c r="X29">
        <v>-0.25783972125435534</v>
      </c>
      <c r="Y29">
        <v>-0.2717770034843206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3</v>
      </c>
      <c r="AG29">
        <v>4</v>
      </c>
      <c r="AH29">
        <v>4</v>
      </c>
      <c r="AI29">
        <v>4</v>
      </c>
      <c r="AJ29">
        <v>4</v>
      </c>
      <c r="AL29">
        <v>2</v>
      </c>
    </row>
    <row r="30" spans="1:38">
      <c r="A30">
        <v>1276</v>
      </c>
      <c r="B30" t="s">
        <v>95</v>
      </c>
      <c r="C30" t="s">
        <v>11</v>
      </c>
      <c r="D30">
        <v>32.5</v>
      </c>
      <c r="E30">
        <v>32.5</v>
      </c>
      <c r="F30">
        <v>32.700000000000003</v>
      </c>
      <c r="G30">
        <v>32.799999999999997</v>
      </c>
      <c r="H30">
        <v>32.6</v>
      </c>
      <c r="I30">
        <v>32.5</v>
      </c>
      <c r="J30">
        <v>31.8</v>
      </c>
      <c r="K30">
        <v>31</v>
      </c>
      <c r="L30">
        <v>30.5</v>
      </c>
      <c r="M30">
        <v>29</v>
      </c>
      <c r="N30">
        <v>29.8</v>
      </c>
      <c r="P30">
        <v>0</v>
      </c>
      <c r="Q30">
        <v>6.1538461538462414E-3</v>
      </c>
      <c r="R30">
        <v>9.2307692307691432E-3</v>
      </c>
      <c r="S30">
        <v>3.0769230769231207E-3</v>
      </c>
      <c r="T30">
        <v>0</v>
      </c>
      <c r="U30">
        <v>-2.1538461538461517E-2</v>
      </c>
      <c r="V30">
        <v>-4.6153846153846156E-2</v>
      </c>
      <c r="W30">
        <v>-6.1538461538461542E-2</v>
      </c>
      <c r="X30">
        <v>-0.1076923076923077</v>
      </c>
      <c r="Y30">
        <v>-8.3076923076923048E-2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2</v>
      </c>
      <c r="AI30">
        <v>3</v>
      </c>
      <c r="AJ30">
        <v>2</v>
      </c>
      <c r="AL30">
        <v>1</v>
      </c>
    </row>
    <row r="31" spans="1:38">
      <c r="A31">
        <v>1277</v>
      </c>
      <c r="B31" t="s">
        <v>95</v>
      </c>
      <c r="C31" t="s">
        <v>11</v>
      </c>
      <c r="D31">
        <v>30.2</v>
      </c>
      <c r="E31">
        <v>30.2</v>
      </c>
      <c r="F31">
        <v>30.4</v>
      </c>
      <c r="G31">
        <v>30.7</v>
      </c>
      <c r="H31">
        <v>30.8</v>
      </c>
      <c r="I31">
        <v>30.2</v>
      </c>
      <c r="J31">
        <v>29.3</v>
      </c>
      <c r="K31">
        <v>28.3</v>
      </c>
      <c r="L31">
        <v>27.1</v>
      </c>
      <c r="M31">
        <v>25.8</v>
      </c>
      <c r="N31">
        <v>26.3</v>
      </c>
      <c r="P31">
        <v>0</v>
      </c>
      <c r="Q31">
        <v>6.6225165562913673E-3</v>
      </c>
      <c r="R31">
        <v>1.6556291390728478E-2</v>
      </c>
      <c r="S31">
        <v>1.9867549668874218E-2</v>
      </c>
      <c r="T31">
        <v>0</v>
      </c>
      <c r="U31">
        <v>-2.9801324503311213E-2</v>
      </c>
      <c r="V31">
        <v>-6.2913907284768172E-2</v>
      </c>
      <c r="W31">
        <v>-0.10264900662251648</v>
      </c>
      <c r="X31">
        <v>-0.14569536423841056</v>
      </c>
      <c r="Y31">
        <v>-0.12913907284768208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2</v>
      </c>
      <c r="AH31">
        <v>3</v>
      </c>
      <c r="AI31">
        <v>3</v>
      </c>
      <c r="AJ31">
        <v>3</v>
      </c>
      <c r="AL31">
        <v>2</v>
      </c>
    </row>
    <row r="32" spans="1:38">
      <c r="A32">
        <v>1278</v>
      </c>
      <c r="B32" t="s">
        <v>95</v>
      </c>
      <c r="C32" t="s">
        <v>11</v>
      </c>
      <c r="D32">
        <v>38.700000000000003</v>
      </c>
      <c r="E32">
        <v>38.799999999999997</v>
      </c>
      <c r="F32">
        <v>38.200000000000003</v>
      </c>
      <c r="G32">
        <v>38.700000000000003</v>
      </c>
      <c r="H32">
        <v>38.4</v>
      </c>
      <c r="I32">
        <v>38.6</v>
      </c>
      <c r="J32">
        <v>37.799999999999997</v>
      </c>
      <c r="K32">
        <v>37.4</v>
      </c>
      <c r="L32">
        <v>36</v>
      </c>
      <c r="M32">
        <v>34.9</v>
      </c>
      <c r="N32">
        <v>35.6</v>
      </c>
      <c r="P32">
        <v>2.5839793281652278E-3</v>
      </c>
      <c r="Q32">
        <v>-1.2919896640826873E-2</v>
      </c>
      <c r="R32">
        <v>0</v>
      </c>
      <c r="S32">
        <v>-7.7519379844962332E-3</v>
      </c>
      <c r="T32">
        <v>-2.5839793281654112E-3</v>
      </c>
      <c r="U32">
        <v>-2.3255813953488517E-2</v>
      </c>
      <c r="V32">
        <v>-3.3591731266149977E-2</v>
      </c>
      <c r="W32">
        <v>-6.9767441860465185E-2</v>
      </c>
      <c r="X32">
        <v>-9.8191214470284338E-2</v>
      </c>
      <c r="Y32">
        <v>-8.0103359173126651E-2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2</v>
      </c>
      <c r="AI32">
        <v>2</v>
      </c>
      <c r="AJ32">
        <v>2</v>
      </c>
      <c r="AL32">
        <v>3</v>
      </c>
    </row>
    <row r="35" spans="1:20">
      <c r="B35" t="s">
        <v>81</v>
      </c>
      <c r="J35" t="s">
        <v>91</v>
      </c>
      <c r="Q35" t="s">
        <v>98</v>
      </c>
    </row>
    <row r="36" spans="1:20">
      <c r="A36" t="s">
        <v>69</v>
      </c>
      <c r="B36" t="s">
        <v>10</v>
      </c>
      <c r="C36" t="s">
        <v>70</v>
      </c>
      <c r="D36" t="s">
        <v>72</v>
      </c>
      <c r="E36" t="s">
        <v>74</v>
      </c>
      <c r="F36" t="s">
        <v>76</v>
      </c>
      <c r="G36" t="s">
        <v>78</v>
      </c>
      <c r="I36" t="s">
        <v>69</v>
      </c>
      <c r="J36" t="s">
        <v>10</v>
      </c>
      <c r="K36" t="s">
        <v>70</v>
      </c>
      <c r="L36" t="s">
        <v>72</v>
      </c>
      <c r="M36" t="s">
        <v>74</v>
      </c>
      <c r="N36" t="s">
        <v>76</v>
      </c>
      <c r="O36" t="s">
        <v>78</v>
      </c>
      <c r="Q36" t="s">
        <v>72</v>
      </c>
      <c r="R36" t="s">
        <v>74</v>
      </c>
      <c r="S36" t="s">
        <v>76</v>
      </c>
      <c r="T36" t="s">
        <v>78</v>
      </c>
    </row>
    <row r="37" spans="1:20">
      <c r="A37">
        <v>1189</v>
      </c>
      <c r="B37" t="s">
        <v>97</v>
      </c>
      <c r="C37">
        <v>0</v>
      </c>
      <c r="D37">
        <v>1</v>
      </c>
      <c r="E37">
        <v>2</v>
      </c>
      <c r="F37">
        <v>4</v>
      </c>
      <c r="G37">
        <v>4</v>
      </c>
      <c r="I37">
        <v>1189</v>
      </c>
      <c r="J37" t="s">
        <v>97</v>
      </c>
      <c r="K37">
        <v>0</v>
      </c>
      <c r="L37">
        <v>1</v>
      </c>
      <c r="M37">
        <v>2</v>
      </c>
      <c r="N37">
        <v>4</v>
      </c>
      <c r="O37">
        <v>4</v>
      </c>
      <c r="Q37">
        <f>D37+L37+AB3</f>
        <v>2</v>
      </c>
      <c r="R37">
        <f>E37+M37+AD3</f>
        <v>4</v>
      </c>
      <c r="S37">
        <f>F37+N37+AF3</f>
        <v>11</v>
      </c>
      <c r="T37">
        <f>G37+O37+AH3</f>
        <v>12</v>
      </c>
    </row>
    <row r="38" spans="1:20">
      <c r="A38">
        <v>1198</v>
      </c>
      <c r="B38" t="s">
        <v>97</v>
      </c>
      <c r="C38">
        <v>0</v>
      </c>
      <c r="D38">
        <v>1</v>
      </c>
      <c r="E38">
        <v>1</v>
      </c>
      <c r="F38">
        <v>4</v>
      </c>
      <c r="G38">
        <v>4</v>
      </c>
      <c r="I38">
        <v>1198</v>
      </c>
      <c r="J38" t="s">
        <v>97</v>
      </c>
      <c r="K38">
        <v>1</v>
      </c>
      <c r="L38">
        <v>2</v>
      </c>
      <c r="M38">
        <v>3</v>
      </c>
      <c r="N38">
        <v>4</v>
      </c>
      <c r="O38">
        <v>4</v>
      </c>
      <c r="Q38">
        <f t="shared" ref="Q38:Q48" si="0">D38+L38+AB4</f>
        <v>3</v>
      </c>
      <c r="R38">
        <f t="shared" ref="R38:R48" si="1">E38+M38+AD4</f>
        <v>4</v>
      </c>
      <c r="S38">
        <f t="shared" ref="S38:S48" si="2">F38+N38+AF4</f>
        <v>12</v>
      </c>
      <c r="T38">
        <f t="shared" ref="T38:T48" si="3">G38+O38+AH4</f>
        <v>12</v>
      </c>
    </row>
    <row r="39" spans="1:20">
      <c r="A39">
        <v>1229</v>
      </c>
      <c r="B39" t="s">
        <v>97</v>
      </c>
      <c r="C39">
        <v>0</v>
      </c>
      <c r="D39">
        <v>0</v>
      </c>
      <c r="E39">
        <v>2</v>
      </c>
      <c r="F39">
        <v>3</v>
      </c>
      <c r="G39">
        <v>4</v>
      </c>
      <c r="I39">
        <v>1229</v>
      </c>
      <c r="J39" t="s">
        <v>97</v>
      </c>
      <c r="K39">
        <v>0</v>
      </c>
      <c r="L39">
        <v>1</v>
      </c>
      <c r="M39">
        <v>3</v>
      </c>
      <c r="N39">
        <v>4</v>
      </c>
      <c r="O39">
        <v>3</v>
      </c>
      <c r="Q39">
        <f t="shared" si="0"/>
        <v>1</v>
      </c>
      <c r="R39">
        <f t="shared" si="1"/>
        <v>5</v>
      </c>
      <c r="S39">
        <f t="shared" si="2"/>
        <v>9</v>
      </c>
      <c r="T39">
        <f t="shared" si="3"/>
        <v>11</v>
      </c>
    </row>
    <row r="40" spans="1:20">
      <c r="A40">
        <v>1230</v>
      </c>
      <c r="B40" t="s">
        <v>97</v>
      </c>
      <c r="C40">
        <v>0</v>
      </c>
      <c r="D40">
        <v>1</v>
      </c>
      <c r="E40">
        <v>1</v>
      </c>
      <c r="F40">
        <v>3</v>
      </c>
      <c r="G40">
        <v>4</v>
      </c>
      <c r="I40">
        <v>1230</v>
      </c>
      <c r="J40" t="s">
        <v>97</v>
      </c>
      <c r="K40">
        <v>0</v>
      </c>
      <c r="L40">
        <v>1</v>
      </c>
      <c r="M40">
        <v>2</v>
      </c>
      <c r="N40">
        <v>4</v>
      </c>
      <c r="O40">
        <v>4</v>
      </c>
      <c r="Q40">
        <f t="shared" si="0"/>
        <v>2</v>
      </c>
      <c r="R40">
        <f t="shared" si="1"/>
        <v>3</v>
      </c>
      <c r="S40">
        <f t="shared" si="2"/>
        <v>9</v>
      </c>
      <c r="T40">
        <f t="shared" si="3"/>
        <v>12</v>
      </c>
    </row>
    <row r="41" spans="1:20">
      <c r="A41">
        <v>1208</v>
      </c>
      <c r="B41" t="s">
        <v>97</v>
      </c>
      <c r="C41">
        <v>0</v>
      </c>
      <c r="D41">
        <v>0</v>
      </c>
      <c r="E41">
        <v>1</v>
      </c>
      <c r="F41">
        <v>3</v>
      </c>
      <c r="G41">
        <v>4</v>
      </c>
      <c r="I41">
        <v>1208</v>
      </c>
      <c r="J41" t="s">
        <v>97</v>
      </c>
      <c r="K41">
        <v>0</v>
      </c>
      <c r="L41">
        <v>0</v>
      </c>
      <c r="M41">
        <v>1</v>
      </c>
      <c r="N41">
        <v>4</v>
      </c>
      <c r="O41">
        <v>2</v>
      </c>
      <c r="Q41">
        <f t="shared" si="0"/>
        <v>0</v>
      </c>
      <c r="R41">
        <f t="shared" si="1"/>
        <v>2</v>
      </c>
      <c r="S41">
        <f t="shared" si="2"/>
        <v>9</v>
      </c>
      <c r="T41">
        <f t="shared" si="3"/>
        <v>9</v>
      </c>
    </row>
    <row r="42" spans="1:20">
      <c r="A42">
        <v>1212</v>
      </c>
      <c r="B42" t="s">
        <v>97</v>
      </c>
      <c r="C42">
        <v>0</v>
      </c>
      <c r="D42">
        <v>0</v>
      </c>
      <c r="E42">
        <v>0</v>
      </c>
      <c r="F42">
        <v>3</v>
      </c>
      <c r="G42">
        <v>3</v>
      </c>
      <c r="I42">
        <v>1212</v>
      </c>
      <c r="J42" t="s">
        <v>97</v>
      </c>
      <c r="K42">
        <v>0</v>
      </c>
      <c r="L42">
        <v>1</v>
      </c>
      <c r="M42">
        <v>3</v>
      </c>
      <c r="N42">
        <v>3</v>
      </c>
      <c r="O42">
        <v>3</v>
      </c>
      <c r="Q42">
        <f t="shared" si="0"/>
        <v>1</v>
      </c>
      <c r="R42">
        <f t="shared" si="1"/>
        <v>3</v>
      </c>
      <c r="S42">
        <f t="shared" si="2"/>
        <v>8</v>
      </c>
      <c r="T42">
        <f t="shared" si="3"/>
        <v>10</v>
      </c>
    </row>
    <row r="43" spans="1:20">
      <c r="A43">
        <v>1288</v>
      </c>
      <c r="B43" t="s">
        <v>14</v>
      </c>
      <c r="C43">
        <v>0</v>
      </c>
      <c r="D43">
        <v>1</v>
      </c>
      <c r="E43">
        <v>2</v>
      </c>
      <c r="F43">
        <v>3</v>
      </c>
      <c r="G43">
        <v>3</v>
      </c>
      <c r="I43">
        <v>1288</v>
      </c>
      <c r="J43" t="s">
        <v>14</v>
      </c>
      <c r="K43">
        <v>0</v>
      </c>
      <c r="L43">
        <v>0</v>
      </c>
      <c r="M43">
        <v>1</v>
      </c>
      <c r="N43">
        <v>4</v>
      </c>
      <c r="O43">
        <v>1</v>
      </c>
      <c r="Q43">
        <f t="shared" si="0"/>
        <v>1</v>
      </c>
      <c r="R43">
        <f t="shared" si="1"/>
        <v>3</v>
      </c>
      <c r="S43">
        <f t="shared" si="2"/>
        <v>8</v>
      </c>
      <c r="T43">
        <f t="shared" si="3"/>
        <v>7</v>
      </c>
    </row>
    <row r="44" spans="1:20">
      <c r="A44">
        <v>1327</v>
      </c>
      <c r="B44" t="s">
        <v>14</v>
      </c>
      <c r="C44">
        <v>0</v>
      </c>
      <c r="D44">
        <v>1</v>
      </c>
      <c r="E44">
        <v>1</v>
      </c>
      <c r="F44">
        <v>3</v>
      </c>
      <c r="G44">
        <v>3</v>
      </c>
      <c r="I44">
        <v>1327</v>
      </c>
      <c r="J44" t="s">
        <v>14</v>
      </c>
      <c r="K44">
        <v>0</v>
      </c>
      <c r="L44">
        <v>0</v>
      </c>
      <c r="M44">
        <v>1</v>
      </c>
      <c r="N44">
        <v>4</v>
      </c>
      <c r="O44">
        <v>4</v>
      </c>
      <c r="Q44">
        <f t="shared" si="0"/>
        <v>1</v>
      </c>
      <c r="R44">
        <f t="shared" si="1"/>
        <v>2</v>
      </c>
      <c r="S44">
        <f t="shared" si="2"/>
        <v>8</v>
      </c>
      <c r="T44">
        <f t="shared" si="3"/>
        <v>9</v>
      </c>
    </row>
    <row r="45" spans="1:20">
      <c r="A45">
        <v>1333</v>
      </c>
      <c r="B45" t="s">
        <v>14</v>
      </c>
      <c r="C45">
        <v>0</v>
      </c>
      <c r="D45">
        <v>0</v>
      </c>
      <c r="E45">
        <v>2</v>
      </c>
      <c r="F45">
        <v>4</v>
      </c>
      <c r="G45">
        <v>3</v>
      </c>
      <c r="I45">
        <v>1333</v>
      </c>
      <c r="J45" t="s">
        <v>14</v>
      </c>
      <c r="K45">
        <v>0</v>
      </c>
      <c r="L45">
        <v>1</v>
      </c>
      <c r="M45">
        <v>3</v>
      </c>
      <c r="N45">
        <v>4</v>
      </c>
      <c r="O45">
        <v>1</v>
      </c>
      <c r="Q45">
        <f t="shared" si="0"/>
        <v>1</v>
      </c>
      <c r="R45">
        <f t="shared" si="1"/>
        <v>5</v>
      </c>
      <c r="S45">
        <f t="shared" si="2"/>
        <v>9</v>
      </c>
      <c r="T45">
        <f t="shared" si="3"/>
        <v>6</v>
      </c>
    </row>
    <row r="46" spans="1:20">
      <c r="A46">
        <v>1209</v>
      </c>
      <c r="B46" t="s">
        <v>15</v>
      </c>
      <c r="C46">
        <v>0</v>
      </c>
      <c r="D46">
        <v>0</v>
      </c>
      <c r="E46">
        <v>2</v>
      </c>
      <c r="F46">
        <v>2</v>
      </c>
      <c r="G46">
        <v>4</v>
      </c>
      <c r="I46">
        <v>1209</v>
      </c>
      <c r="J46" t="s">
        <v>15</v>
      </c>
      <c r="K46">
        <v>0</v>
      </c>
      <c r="L46">
        <v>0</v>
      </c>
      <c r="M46">
        <v>3</v>
      </c>
      <c r="N46">
        <v>3</v>
      </c>
      <c r="O46">
        <v>4</v>
      </c>
      <c r="Q46">
        <f t="shared" si="0"/>
        <v>0</v>
      </c>
      <c r="R46">
        <f t="shared" si="1"/>
        <v>5</v>
      </c>
      <c r="S46">
        <f t="shared" si="2"/>
        <v>7</v>
      </c>
      <c r="T46">
        <f t="shared" si="3"/>
        <v>12</v>
      </c>
    </row>
    <row r="47" spans="1:20">
      <c r="A47">
        <v>1210</v>
      </c>
      <c r="B47" t="s">
        <v>15</v>
      </c>
      <c r="C47">
        <v>0</v>
      </c>
      <c r="D47">
        <v>0</v>
      </c>
      <c r="E47">
        <v>1</v>
      </c>
      <c r="F47">
        <v>2</v>
      </c>
      <c r="G47">
        <v>4</v>
      </c>
      <c r="I47">
        <v>1210</v>
      </c>
      <c r="J47" t="s">
        <v>15</v>
      </c>
      <c r="K47">
        <v>0</v>
      </c>
      <c r="L47">
        <v>0</v>
      </c>
      <c r="M47">
        <v>1</v>
      </c>
      <c r="N47">
        <v>2</v>
      </c>
      <c r="O47">
        <v>1</v>
      </c>
      <c r="Q47">
        <f t="shared" si="0"/>
        <v>0</v>
      </c>
      <c r="R47">
        <f t="shared" si="1"/>
        <v>2</v>
      </c>
      <c r="S47">
        <f t="shared" si="2"/>
        <v>6</v>
      </c>
      <c r="T47">
        <f t="shared" si="3"/>
        <v>7</v>
      </c>
    </row>
    <row r="48" spans="1:20">
      <c r="A48">
        <v>1190</v>
      </c>
      <c r="B48" t="s">
        <v>15</v>
      </c>
      <c r="C48">
        <v>0</v>
      </c>
      <c r="D48">
        <v>1</v>
      </c>
      <c r="E48">
        <v>3</v>
      </c>
      <c r="F48">
        <v>3</v>
      </c>
      <c r="G48">
        <v>4</v>
      </c>
      <c r="I48">
        <v>1190</v>
      </c>
      <c r="J48" t="s">
        <v>15</v>
      </c>
      <c r="K48">
        <v>0</v>
      </c>
      <c r="L48">
        <v>2</v>
      </c>
      <c r="M48">
        <v>3</v>
      </c>
      <c r="N48">
        <v>3</v>
      </c>
      <c r="O48">
        <v>2</v>
      </c>
      <c r="Q48">
        <f t="shared" si="0"/>
        <v>4</v>
      </c>
      <c r="R48">
        <f t="shared" si="1"/>
        <v>6</v>
      </c>
      <c r="S48">
        <f t="shared" si="2"/>
        <v>8</v>
      </c>
      <c r="T48">
        <f t="shared" si="3"/>
        <v>10</v>
      </c>
    </row>
    <row r="49" spans="1:20">
      <c r="A49">
        <v>1199</v>
      </c>
      <c r="B49" t="s">
        <v>15</v>
      </c>
      <c r="C49">
        <v>0</v>
      </c>
      <c r="D49">
        <v>0</v>
      </c>
      <c r="E49">
        <v>2</v>
      </c>
      <c r="F49">
        <v>4</v>
      </c>
      <c r="G49">
        <v>4</v>
      </c>
      <c r="I49">
        <v>1199</v>
      </c>
      <c r="J49" t="s">
        <v>15</v>
      </c>
      <c r="K49">
        <v>0</v>
      </c>
      <c r="L49">
        <v>2</v>
      </c>
      <c r="M49">
        <v>3</v>
      </c>
      <c r="N49">
        <v>4</v>
      </c>
      <c r="O49">
        <v>1</v>
      </c>
      <c r="Q49">
        <f>D49+L49+AB16</f>
        <v>2</v>
      </c>
      <c r="R49">
        <f>E49+M49+AD16</f>
        <v>5</v>
      </c>
      <c r="S49">
        <f>F49+N49+AF16</f>
        <v>10</v>
      </c>
      <c r="T49">
        <f>G49+O49+AH16</f>
        <v>7</v>
      </c>
    </row>
    <row r="50" spans="1:20">
      <c r="A50">
        <v>1200</v>
      </c>
      <c r="B50" t="s">
        <v>15</v>
      </c>
      <c r="C50">
        <v>0</v>
      </c>
      <c r="D50">
        <v>0</v>
      </c>
      <c r="E50">
        <v>2</v>
      </c>
      <c r="F50">
        <v>4</v>
      </c>
      <c r="G50">
        <v>4</v>
      </c>
      <c r="I50">
        <v>1200</v>
      </c>
      <c r="J50" t="s">
        <v>15</v>
      </c>
      <c r="K50">
        <v>0</v>
      </c>
      <c r="L50">
        <v>1</v>
      </c>
      <c r="M50">
        <v>3</v>
      </c>
      <c r="N50">
        <v>4</v>
      </c>
      <c r="O50">
        <v>1</v>
      </c>
      <c r="Q50">
        <f t="shared" ref="Q50:Q65" si="4">D50+L50+AB17</f>
        <v>1</v>
      </c>
      <c r="R50">
        <f t="shared" ref="R50:R65" si="5">E50+M50+AD17</f>
        <v>5</v>
      </c>
      <c r="S50">
        <f t="shared" ref="S50:S65" si="6">F50+N50+AF17</f>
        <v>10</v>
      </c>
      <c r="T50">
        <f t="shared" ref="T50:T65" si="7">G50+O50+AH17</f>
        <v>9</v>
      </c>
    </row>
    <row r="51" spans="1:20">
      <c r="A51">
        <v>1201</v>
      </c>
      <c r="B51" t="s">
        <v>15</v>
      </c>
      <c r="C51">
        <v>0</v>
      </c>
      <c r="D51">
        <v>1</v>
      </c>
      <c r="E51">
        <v>2</v>
      </c>
      <c r="F51">
        <v>4</v>
      </c>
      <c r="G51">
        <v>3</v>
      </c>
      <c r="I51">
        <v>1201</v>
      </c>
      <c r="J51" t="s">
        <v>15</v>
      </c>
      <c r="K51">
        <v>0</v>
      </c>
      <c r="L51">
        <v>2</v>
      </c>
      <c r="M51">
        <v>3</v>
      </c>
      <c r="N51">
        <v>4</v>
      </c>
      <c r="O51">
        <v>2</v>
      </c>
      <c r="Q51">
        <f t="shared" si="4"/>
        <v>3</v>
      </c>
      <c r="R51">
        <f t="shared" si="5"/>
        <v>5</v>
      </c>
      <c r="S51">
        <f t="shared" si="6"/>
        <v>10</v>
      </c>
      <c r="T51">
        <f t="shared" si="7"/>
        <v>9</v>
      </c>
    </row>
    <row r="52" spans="1:20">
      <c r="A52">
        <v>1202</v>
      </c>
      <c r="B52" t="s">
        <v>15</v>
      </c>
      <c r="C52">
        <v>0</v>
      </c>
      <c r="D52">
        <v>1</v>
      </c>
      <c r="E52">
        <v>0</v>
      </c>
      <c r="F52">
        <v>4</v>
      </c>
      <c r="G52">
        <v>4</v>
      </c>
      <c r="I52">
        <v>1202</v>
      </c>
      <c r="J52" t="s">
        <v>15</v>
      </c>
      <c r="K52">
        <v>0</v>
      </c>
      <c r="L52">
        <v>1</v>
      </c>
      <c r="M52">
        <v>3</v>
      </c>
      <c r="N52">
        <v>4</v>
      </c>
      <c r="O52">
        <v>1</v>
      </c>
      <c r="Q52">
        <f t="shared" si="4"/>
        <v>2</v>
      </c>
      <c r="R52">
        <f t="shared" si="5"/>
        <v>3</v>
      </c>
      <c r="S52">
        <f t="shared" si="6"/>
        <v>10</v>
      </c>
      <c r="T52">
        <f t="shared" si="7"/>
        <v>8</v>
      </c>
    </row>
    <row r="53" spans="1:20">
      <c r="A53">
        <v>1348</v>
      </c>
      <c r="B53" t="s">
        <v>15</v>
      </c>
      <c r="C53">
        <v>0</v>
      </c>
      <c r="D53">
        <v>0</v>
      </c>
      <c r="E53">
        <v>1</v>
      </c>
      <c r="F53">
        <v>3</v>
      </c>
      <c r="G53">
        <v>3</v>
      </c>
      <c r="I53">
        <v>1348</v>
      </c>
      <c r="J53" t="s">
        <v>15</v>
      </c>
      <c r="K53">
        <v>0</v>
      </c>
      <c r="L53">
        <v>0</v>
      </c>
      <c r="M53">
        <v>3</v>
      </c>
      <c r="N53">
        <v>4</v>
      </c>
      <c r="O53">
        <v>2</v>
      </c>
      <c r="Q53">
        <f t="shared" si="4"/>
        <v>0</v>
      </c>
      <c r="R53">
        <f t="shared" si="5"/>
        <v>4</v>
      </c>
      <c r="S53">
        <f t="shared" si="6"/>
        <v>9</v>
      </c>
      <c r="T53">
        <f t="shared" si="7"/>
        <v>7</v>
      </c>
    </row>
    <row r="54" spans="1:20">
      <c r="A54">
        <v>1326</v>
      </c>
      <c r="B54" t="s">
        <v>15</v>
      </c>
      <c r="C54">
        <v>0</v>
      </c>
      <c r="D54">
        <v>0</v>
      </c>
      <c r="E54">
        <v>1</v>
      </c>
      <c r="F54">
        <v>4</v>
      </c>
      <c r="G54">
        <v>4</v>
      </c>
      <c r="I54">
        <v>1326</v>
      </c>
      <c r="J54" t="s">
        <v>15</v>
      </c>
      <c r="K54">
        <v>0</v>
      </c>
      <c r="L54">
        <v>2</v>
      </c>
      <c r="M54">
        <v>3</v>
      </c>
      <c r="N54">
        <v>4</v>
      </c>
      <c r="O54">
        <v>1</v>
      </c>
      <c r="Q54">
        <f t="shared" si="4"/>
        <v>2</v>
      </c>
      <c r="R54">
        <f t="shared" si="5"/>
        <v>5</v>
      </c>
      <c r="S54">
        <f t="shared" si="6"/>
        <v>11</v>
      </c>
      <c r="T54">
        <f t="shared" si="7"/>
        <v>9</v>
      </c>
    </row>
    <row r="55" spans="1:20">
      <c r="A55">
        <v>1329</v>
      </c>
      <c r="B55" t="s">
        <v>15</v>
      </c>
      <c r="C55">
        <v>0</v>
      </c>
      <c r="D55">
        <v>0</v>
      </c>
      <c r="E55">
        <v>1</v>
      </c>
      <c r="F55">
        <v>2</v>
      </c>
      <c r="G55">
        <v>3</v>
      </c>
      <c r="I55">
        <v>1329</v>
      </c>
      <c r="J55" t="s">
        <v>15</v>
      </c>
      <c r="K55">
        <v>0</v>
      </c>
      <c r="L55">
        <v>2</v>
      </c>
      <c r="M55">
        <v>3</v>
      </c>
      <c r="N55">
        <v>3</v>
      </c>
      <c r="O55">
        <v>1</v>
      </c>
      <c r="Q55">
        <f t="shared" si="4"/>
        <v>2</v>
      </c>
      <c r="R55">
        <f t="shared" si="5"/>
        <v>4</v>
      </c>
      <c r="S55">
        <f t="shared" si="6"/>
        <v>5</v>
      </c>
      <c r="T55">
        <f t="shared" si="7"/>
        <v>5</v>
      </c>
    </row>
    <row r="56" spans="1:20">
      <c r="A56">
        <v>1334</v>
      </c>
      <c r="B56" t="s">
        <v>15</v>
      </c>
      <c r="C56">
        <v>0</v>
      </c>
      <c r="D56">
        <v>0</v>
      </c>
      <c r="E56">
        <v>1</v>
      </c>
      <c r="F56">
        <v>3</v>
      </c>
      <c r="G56">
        <v>3</v>
      </c>
      <c r="I56">
        <v>1334</v>
      </c>
      <c r="J56" t="s">
        <v>15</v>
      </c>
      <c r="K56">
        <v>0</v>
      </c>
      <c r="L56">
        <v>2</v>
      </c>
      <c r="M56">
        <v>3</v>
      </c>
      <c r="N56">
        <v>4</v>
      </c>
      <c r="O56">
        <v>1</v>
      </c>
      <c r="Q56">
        <f t="shared" si="4"/>
        <v>2</v>
      </c>
      <c r="R56">
        <f t="shared" si="5"/>
        <v>4</v>
      </c>
      <c r="S56">
        <f t="shared" si="6"/>
        <v>9</v>
      </c>
      <c r="T56">
        <f t="shared" si="7"/>
        <v>6</v>
      </c>
    </row>
    <row r="57" spans="1:20">
      <c r="A57">
        <v>1192</v>
      </c>
      <c r="B57" t="s">
        <v>11</v>
      </c>
      <c r="C57">
        <v>0</v>
      </c>
      <c r="D57">
        <v>1</v>
      </c>
      <c r="E57">
        <v>2</v>
      </c>
      <c r="F57">
        <v>3</v>
      </c>
      <c r="G57">
        <v>4</v>
      </c>
      <c r="I57">
        <v>1192</v>
      </c>
      <c r="J57" t="s">
        <v>11</v>
      </c>
      <c r="K57">
        <v>0</v>
      </c>
      <c r="L57">
        <v>3</v>
      </c>
      <c r="M57">
        <v>4</v>
      </c>
      <c r="N57">
        <v>4</v>
      </c>
      <c r="O57">
        <v>4</v>
      </c>
      <c r="Q57">
        <f t="shared" si="4"/>
        <v>4</v>
      </c>
      <c r="R57">
        <f t="shared" si="5"/>
        <v>6</v>
      </c>
      <c r="S57">
        <f t="shared" si="6"/>
        <v>10</v>
      </c>
      <c r="T57">
        <f t="shared" si="7"/>
        <v>12</v>
      </c>
    </row>
    <row r="58" spans="1:20">
      <c r="A58">
        <v>1194</v>
      </c>
      <c r="B58" t="s">
        <v>11</v>
      </c>
      <c r="C58">
        <v>0</v>
      </c>
      <c r="D58">
        <v>1</v>
      </c>
      <c r="E58">
        <v>2</v>
      </c>
      <c r="F58">
        <v>4</v>
      </c>
      <c r="G58">
        <v>4</v>
      </c>
      <c r="I58">
        <v>1194</v>
      </c>
      <c r="J58" t="s">
        <v>11</v>
      </c>
      <c r="K58">
        <v>0</v>
      </c>
      <c r="L58">
        <v>2</v>
      </c>
      <c r="M58">
        <v>3</v>
      </c>
      <c r="N58">
        <v>4</v>
      </c>
      <c r="O58">
        <v>4</v>
      </c>
      <c r="Q58">
        <f t="shared" si="4"/>
        <v>3</v>
      </c>
      <c r="R58">
        <f t="shared" si="5"/>
        <v>5</v>
      </c>
      <c r="S58">
        <f t="shared" si="6"/>
        <v>9</v>
      </c>
      <c r="T58">
        <f t="shared" si="7"/>
        <v>12</v>
      </c>
    </row>
    <row r="59" spans="1:20">
      <c r="A59">
        <v>1196</v>
      </c>
      <c r="B59" t="s">
        <v>11</v>
      </c>
      <c r="C59">
        <v>0</v>
      </c>
      <c r="D59">
        <v>1</v>
      </c>
      <c r="E59">
        <v>3</v>
      </c>
      <c r="F59">
        <v>4</v>
      </c>
      <c r="G59">
        <v>4</v>
      </c>
      <c r="I59">
        <v>1196</v>
      </c>
      <c r="J59" t="s">
        <v>11</v>
      </c>
      <c r="K59">
        <v>1</v>
      </c>
      <c r="L59">
        <v>1</v>
      </c>
      <c r="M59">
        <v>4</v>
      </c>
      <c r="N59">
        <v>4</v>
      </c>
      <c r="O59">
        <v>3</v>
      </c>
      <c r="Q59">
        <f t="shared" si="4"/>
        <v>2</v>
      </c>
      <c r="R59">
        <f t="shared" si="5"/>
        <v>7</v>
      </c>
      <c r="S59">
        <f t="shared" si="6"/>
        <v>11</v>
      </c>
      <c r="T59">
        <f t="shared" si="7"/>
        <v>11</v>
      </c>
    </row>
    <row r="60" spans="1:20">
      <c r="A60">
        <v>1231</v>
      </c>
      <c r="B60" t="s">
        <v>11</v>
      </c>
      <c r="C60">
        <v>0</v>
      </c>
      <c r="D60">
        <v>0</v>
      </c>
      <c r="E60">
        <v>3</v>
      </c>
      <c r="F60">
        <v>4</v>
      </c>
      <c r="G60">
        <v>4</v>
      </c>
      <c r="I60">
        <v>1231</v>
      </c>
      <c r="J60" t="s">
        <v>11</v>
      </c>
      <c r="K60">
        <v>1</v>
      </c>
      <c r="L60">
        <v>2</v>
      </c>
      <c r="M60">
        <v>3</v>
      </c>
      <c r="N60">
        <v>4</v>
      </c>
      <c r="O60">
        <v>4</v>
      </c>
      <c r="Q60">
        <f t="shared" si="4"/>
        <v>3</v>
      </c>
      <c r="R60">
        <f t="shared" si="5"/>
        <v>7</v>
      </c>
      <c r="S60">
        <f t="shared" si="6"/>
        <v>11</v>
      </c>
      <c r="T60">
        <f t="shared" si="7"/>
        <v>12</v>
      </c>
    </row>
    <row r="61" spans="1:20">
      <c r="A61">
        <v>1232</v>
      </c>
      <c r="B61" t="s">
        <v>11</v>
      </c>
      <c r="C61">
        <v>0</v>
      </c>
      <c r="D61">
        <v>1</v>
      </c>
      <c r="E61">
        <v>2</v>
      </c>
      <c r="F61">
        <v>4</v>
      </c>
      <c r="G61">
        <v>4</v>
      </c>
      <c r="I61">
        <v>1232</v>
      </c>
      <c r="J61" t="s">
        <v>11</v>
      </c>
      <c r="K61">
        <v>1</v>
      </c>
      <c r="L61">
        <v>2</v>
      </c>
      <c r="M61">
        <v>1</v>
      </c>
      <c r="N61">
        <v>4</v>
      </c>
      <c r="O61">
        <v>4</v>
      </c>
      <c r="Q61">
        <f t="shared" si="4"/>
        <v>3</v>
      </c>
      <c r="R61">
        <f t="shared" si="5"/>
        <v>3</v>
      </c>
      <c r="S61">
        <f t="shared" si="6"/>
        <v>9</v>
      </c>
      <c r="T61">
        <f t="shared" si="7"/>
        <v>11</v>
      </c>
    </row>
    <row r="62" spans="1:20">
      <c r="A62">
        <v>1289</v>
      </c>
      <c r="B62" t="s">
        <v>11</v>
      </c>
      <c r="C62">
        <v>0</v>
      </c>
      <c r="D62">
        <v>0</v>
      </c>
      <c r="E62">
        <v>1</v>
      </c>
      <c r="F62">
        <v>3</v>
      </c>
      <c r="G62">
        <v>4</v>
      </c>
      <c r="I62">
        <v>1289</v>
      </c>
      <c r="J62" t="s">
        <v>11</v>
      </c>
      <c r="K62">
        <v>0</v>
      </c>
      <c r="L62">
        <v>2</v>
      </c>
      <c r="M62">
        <v>2</v>
      </c>
      <c r="N62">
        <v>4</v>
      </c>
      <c r="O62">
        <v>3</v>
      </c>
      <c r="Q62">
        <f t="shared" si="4"/>
        <v>2</v>
      </c>
      <c r="R62">
        <f t="shared" si="5"/>
        <v>3</v>
      </c>
      <c r="S62">
        <f t="shared" si="6"/>
        <v>10</v>
      </c>
      <c r="T62">
        <f t="shared" si="7"/>
        <v>11</v>
      </c>
    </row>
    <row r="63" spans="1:20">
      <c r="A63">
        <v>1276</v>
      </c>
      <c r="B63" t="s">
        <v>11</v>
      </c>
      <c r="C63">
        <v>0</v>
      </c>
      <c r="D63">
        <v>0</v>
      </c>
      <c r="E63">
        <v>1</v>
      </c>
      <c r="F63">
        <v>3</v>
      </c>
      <c r="G63">
        <v>4</v>
      </c>
      <c r="I63">
        <v>1276</v>
      </c>
      <c r="J63" t="s">
        <v>11</v>
      </c>
      <c r="K63">
        <v>0</v>
      </c>
      <c r="L63">
        <v>0</v>
      </c>
      <c r="M63">
        <v>0</v>
      </c>
      <c r="N63">
        <v>3</v>
      </c>
      <c r="O63">
        <v>4</v>
      </c>
      <c r="Q63">
        <f t="shared" si="4"/>
        <v>0</v>
      </c>
      <c r="R63">
        <f t="shared" si="5"/>
        <v>1</v>
      </c>
      <c r="S63">
        <f t="shared" si="6"/>
        <v>7</v>
      </c>
      <c r="T63">
        <f t="shared" si="7"/>
        <v>10</v>
      </c>
    </row>
    <row r="64" spans="1:20">
      <c r="A64">
        <v>1277</v>
      </c>
      <c r="B64" t="s">
        <v>11</v>
      </c>
      <c r="C64">
        <v>0</v>
      </c>
      <c r="D64">
        <v>0</v>
      </c>
      <c r="E64">
        <v>1</v>
      </c>
      <c r="F64">
        <v>4</v>
      </c>
      <c r="G64">
        <v>4</v>
      </c>
      <c r="I64">
        <v>1277</v>
      </c>
      <c r="J64" t="s">
        <v>11</v>
      </c>
      <c r="K64">
        <v>0</v>
      </c>
      <c r="L64">
        <v>1</v>
      </c>
      <c r="M64">
        <v>2</v>
      </c>
      <c r="N64">
        <v>4</v>
      </c>
      <c r="O64">
        <v>4</v>
      </c>
      <c r="Q64">
        <f t="shared" si="4"/>
        <v>1</v>
      </c>
      <c r="R64">
        <f t="shared" si="5"/>
        <v>3</v>
      </c>
      <c r="S64">
        <f t="shared" si="6"/>
        <v>9</v>
      </c>
      <c r="T64">
        <f t="shared" si="7"/>
        <v>11</v>
      </c>
    </row>
    <row r="65" spans="1:20">
      <c r="A65">
        <v>1278</v>
      </c>
      <c r="B65" t="s">
        <v>11</v>
      </c>
      <c r="C65">
        <v>0</v>
      </c>
      <c r="D65">
        <v>0</v>
      </c>
      <c r="E65">
        <v>1</v>
      </c>
      <c r="F65">
        <v>3</v>
      </c>
      <c r="G65">
        <v>4</v>
      </c>
      <c r="I65">
        <v>1278</v>
      </c>
      <c r="J65" t="s">
        <v>11</v>
      </c>
      <c r="K65">
        <v>0</v>
      </c>
      <c r="L65">
        <v>0</v>
      </c>
      <c r="M65">
        <v>1</v>
      </c>
      <c r="N65">
        <v>4</v>
      </c>
      <c r="O65">
        <v>4</v>
      </c>
      <c r="Q65">
        <f t="shared" si="4"/>
        <v>1</v>
      </c>
      <c r="R65">
        <f t="shared" si="5"/>
        <v>2</v>
      </c>
      <c r="S65">
        <f t="shared" si="6"/>
        <v>8</v>
      </c>
      <c r="T65">
        <f t="shared" si="7"/>
        <v>10</v>
      </c>
    </row>
  </sheetData>
  <sortState xmlns:xlrd2="http://schemas.microsoft.com/office/spreadsheetml/2017/richdata2" ref="A37:AA65">
    <sortCondition ref="B37:B65"/>
  </sortState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CAE7-4BD7-4BE1-82C3-C6E5447F8D1E}">
  <dimension ref="A2:AM38"/>
  <sheetViews>
    <sheetView workbookViewId="0">
      <pane xSplit="3" topLeftCell="AK1" activePane="topRight" state="frozen"/>
      <selection pane="topRight" activeCell="AT22" sqref="AT22"/>
    </sheetView>
  </sheetViews>
  <sheetFormatPr defaultRowHeight="14.25"/>
  <sheetData>
    <row r="2" spans="1:39">
      <c r="A2" t="s">
        <v>1</v>
      </c>
      <c r="B2" t="s">
        <v>89</v>
      </c>
      <c r="O2" t="s">
        <v>90</v>
      </c>
      <c r="Z2" t="s">
        <v>90</v>
      </c>
    </row>
    <row r="3" spans="1:39">
      <c r="A3" t="s">
        <v>69</v>
      </c>
      <c r="B3" t="s">
        <v>93</v>
      </c>
      <c r="C3" t="s">
        <v>10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  <c r="K3" t="s">
        <v>77</v>
      </c>
      <c r="L3" t="s">
        <v>78</v>
      </c>
      <c r="M3" t="s">
        <v>79</v>
      </c>
      <c r="N3" t="s">
        <v>80</v>
      </c>
      <c r="P3" t="s">
        <v>71</v>
      </c>
      <c r="Q3" t="s">
        <v>72</v>
      </c>
      <c r="R3" t="s">
        <v>73</v>
      </c>
      <c r="S3" t="s">
        <v>74</v>
      </c>
      <c r="T3" t="s">
        <v>75</v>
      </c>
      <c r="U3" t="s">
        <v>76</v>
      </c>
      <c r="V3" t="s">
        <v>77</v>
      </c>
      <c r="W3" t="s">
        <v>78</v>
      </c>
      <c r="X3" t="s">
        <v>79</v>
      </c>
      <c r="Y3" t="s">
        <v>80</v>
      </c>
      <c r="AA3" t="s">
        <v>71</v>
      </c>
      <c r="AB3" t="s">
        <v>72</v>
      </c>
      <c r="AC3" t="s">
        <v>73</v>
      </c>
      <c r="AD3" t="s">
        <v>74</v>
      </c>
      <c r="AE3" t="s">
        <v>75</v>
      </c>
      <c r="AF3" t="s">
        <v>76</v>
      </c>
      <c r="AG3" t="s">
        <v>77</v>
      </c>
      <c r="AH3" t="s">
        <v>78</v>
      </c>
      <c r="AI3" t="s">
        <v>79</v>
      </c>
      <c r="AJ3" t="s">
        <v>80</v>
      </c>
      <c r="AL3" t="s">
        <v>99</v>
      </c>
    </row>
    <row r="4" spans="1:39">
      <c r="A4">
        <v>1286</v>
      </c>
      <c r="B4" t="s">
        <v>94</v>
      </c>
      <c r="C4" t="s">
        <v>14</v>
      </c>
      <c r="D4">
        <v>25.1</v>
      </c>
      <c r="E4">
        <v>25.6</v>
      </c>
      <c r="F4">
        <v>25.6</v>
      </c>
      <c r="G4">
        <v>26.3</v>
      </c>
      <c r="H4">
        <v>25.4</v>
      </c>
      <c r="I4">
        <v>25</v>
      </c>
      <c r="J4">
        <v>24</v>
      </c>
      <c r="K4">
        <v>23.1</v>
      </c>
      <c r="L4">
        <v>22.4</v>
      </c>
      <c r="M4">
        <v>22</v>
      </c>
      <c r="N4">
        <v>0</v>
      </c>
      <c r="P4">
        <v>1.9920318725099601E-2</v>
      </c>
      <c r="Q4">
        <v>1.9920318725099601E-2</v>
      </c>
      <c r="R4">
        <v>4.7808764940239015E-2</v>
      </c>
      <c r="S4">
        <v>1.1952191235059646E-2</v>
      </c>
      <c r="T4">
        <v>-3.9840637450199766E-3</v>
      </c>
      <c r="U4">
        <v>-4.3824701195219175E-2</v>
      </c>
      <c r="V4">
        <v>-7.9681274900398405E-2</v>
      </c>
      <c r="W4">
        <v>-0.10756972111553796</v>
      </c>
      <c r="X4">
        <v>-0.12350597609561757</v>
      </c>
      <c r="AA4">
        <v>0</v>
      </c>
      <c r="AB4">
        <v>0</v>
      </c>
      <c r="AC4">
        <v>0</v>
      </c>
      <c r="AD4">
        <v>0</v>
      </c>
      <c r="AE4">
        <v>1</v>
      </c>
      <c r="AF4">
        <v>2</v>
      </c>
      <c r="AG4">
        <v>2</v>
      </c>
      <c r="AH4">
        <v>3</v>
      </c>
      <c r="AI4">
        <v>3</v>
      </c>
      <c r="AL4">
        <v>1</v>
      </c>
    </row>
    <row r="5" spans="1:39">
      <c r="A5">
        <v>1322</v>
      </c>
      <c r="B5" t="s">
        <v>94</v>
      </c>
      <c r="C5" t="s">
        <v>14</v>
      </c>
      <c r="D5">
        <v>18.100000000000001</v>
      </c>
      <c r="E5">
        <v>18.3</v>
      </c>
      <c r="F5">
        <v>18</v>
      </c>
      <c r="G5">
        <v>18.7</v>
      </c>
      <c r="H5">
        <v>18.2</v>
      </c>
      <c r="I5">
        <v>17.600000000000001</v>
      </c>
      <c r="J5">
        <v>17.3</v>
      </c>
      <c r="K5">
        <v>16.5</v>
      </c>
      <c r="L5">
        <v>15.7</v>
      </c>
      <c r="M5">
        <v>14.8</v>
      </c>
      <c r="N5">
        <v>0</v>
      </c>
      <c r="P5">
        <v>1.1049723756906037E-2</v>
      </c>
      <c r="Q5">
        <v>-5.5248618784531165E-3</v>
      </c>
      <c r="R5">
        <v>3.3149171270718113E-2</v>
      </c>
      <c r="S5">
        <v>5.5248618784529205E-3</v>
      </c>
      <c r="T5">
        <v>-2.7624309392265192E-2</v>
      </c>
      <c r="U5">
        <v>-4.4198895027624342E-2</v>
      </c>
      <c r="V5">
        <v>-8.8397790055248684E-2</v>
      </c>
      <c r="W5">
        <v>-0.13259668508287303</v>
      </c>
      <c r="X5">
        <v>-0.18232044198895031</v>
      </c>
      <c r="AA5">
        <v>0</v>
      </c>
      <c r="AB5">
        <v>1</v>
      </c>
      <c r="AC5">
        <v>0</v>
      </c>
      <c r="AD5">
        <v>0</v>
      </c>
      <c r="AE5">
        <v>1</v>
      </c>
      <c r="AF5">
        <v>2</v>
      </c>
      <c r="AG5">
        <v>2</v>
      </c>
      <c r="AH5">
        <v>3</v>
      </c>
      <c r="AI5">
        <v>4</v>
      </c>
      <c r="AL5">
        <v>3</v>
      </c>
    </row>
    <row r="6" spans="1:39">
      <c r="A6">
        <v>1324</v>
      </c>
      <c r="B6" t="s">
        <v>94</v>
      </c>
      <c r="C6" t="s">
        <v>14</v>
      </c>
      <c r="D6">
        <v>21</v>
      </c>
      <c r="E6">
        <v>21.2</v>
      </c>
      <c r="F6">
        <v>21</v>
      </c>
      <c r="G6">
        <v>22</v>
      </c>
      <c r="H6">
        <v>21.7</v>
      </c>
      <c r="I6">
        <v>21.1</v>
      </c>
      <c r="J6">
        <v>20.6</v>
      </c>
      <c r="K6">
        <v>20</v>
      </c>
      <c r="L6">
        <v>19.3</v>
      </c>
      <c r="M6">
        <v>18.3</v>
      </c>
      <c r="N6">
        <v>0</v>
      </c>
      <c r="P6">
        <v>9.52380952380949E-3</v>
      </c>
      <c r="Q6">
        <v>0</v>
      </c>
      <c r="R6">
        <v>4.7619047619047616E-2</v>
      </c>
      <c r="S6">
        <v>3.3333333333333298E-2</v>
      </c>
      <c r="T6">
        <v>4.76190476190483E-3</v>
      </c>
      <c r="U6">
        <v>-1.904761904761898E-2</v>
      </c>
      <c r="V6">
        <v>-4.7619047619047616E-2</v>
      </c>
      <c r="W6">
        <v>-8.0952380952380915E-2</v>
      </c>
      <c r="X6">
        <v>-0.12857142857142853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2</v>
      </c>
      <c r="AH6">
        <v>2</v>
      </c>
      <c r="AI6">
        <v>3</v>
      </c>
      <c r="AL6">
        <v>1</v>
      </c>
    </row>
    <row r="7" spans="1:39">
      <c r="A7">
        <v>1281</v>
      </c>
      <c r="B7" t="s">
        <v>94</v>
      </c>
      <c r="C7" t="s">
        <v>15</v>
      </c>
      <c r="D7">
        <v>21</v>
      </c>
      <c r="E7">
        <v>21</v>
      </c>
      <c r="F7">
        <v>20</v>
      </c>
      <c r="G7">
        <v>21</v>
      </c>
      <c r="H7">
        <v>20.8</v>
      </c>
      <c r="I7">
        <v>20.6</v>
      </c>
      <c r="J7">
        <v>20.2</v>
      </c>
      <c r="K7">
        <v>20.3</v>
      </c>
      <c r="L7">
        <v>19.8</v>
      </c>
      <c r="M7">
        <v>19.3</v>
      </c>
      <c r="N7">
        <v>0</v>
      </c>
      <c r="P7">
        <v>0</v>
      </c>
      <c r="Q7">
        <v>-4.7619047619047616E-2</v>
      </c>
      <c r="R7">
        <v>0</v>
      </c>
      <c r="S7">
        <v>-9.52380952380949E-3</v>
      </c>
      <c r="T7">
        <v>-1.904761904761898E-2</v>
      </c>
      <c r="U7">
        <v>-3.8095238095238126E-2</v>
      </c>
      <c r="V7">
        <v>-3.3333333333333298E-2</v>
      </c>
      <c r="W7">
        <v>-5.7142857142857106E-2</v>
      </c>
      <c r="X7">
        <v>-8.0952380952380915E-2</v>
      </c>
      <c r="AA7">
        <v>0</v>
      </c>
      <c r="AB7">
        <v>1</v>
      </c>
      <c r="AC7">
        <v>0</v>
      </c>
      <c r="AD7">
        <v>0</v>
      </c>
      <c r="AE7">
        <v>1</v>
      </c>
      <c r="AF7">
        <v>1</v>
      </c>
      <c r="AG7">
        <v>1</v>
      </c>
      <c r="AH7">
        <v>2</v>
      </c>
      <c r="AI7">
        <v>2</v>
      </c>
      <c r="AL7">
        <v>1</v>
      </c>
    </row>
    <row r="8" spans="1:39">
      <c r="A8">
        <v>1315</v>
      </c>
      <c r="B8" t="s">
        <v>94</v>
      </c>
      <c r="C8" t="s">
        <v>15</v>
      </c>
      <c r="D8">
        <v>19.399999999999999</v>
      </c>
      <c r="E8">
        <v>20</v>
      </c>
      <c r="F8">
        <v>20</v>
      </c>
      <c r="G8">
        <v>20</v>
      </c>
      <c r="H8">
        <v>19.600000000000001</v>
      </c>
      <c r="I8">
        <v>19.2</v>
      </c>
      <c r="J8">
        <v>18.5</v>
      </c>
      <c r="K8">
        <v>18.2</v>
      </c>
      <c r="L8">
        <v>16.8</v>
      </c>
      <c r="M8">
        <v>15.8</v>
      </c>
      <c r="N8">
        <v>0</v>
      </c>
      <c r="P8">
        <v>3.0927835051546466E-2</v>
      </c>
      <c r="Q8">
        <v>3.0927835051546466E-2</v>
      </c>
      <c r="R8">
        <v>3.0927835051546466E-2</v>
      </c>
      <c r="S8">
        <v>1.0309278350515611E-2</v>
      </c>
      <c r="T8">
        <v>-1.0309278350515427E-2</v>
      </c>
      <c r="U8">
        <v>-4.639175257731952E-2</v>
      </c>
      <c r="V8">
        <v>-6.1855670103092751E-2</v>
      </c>
      <c r="W8">
        <v>-0.13402061855670094</v>
      </c>
      <c r="X8">
        <v>-0.18556701030927825</v>
      </c>
      <c r="AA8">
        <v>0</v>
      </c>
      <c r="AB8">
        <v>0</v>
      </c>
      <c r="AC8">
        <v>0</v>
      </c>
      <c r="AD8">
        <v>1</v>
      </c>
      <c r="AE8">
        <v>1</v>
      </c>
      <c r="AF8">
        <v>2</v>
      </c>
      <c r="AG8">
        <v>2</v>
      </c>
      <c r="AH8">
        <v>4</v>
      </c>
      <c r="AI8">
        <v>4</v>
      </c>
      <c r="AL8">
        <v>1</v>
      </c>
      <c r="AM8" t="s">
        <v>100</v>
      </c>
    </row>
    <row r="9" spans="1:39">
      <c r="A9">
        <v>1332</v>
      </c>
      <c r="B9" t="s">
        <v>94</v>
      </c>
      <c r="C9" t="s">
        <v>15</v>
      </c>
      <c r="D9">
        <v>21.9</v>
      </c>
      <c r="E9">
        <v>22.6</v>
      </c>
      <c r="F9">
        <v>22.3</v>
      </c>
      <c r="G9">
        <v>23</v>
      </c>
      <c r="H9">
        <v>22.5</v>
      </c>
      <c r="I9">
        <v>21.8</v>
      </c>
      <c r="J9">
        <v>20.9</v>
      </c>
      <c r="K9">
        <v>20.5</v>
      </c>
      <c r="L9">
        <v>20</v>
      </c>
      <c r="M9">
        <v>18.399999999999999</v>
      </c>
      <c r="N9">
        <v>0</v>
      </c>
      <c r="P9">
        <v>3.1963470319634833E-2</v>
      </c>
      <c r="Q9">
        <v>1.8264840182648501E-2</v>
      </c>
      <c r="R9">
        <v>5.0228310502283172E-2</v>
      </c>
      <c r="S9">
        <v>2.7397260273972671E-2</v>
      </c>
      <c r="T9">
        <v>-4.5662100456620031E-3</v>
      </c>
      <c r="U9">
        <v>-4.5662100456621009E-2</v>
      </c>
      <c r="V9">
        <v>-6.3926940639269347E-2</v>
      </c>
      <c r="W9">
        <v>-8.6757990867579848E-2</v>
      </c>
      <c r="X9">
        <v>-0.15981735159817353</v>
      </c>
      <c r="AA9">
        <v>0</v>
      </c>
      <c r="AB9">
        <v>1</v>
      </c>
      <c r="AC9">
        <v>0</v>
      </c>
      <c r="AD9">
        <v>0</v>
      </c>
      <c r="AE9">
        <v>1</v>
      </c>
      <c r="AF9">
        <v>2</v>
      </c>
      <c r="AG9">
        <v>2</v>
      </c>
      <c r="AH9">
        <v>3</v>
      </c>
      <c r="AI9">
        <v>4</v>
      </c>
      <c r="AL9">
        <v>2</v>
      </c>
    </row>
    <row r="10" spans="1:39">
      <c r="A10">
        <v>1300</v>
      </c>
      <c r="B10" t="s">
        <v>94</v>
      </c>
      <c r="C10" t="s">
        <v>11</v>
      </c>
      <c r="D10">
        <v>21.3</v>
      </c>
      <c r="E10">
        <v>21.2</v>
      </c>
      <c r="F10">
        <v>21.2</v>
      </c>
      <c r="G10">
        <v>20.7</v>
      </c>
      <c r="H10">
        <v>21.7</v>
      </c>
      <c r="I10">
        <v>20.8</v>
      </c>
      <c r="J10">
        <v>20</v>
      </c>
      <c r="K10">
        <v>19.600000000000001</v>
      </c>
      <c r="L10">
        <v>18.5</v>
      </c>
      <c r="M10">
        <v>17.600000000000001</v>
      </c>
      <c r="N10">
        <v>0</v>
      </c>
      <c r="P10">
        <v>-4.6948356807512406E-3</v>
      </c>
      <c r="Q10">
        <v>-4.6948356807512406E-3</v>
      </c>
      <c r="R10">
        <v>-2.8169014084507109E-2</v>
      </c>
      <c r="S10">
        <v>1.8779342723004626E-2</v>
      </c>
      <c r="T10">
        <v>-2.3474178403755867E-2</v>
      </c>
      <c r="U10">
        <v>-6.1032863849765293E-2</v>
      </c>
      <c r="V10">
        <v>-7.9812206572769911E-2</v>
      </c>
      <c r="W10">
        <v>-0.1314553990610329</v>
      </c>
      <c r="X10">
        <v>-0.17370892018779338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2</v>
      </c>
      <c r="AG10">
        <v>2</v>
      </c>
      <c r="AH10">
        <v>3</v>
      </c>
      <c r="AI10">
        <v>4</v>
      </c>
      <c r="AL10">
        <v>2</v>
      </c>
    </row>
    <row r="11" spans="1:39">
      <c r="A11">
        <v>1285</v>
      </c>
      <c r="B11" t="s">
        <v>94</v>
      </c>
      <c r="C11" t="s">
        <v>11</v>
      </c>
      <c r="D11">
        <v>23.8</v>
      </c>
      <c r="E11">
        <v>23.7</v>
      </c>
      <c r="F11">
        <v>23.9</v>
      </c>
      <c r="G11">
        <v>24.5</v>
      </c>
      <c r="H11">
        <v>24.1</v>
      </c>
      <c r="I11">
        <v>23.2</v>
      </c>
      <c r="J11">
        <v>22.8</v>
      </c>
      <c r="K11">
        <v>22.1</v>
      </c>
      <c r="L11">
        <v>21.6</v>
      </c>
      <c r="M11">
        <v>20</v>
      </c>
      <c r="N11">
        <v>0</v>
      </c>
      <c r="P11">
        <v>-4.2016806722689672E-3</v>
      </c>
      <c r="Q11">
        <v>4.201680672268818E-3</v>
      </c>
      <c r="R11">
        <v>2.9411764705882321E-2</v>
      </c>
      <c r="S11">
        <v>1.2605042016806753E-2</v>
      </c>
      <c r="T11">
        <v>-2.5210084033613505E-2</v>
      </c>
      <c r="U11">
        <v>-4.2016806722689072E-2</v>
      </c>
      <c r="V11">
        <v>-7.1428571428571397E-2</v>
      </c>
      <c r="W11">
        <v>-9.2436974789915929E-2</v>
      </c>
      <c r="X11">
        <v>-0.1596638655462185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2</v>
      </c>
      <c r="AH11">
        <v>2</v>
      </c>
      <c r="AI11">
        <v>4</v>
      </c>
      <c r="AL11">
        <v>1</v>
      </c>
    </row>
    <row r="12" spans="1:39">
      <c r="A12">
        <v>1287</v>
      </c>
      <c r="B12" t="s">
        <v>94</v>
      </c>
      <c r="C12" t="s">
        <v>11</v>
      </c>
      <c r="D12">
        <v>23.1</v>
      </c>
      <c r="E12">
        <v>23.2</v>
      </c>
      <c r="F12">
        <v>23.6</v>
      </c>
      <c r="G12">
        <v>23.2</v>
      </c>
      <c r="H12">
        <v>22.7</v>
      </c>
      <c r="I12">
        <v>22.1</v>
      </c>
      <c r="J12">
        <v>21.7</v>
      </c>
      <c r="K12">
        <v>21.3</v>
      </c>
      <c r="L12">
        <v>20.3</v>
      </c>
      <c r="M12">
        <v>19.899999999999999</v>
      </c>
      <c r="N12">
        <v>0</v>
      </c>
      <c r="P12">
        <v>4.3290043290042362E-3</v>
      </c>
      <c r="Q12">
        <v>2.1645021645021644E-2</v>
      </c>
      <c r="R12">
        <v>4.3290043290042362E-3</v>
      </c>
      <c r="S12">
        <v>-1.7316017316017406E-2</v>
      </c>
      <c r="T12">
        <v>-4.3290043290043288E-2</v>
      </c>
      <c r="U12">
        <v>-6.0606060606060698E-2</v>
      </c>
      <c r="V12">
        <v>-7.7922077922077948E-2</v>
      </c>
      <c r="W12">
        <v>-0.12121212121212123</v>
      </c>
      <c r="X12">
        <v>-0.13852813852813864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2</v>
      </c>
      <c r="AG12">
        <v>2</v>
      </c>
      <c r="AH12">
        <v>3</v>
      </c>
      <c r="AI12">
        <v>3</v>
      </c>
      <c r="AL12">
        <v>4</v>
      </c>
    </row>
    <row r="13" spans="1:39">
      <c r="A13">
        <v>1229</v>
      </c>
      <c r="B13" t="s">
        <v>95</v>
      </c>
      <c r="C13" t="s">
        <v>14</v>
      </c>
      <c r="D13">
        <v>22.9</v>
      </c>
      <c r="E13">
        <v>23.5</v>
      </c>
      <c r="F13">
        <v>23.2</v>
      </c>
      <c r="G13">
        <v>24.3</v>
      </c>
      <c r="H13">
        <v>23.3</v>
      </c>
      <c r="I13">
        <v>22.9</v>
      </c>
      <c r="J13">
        <v>20.9</v>
      </c>
      <c r="K13">
        <v>20</v>
      </c>
      <c r="L13">
        <v>19.100000000000001</v>
      </c>
      <c r="M13">
        <v>18.8</v>
      </c>
      <c r="N13">
        <v>18.899999999999999</v>
      </c>
      <c r="P13">
        <v>2.6200873362445479E-2</v>
      </c>
      <c r="Q13">
        <v>1.310043668122274E-2</v>
      </c>
      <c r="R13">
        <v>6.1135371179039395E-2</v>
      </c>
      <c r="S13">
        <v>1.7467248908297036E-2</v>
      </c>
      <c r="T13">
        <v>0</v>
      </c>
      <c r="U13">
        <v>-8.7336244541484725E-2</v>
      </c>
      <c r="V13">
        <v>-0.12663755458515277</v>
      </c>
      <c r="W13">
        <v>-0.16593886462882085</v>
      </c>
      <c r="X13">
        <v>-0.17903930131004359</v>
      </c>
      <c r="Y13">
        <v>-0.17467248908296945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3</v>
      </c>
      <c r="AH13">
        <v>4</v>
      </c>
      <c r="AI13">
        <v>4</v>
      </c>
      <c r="AJ13">
        <v>4</v>
      </c>
      <c r="AL13">
        <v>1</v>
      </c>
    </row>
    <row r="14" spans="1:39">
      <c r="A14">
        <v>1230</v>
      </c>
      <c r="B14" t="s">
        <v>95</v>
      </c>
      <c r="C14" t="s">
        <v>14</v>
      </c>
      <c r="D14">
        <v>22.5</v>
      </c>
      <c r="E14">
        <v>23.4</v>
      </c>
      <c r="F14">
        <v>23.1</v>
      </c>
      <c r="G14">
        <v>23.8</v>
      </c>
      <c r="H14">
        <v>23</v>
      </c>
      <c r="I14">
        <v>22.7</v>
      </c>
      <c r="J14">
        <v>20.8</v>
      </c>
      <c r="K14">
        <v>21.1</v>
      </c>
      <c r="L14">
        <v>18.5</v>
      </c>
      <c r="M14">
        <v>18.3</v>
      </c>
      <c r="N14">
        <v>18.5</v>
      </c>
      <c r="P14">
        <v>3.9999999999999938E-2</v>
      </c>
      <c r="Q14">
        <v>2.6666666666666731E-2</v>
      </c>
      <c r="R14">
        <v>5.777777777777781E-2</v>
      </c>
      <c r="S14">
        <v>2.2222222222222223E-2</v>
      </c>
      <c r="T14">
        <v>8.8888888888888577E-3</v>
      </c>
      <c r="U14">
        <v>-7.5555555555555529E-2</v>
      </c>
      <c r="V14">
        <v>-6.2222222222222158E-2</v>
      </c>
      <c r="W14">
        <v>-0.17777777777777778</v>
      </c>
      <c r="X14">
        <v>-0.18666666666666665</v>
      </c>
      <c r="Y14">
        <v>-0.17777777777777778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2</v>
      </c>
      <c r="AH14">
        <v>4</v>
      </c>
      <c r="AI14">
        <v>4</v>
      </c>
      <c r="AJ14">
        <v>4</v>
      </c>
      <c r="AL14">
        <v>3</v>
      </c>
    </row>
    <row r="15" spans="1:39">
      <c r="A15">
        <v>1208</v>
      </c>
      <c r="B15" t="s">
        <v>95</v>
      </c>
      <c r="C15" t="s">
        <v>14</v>
      </c>
      <c r="D15">
        <v>22.6</v>
      </c>
      <c r="E15">
        <v>22.6</v>
      </c>
      <c r="F15">
        <v>22.7</v>
      </c>
      <c r="G15">
        <v>23.5</v>
      </c>
      <c r="H15">
        <v>23.5</v>
      </c>
      <c r="I15">
        <v>23</v>
      </c>
      <c r="J15">
        <v>20.9</v>
      </c>
      <c r="K15">
        <v>20.8</v>
      </c>
      <c r="L15">
        <v>20.2</v>
      </c>
      <c r="M15">
        <v>19.100000000000001</v>
      </c>
      <c r="N15">
        <v>19.100000000000001</v>
      </c>
      <c r="P15">
        <v>0</v>
      </c>
      <c r="Q15">
        <v>4.4247787610618523E-3</v>
      </c>
      <c r="R15">
        <v>3.9823008849557459E-2</v>
      </c>
      <c r="S15">
        <v>3.9823008849557459E-2</v>
      </c>
      <c r="T15">
        <v>1.7699115044247725E-2</v>
      </c>
      <c r="U15">
        <v>-7.5221238938053214E-2</v>
      </c>
      <c r="V15">
        <v>-7.9646017699115071E-2</v>
      </c>
      <c r="W15">
        <v>-0.10619469026548681</v>
      </c>
      <c r="X15">
        <v>-0.15486725663716813</v>
      </c>
      <c r="Y15">
        <v>-0.15486725663716813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2</v>
      </c>
      <c r="AH15">
        <v>3</v>
      </c>
      <c r="AI15">
        <v>4</v>
      </c>
      <c r="AJ15">
        <v>4</v>
      </c>
      <c r="AL15">
        <v>1</v>
      </c>
    </row>
    <row r="16" spans="1:39">
      <c r="A16">
        <v>1212</v>
      </c>
      <c r="B16" t="s">
        <v>95</v>
      </c>
      <c r="C16" t="s">
        <v>14</v>
      </c>
      <c r="D16">
        <v>21.7</v>
      </c>
      <c r="E16">
        <v>21.4</v>
      </c>
      <c r="F16">
        <v>22.6</v>
      </c>
      <c r="G16">
        <v>22.3</v>
      </c>
      <c r="H16">
        <v>22</v>
      </c>
      <c r="I16">
        <v>21.1</v>
      </c>
      <c r="J16">
        <v>19.600000000000001</v>
      </c>
      <c r="K16">
        <v>18.600000000000001</v>
      </c>
      <c r="L16">
        <v>17.5</v>
      </c>
      <c r="M16">
        <v>16.8</v>
      </c>
      <c r="N16">
        <v>16.2</v>
      </c>
      <c r="P16">
        <v>-1.3824884792626762E-2</v>
      </c>
      <c r="Q16">
        <v>4.1474654377880282E-2</v>
      </c>
      <c r="R16">
        <v>2.7649769585253524E-2</v>
      </c>
      <c r="S16">
        <v>1.3824884792626762E-2</v>
      </c>
      <c r="T16">
        <v>-2.7649769585253357E-2</v>
      </c>
      <c r="U16">
        <v>-9.6774193548386997E-2</v>
      </c>
      <c r="V16">
        <v>-0.14285714285714277</v>
      </c>
      <c r="W16">
        <v>-0.19354838709677416</v>
      </c>
      <c r="X16">
        <v>-0.22580645161290316</v>
      </c>
      <c r="Y16">
        <v>-0.25345622119815669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2</v>
      </c>
      <c r="AG16">
        <v>3</v>
      </c>
      <c r="AH16">
        <v>4</v>
      </c>
      <c r="AI16">
        <v>4</v>
      </c>
      <c r="AJ16">
        <v>4</v>
      </c>
      <c r="AL16">
        <v>2</v>
      </c>
    </row>
    <row r="17" spans="1:38">
      <c r="A17">
        <v>1288</v>
      </c>
      <c r="B17" t="s">
        <v>95</v>
      </c>
      <c r="C17" t="s">
        <v>14</v>
      </c>
      <c r="D17">
        <v>28.1</v>
      </c>
      <c r="E17">
        <v>27.8</v>
      </c>
      <c r="F17">
        <v>28.2</v>
      </c>
      <c r="G17">
        <v>28.2</v>
      </c>
      <c r="H17">
        <v>28.2</v>
      </c>
      <c r="I17">
        <v>27.1</v>
      </c>
      <c r="J17">
        <v>26.7</v>
      </c>
      <c r="K17">
        <v>26</v>
      </c>
      <c r="L17">
        <v>25.1</v>
      </c>
      <c r="M17">
        <v>23.7</v>
      </c>
      <c r="N17">
        <v>23.3</v>
      </c>
      <c r="P17">
        <v>-1.0676156583629918E-2</v>
      </c>
      <c r="Q17">
        <v>3.5587188612098883E-3</v>
      </c>
      <c r="R17">
        <v>3.5587188612098883E-3</v>
      </c>
      <c r="S17">
        <v>3.5587188612098883E-3</v>
      </c>
      <c r="T17">
        <v>-3.5587188612099641E-2</v>
      </c>
      <c r="U17">
        <v>-4.9822064056939577E-2</v>
      </c>
      <c r="V17">
        <v>-7.4733096085409303E-2</v>
      </c>
      <c r="W17">
        <v>-0.10676156583629892</v>
      </c>
      <c r="X17">
        <v>-0.15658362989323851</v>
      </c>
      <c r="Y17">
        <v>-0.1708185053380783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2</v>
      </c>
      <c r="AH17">
        <v>3</v>
      </c>
      <c r="AI17">
        <v>4</v>
      </c>
      <c r="AJ17">
        <v>4</v>
      </c>
      <c r="AL17">
        <v>5</v>
      </c>
    </row>
    <row r="18" spans="1:38">
      <c r="A18">
        <v>1327</v>
      </c>
      <c r="B18" t="s">
        <v>95</v>
      </c>
      <c r="C18" t="s">
        <v>14</v>
      </c>
      <c r="D18">
        <v>26.8</v>
      </c>
      <c r="E18">
        <v>27.2</v>
      </c>
      <c r="F18">
        <v>27</v>
      </c>
      <c r="G18">
        <v>27</v>
      </c>
      <c r="H18">
        <v>26.9</v>
      </c>
      <c r="I18">
        <v>26.6</v>
      </c>
      <c r="J18">
        <v>26.3</v>
      </c>
      <c r="K18">
        <v>25.1</v>
      </c>
      <c r="L18">
        <v>25</v>
      </c>
      <c r="M18">
        <v>24</v>
      </c>
      <c r="N18">
        <v>24.4</v>
      </c>
      <c r="P18">
        <v>1.4925373134328304E-2</v>
      </c>
      <c r="Q18">
        <v>7.4626865671641521E-3</v>
      </c>
      <c r="R18">
        <v>7.4626865671641521E-3</v>
      </c>
      <c r="S18">
        <v>3.7313432835820101E-3</v>
      </c>
      <c r="T18">
        <v>-7.4626865671641521E-3</v>
      </c>
      <c r="U18">
        <v>-1.8656716417910446E-2</v>
      </c>
      <c r="V18">
        <v>-6.3432835820895497E-2</v>
      </c>
      <c r="W18">
        <v>-6.7164179104477639E-2</v>
      </c>
      <c r="X18">
        <v>-0.10447761194029853</v>
      </c>
      <c r="Y18">
        <v>-8.9552238805970227E-2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2</v>
      </c>
      <c r="AH18">
        <v>2</v>
      </c>
      <c r="AI18">
        <v>3</v>
      </c>
      <c r="AJ18">
        <v>2</v>
      </c>
      <c r="AL18">
        <v>3</v>
      </c>
    </row>
    <row r="19" spans="1:38">
      <c r="A19">
        <v>1333</v>
      </c>
      <c r="B19" t="s">
        <v>95</v>
      </c>
      <c r="C19" t="s">
        <v>14</v>
      </c>
      <c r="D19">
        <v>24.8</v>
      </c>
      <c r="E19">
        <v>25.2</v>
      </c>
      <c r="F19">
        <v>25</v>
      </c>
      <c r="G19">
        <v>25.1</v>
      </c>
      <c r="H19">
        <v>25.1</v>
      </c>
      <c r="I19">
        <v>24.4</v>
      </c>
      <c r="J19">
        <v>24</v>
      </c>
      <c r="K19">
        <v>24</v>
      </c>
      <c r="L19">
        <v>23.5</v>
      </c>
      <c r="M19">
        <v>22.3</v>
      </c>
      <c r="N19">
        <v>22.8</v>
      </c>
      <c r="P19">
        <v>1.6129032258064457E-2</v>
      </c>
      <c r="Q19">
        <v>8.0645161290322284E-3</v>
      </c>
      <c r="R19">
        <v>1.2096774193548416E-2</v>
      </c>
      <c r="S19">
        <v>1.2096774193548416E-2</v>
      </c>
      <c r="T19">
        <v>-1.6129032258064602E-2</v>
      </c>
      <c r="U19">
        <v>-3.2258064516129059E-2</v>
      </c>
      <c r="V19">
        <v>-3.2258064516129059E-2</v>
      </c>
      <c r="W19">
        <v>-5.2419354838709707E-2</v>
      </c>
      <c r="X19">
        <v>-0.10080645161290322</v>
      </c>
      <c r="Y19">
        <v>-8.0645161290322578E-2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2</v>
      </c>
      <c r="AI19">
        <v>3</v>
      </c>
      <c r="AJ19">
        <v>2</v>
      </c>
      <c r="AL19">
        <v>1</v>
      </c>
    </row>
    <row r="20" spans="1:38">
      <c r="A20">
        <v>1209</v>
      </c>
      <c r="B20" t="s">
        <v>95</v>
      </c>
      <c r="C20" t="s">
        <v>15</v>
      </c>
      <c r="D20">
        <v>20.5</v>
      </c>
      <c r="E20">
        <v>21</v>
      </c>
      <c r="F20">
        <v>20.5</v>
      </c>
      <c r="G20">
        <v>21.1</v>
      </c>
      <c r="H20">
        <v>21.3</v>
      </c>
      <c r="I20">
        <v>20.5</v>
      </c>
      <c r="J20">
        <v>18.7</v>
      </c>
      <c r="K20">
        <v>18</v>
      </c>
      <c r="L20">
        <v>16.5</v>
      </c>
      <c r="M20">
        <v>15.6</v>
      </c>
      <c r="N20">
        <v>15</v>
      </c>
      <c r="P20">
        <v>2.4390243902439025E-2</v>
      </c>
      <c r="Q20">
        <v>0</v>
      </c>
      <c r="R20">
        <v>2.9268292682926897E-2</v>
      </c>
      <c r="S20">
        <v>3.9024390243902474E-2</v>
      </c>
      <c r="T20">
        <v>0</v>
      </c>
      <c r="U20">
        <v>-8.7804878048780524E-2</v>
      </c>
      <c r="V20">
        <v>-0.12195121951219512</v>
      </c>
      <c r="W20">
        <v>-0.1951219512195122</v>
      </c>
      <c r="X20">
        <v>-0.23902439024390246</v>
      </c>
      <c r="Y20">
        <v>-0.26829268292682928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3</v>
      </c>
      <c r="AH20">
        <v>4</v>
      </c>
      <c r="AI20">
        <v>4</v>
      </c>
      <c r="AJ20">
        <v>4</v>
      </c>
      <c r="AL20">
        <v>4</v>
      </c>
    </row>
    <row r="21" spans="1:38">
      <c r="A21">
        <v>1210</v>
      </c>
      <c r="B21" t="s">
        <v>95</v>
      </c>
      <c r="C21" t="s">
        <v>15</v>
      </c>
      <c r="D21">
        <v>23.2</v>
      </c>
      <c r="E21">
        <v>22.7</v>
      </c>
      <c r="F21">
        <v>23.1</v>
      </c>
      <c r="G21">
        <v>23.4</v>
      </c>
      <c r="H21">
        <v>23.3</v>
      </c>
      <c r="I21">
        <v>22.9</v>
      </c>
      <c r="J21">
        <v>21.3</v>
      </c>
      <c r="K21">
        <v>22.1</v>
      </c>
      <c r="L21">
        <v>21.5</v>
      </c>
      <c r="M21">
        <v>20.5</v>
      </c>
      <c r="N21">
        <v>20.2</v>
      </c>
      <c r="P21">
        <v>-2.1551724137931036E-2</v>
      </c>
      <c r="Q21">
        <v>-4.3103448275861149E-3</v>
      </c>
      <c r="R21">
        <v>8.6206896551723842E-3</v>
      </c>
      <c r="S21">
        <v>4.3103448275862684E-3</v>
      </c>
      <c r="T21">
        <v>-1.2931034482758652E-2</v>
      </c>
      <c r="U21">
        <v>-8.1896551724137873E-2</v>
      </c>
      <c r="V21">
        <v>-4.7413793103448183E-2</v>
      </c>
      <c r="W21">
        <v>-7.3275862068965483E-2</v>
      </c>
      <c r="X21">
        <v>-0.11637931034482756</v>
      </c>
      <c r="Y21">
        <v>-0.12931034482758622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2</v>
      </c>
      <c r="AG21">
        <v>1</v>
      </c>
      <c r="AH21">
        <v>2</v>
      </c>
      <c r="AI21">
        <v>3</v>
      </c>
      <c r="AJ21">
        <v>3</v>
      </c>
      <c r="AL21">
        <v>1</v>
      </c>
    </row>
    <row r="22" spans="1:38">
      <c r="A22">
        <v>1190</v>
      </c>
      <c r="B22" t="s">
        <v>95</v>
      </c>
      <c r="C22" t="s">
        <v>15</v>
      </c>
      <c r="D22">
        <v>25.3</v>
      </c>
      <c r="E22">
        <v>25.6</v>
      </c>
      <c r="F22">
        <v>25</v>
      </c>
      <c r="G22">
        <v>26</v>
      </c>
      <c r="H22">
        <v>25.5</v>
      </c>
      <c r="I22">
        <v>24.8</v>
      </c>
      <c r="J22">
        <v>22.8</v>
      </c>
      <c r="K22">
        <v>22.8</v>
      </c>
      <c r="L22">
        <v>21.4</v>
      </c>
      <c r="M22">
        <v>20.7</v>
      </c>
      <c r="N22">
        <v>20.8</v>
      </c>
      <c r="P22">
        <v>1.185770750988145E-2</v>
      </c>
      <c r="Q22">
        <v>-1.185770750988145E-2</v>
      </c>
      <c r="R22">
        <v>2.7667984189723292E-2</v>
      </c>
      <c r="S22">
        <v>7.9051383399209203E-3</v>
      </c>
      <c r="T22">
        <v>-1.9762845849802372E-2</v>
      </c>
      <c r="U22">
        <v>-9.8814229249011856E-2</v>
      </c>
      <c r="V22">
        <v>-9.8814229249011856E-2</v>
      </c>
      <c r="W22">
        <v>-0.15415019762845858</v>
      </c>
      <c r="X22">
        <v>-0.18181818181818188</v>
      </c>
      <c r="Y22">
        <v>-0.17786561264822134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4</v>
      </c>
      <c r="AI22">
        <v>4</v>
      </c>
      <c r="AJ22">
        <v>4</v>
      </c>
      <c r="AL22">
        <v>2</v>
      </c>
    </row>
    <row r="23" spans="1:38">
      <c r="A23">
        <v>1199</v>
      </c>
      <c r="B23" t="s">
        <v>95</v>
      </c>
      <c r="C23" t="s">
        <v>15</v>
      </c>
      <c r="D23">
        <v>26.5</v>
      </c>
      <c r="E23">
        <v>26.4</v>
      </c>
      <c r="F23">
        <v>26.5</v>
      </c>
      <c r="G23">
        <v>26.9</v>
      </c>
      <c r="H23">
        <v>26.6</v>
      </c>
      <c r="I23">
        <v>26.2</v>
      </c>
      <c r="J23">
        <v>24.9</v>
      </c>
      <c r="K23">
        <v>24.5</v>
      </c>
      <c r="L23">
        <v>24</v>
      </c>
      <c r="M23">
        <v>22.5</v>
      </c>
      <c r="N23">
        <v>22.2</v>
      </c>
      <c r="P23">
        <v>-3.7735849056604312E-3</v>
      </c>
      <c r="Q23">
        <v>0</v>
      </c>
      <c r="R23">
        <v>1.5094339622641456E-2</v>
      </c>
      <c r="S23">
        <v>3.7735849056604312E-3</v>
      </c>
      <c r="T23">
        <v>-1.1320754716981159E-2</v>
      </c>
      <c r="U23">
        <v>-6.0377358490566094E-2</v>
      </c>
      <c r="V23">
        <v>-7.5471698113207544E-2</v>
      </c>
      <c r="W23">
        <v>-9.4339622641509441E-2</v>
      </c>
      <c r="X23">
        <v>-0.15094339622641509</v>
      </c>
      <c r="Y23">
        <v>-0.16226415094339625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2</v>
      </c>
      <c r="AG23">
        <v>2</v>
      </c>
      <c r="AH23">
        <v>2</v>
      </c>
      <c r="AI23">
        <v>4</v>
      </c>
      <c r="AJ23">
        <v>4</v>
      </c>
      <c r="AL23">
        <v>1</v>
      </c>
    </row>
    <row r="24" spans="1:38">
      <c r="A24">
        <v>1200</v>
      </c>
      <c r="B24" t="s">
        <v>95</v>
      </c>
      <c r="C24" t="s">
        <v>15</v>
      </c>
      <c r="D24">
        <v>25.6</v>
      </c>
      <c r="E24">
        <v>26.2</v>
      </c>
      <c r="F24">
        <v>26.7</v>
      </c>
      <c r="G24">
        <v>26.6</v>
      </c>
      <c r="H24">
        <v>25.9</v>
      </c>
      <c r="I24">
        <v>25.4</v>
      </c>
      <c r="J24">
        <v>23.5</v>
      </c>
      <c r="K24">
        <v>21.8</v>
      </c>
      <c r="L24">
        <v>21.2</v>
      </c>
      <c r="M24">
        <v>20.100000000000001</v>
      </c>
      <c r="N24">
        <v>19.600000000000001</v>
      </c>
      <c r="P24">
        <v>2.3437499999999917E-2</v>
      </c>
      <c r="Q24">
        <v>4.2968749999999917E-2</v>
      </c>
      <c r="R24">
        <v>3.90625E-2</v>
      </c>
      <c r="S24">
        <v>1.1718749999999889E-2</v>
      </c>
      <c r="T24">
        <v>-7.812500000000111E-3</v>
      </c>
      <c r="U24">
        <v>-8.2031250000000056E-2</v>
      </c>
      <c r="V24">
        <v>-0.14843750000000003</v>
      </c>
      <c r="W24">
        <v>-0.17187500000000008</v>
      </c>
      <c r="X24">
        <v>-0.21484375</v>
      </c>
      <c r="Y24">
        <v>-0.234375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3</v>
      </c>
      <c r="AH24">
        <v>4</v>
      </c>
      <c r="AI24">
        <v>4</v>
      </c>
      <c r="AJ24">
        <v>4</v>
      </c>
      <c r="AL24">
        <v>3</v>
      </c>
    </row>
    <row r="25" spans="1:38">
      <c r="A25">
        <v>1201</v>
      </c>
      <c r="B25" t="s">
        <v>95</v>
      </c>
      <c r="C25" t="s">
        <v>15</v>
      </c>
      <c r="D25">
        <v>25.9</v>
      </c>
      <c r="E25">
        <v>26.4</v>
      </c>
      <c r="F25">
        <v>26.6</v>
      </c>
      <c r="G25">
        <v>26.5</v>
      </c>
      <c r="H25">
        <v>25.7</v>
      </c>
      <c r="I25">
        <v>25.6</v>
      </c>
      <c r="J25">
        <v>23.6</v>
      </c>
      <c r="K25">
        <v>22.5</v>
      </c>
      <c r="L25">
        <v>20.5</v>
      </c>
      <c r="M25">
        <v>20.399999999999999</v>
      </c>
      <c r="N25">
        <v>19.5</v>
      </c>
      <c r="P25">
        <v>1.9305019305019305E-2</v>
      </c>
      <c r="Q25">
        <v>2.702702702702714E-2</v>
      </c>
      <c r="R25">
        <v>2.3166023166023224E-2</v>
      </c>
      <c r="S25">
        <v>-7.7220077220076953E-3</v>
      </c>
      <c r="T25">
        <v>-1.1583011583011473E-2</v>
      </c>
      <c r="U25">
        <v>-8.8803088803088695E-2</v>
      </c>
      <c r="V25">
        <v>-0.13127413127413123</v>
      </c>
      <c r="W25">
        <v>-0.20849420849420844</v>
      </c>
      <c r="X25">
        <v>-0.21235521235521237</v>
      </c>
      <c r="Y25">
        <v>-0.24710424710424705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2</v>
      </c>
      <c r="AG25">
        <v>3</v>
      </c>
      <c r="AH25">
        <v>4</v>
      </c>
      <c r="AI25">
        <v>4</v>
      </c>
      <c r="AJ25">
        <v>4</v>
      </c>
      <c r="AL25">
        <v>2</v>
      </c>
    </row>
    <row r="26" spans="1:38">
      <c r="A26">
        <v>1202</v>
      </c>
      <c r="B26" t="s">
        <v>95</v>
      </c>
      <c r="C26" t="s">
        <v>15</v>
      </c>
      <c r="D26">
        <v>24.8</v>
      </c>
      <c r="E26">
        <v>25.4</v>
      </c>
      <c r="F26">
        <v>26</v>
      </c>
      <c r="G26">
        <v>25.8</v>
      </c>
      <c r="H26">
        <v>25.8</v>
      </c>
      <c r="I26">
        <v>25.3</v>
      </c>
      <c r="J26">
        <v>23.3</v>
      </c>
      <c r="K26">
        <v>22.4</v>
      </c>
      <c r="L26">
        <v>21.3</v>
      </c>
      <c r="M26">
        <v>20.8</v>
      </c>
      <c r="N26">
        <v>20</v>
      </c>
      <c r="P26">
        <v>2.4193548387096687E-2</v>
      </c>
      <c r="Q26">
        <v>4.8387096774193519E-2</v>
      </c>
      <c r="R26">
        <v>4.0322580645161289E-2</v>
      </c>
      <c r="S26">
        <v>4.0322580645161289E-2</v>
      </c>
      <c r="T26">
        <v>2.0161290322580645E-2</v>
      </c>
      <c r="U26">
        <v>-6.048387096774193E-2</v>
      </c>
      <c r="V26">
        <v>-9.6774193548387177E-2</v>
      </c>
      <c r="W26">
        <v>-0.1411290322580645</v>
      </c>
      <c r="X26">
        <v>-0.16129032258064516</v>
      </c>
      <c r="Y26">
        <v>-0.19354838709677422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2</v>
      </c>
      <c r="AH26">
        <v>3</v>
      </c>
      <c r="AI26">
        <v>4</v>
      </c>
      <c r="AJ26">
        <v>4</v>
      </c>
      <c r="AL26">
        <v>4</v>
      </c>
    </row>
    <row r="27" spans="1:38">
      <c r="A27">
        <v>1326</v>
      </c>
      <c r="B27" t="s">
        <v>95</v>
      </c>
      <c r="C27" t="s">
        <v>15</v>
      </c>
      <c r="D27">
        <v>26.4</v>
      </c>
      <c r="E27">
        <v>26.5</v>
      </c>
      <c r="F27">
        <v>26.3</v>
      </c>
      <c r="G27">
        <v>26.3</v>
      </c>
      <c r="H27">
        <v>25.8</v>
      </c>
      <c r="I27">
        <v>24.9</v>
      </c>
      <c r="J27">
        <v>23.4</v>
      </c>
      <c r="K27">
        <v>21.8</v>
      </c>
      <c r="L27">
        <v>20.7</v>
      </c>
      <c r="M27">
        <v>19.600000000000001</v>
      </c>
      <c r="N27">
        <v>19.600000000000001</v>
      </c>
      <c r="P27">
        <v>3.7878787878788418E-3</v>
      </c>
      <c r="Q27">
        <v>-3.7878787878787073E-3</v>
      </c>
      <c r="R27">
        <v>-3.7878787878787073E-3</v>
      </c>
      <c r="S27">
        <v>-2.2727272727272648E-2</v>
      </c>
      <c r="T27">
        <v>-5.6818181818181823E-2</v>
      </c>
      <c r="U27">
        <v>-0.11363636363636365</v>
      </c>
      <c r="V27">
        <v>-0.17424242424242417</v>
      </c>
      <c r="W27">
        <v>-0.21590909090909088</v>
      </c>
      <c r="X27">
        <v>-0.25757575757575746</v>
      </c>
      <c r="Y27">
        <v>-0.25757575757575746</v>
      </c>
      <c r="AA27">
        <v>0</v>
      </c>
      <c r="AB27">
        <v>0</v>
      </c>
      <c r="AC27">
        <v>0</v>
      </c>
      <c r="AD27">
        <v>1</v>
      </c>
      <c r="AE27">
        <v>2</v>
      </c>
      <c r="AF27">
        <v>3</v>
      </c>
      <c r="AG27">
        <v>4</v>
      </c>
      <c r="AH27">
        <v>4</v>
      </c>
      <c r="AI27">
        <v>4</v>
      </c>
      <c r="AJ27">
        <v>4</v>
      </c>
      <c r="AL27">
        <v>3</v>
      </c>
    </row>
    <row r="28" spans="1:38">
      <c r="A28">
        <v>1329</v>
      </c>
      <c r="B28" t="s">
        <v>95</v>
      </c>
      <c r="C28" t="s">
        <v>15</v>
      </c>
      <c r="D28">
        <v>24.2</v>
      </c>
      <c r="E28">
        <v>24.6</v>
      </c>
      <c r="F28">
        <v>24.7</v>
      </c>
      <c r="G28">
        <v>24.3</v>
      </c>
      <c r="H28">
        <v>24.4</v>
      </c>
      <c r="I28">
        <v>24.4</v>
      </c>
      <c r="J28">
        <v>24</v>
      </c>
      <c r="K28">
        <v>23.4</v>
      </c>
      <c r="L28">
        <v>23.8</v>
      </c>
      <c r="M28">
        <v>24</v>
      </c>
      <c r="N28">
        <v>24.9</v>
      </c>
      <c r="P28">
        <v>1.6528925619834798E-2</v>
      </c>
      <c r="Q28">
        <v>2.0661157024793389E-2</v>
      </c>
      <c r="R28">
        <v>4.1322314049587368E-3</v>
      </c>
      <c r="S28">
        <v>8.2644628099173261E-3</v>
      </c>
      <c r="T28">
        <v>8.2644628099173261E-3</v>
      </c>
      <c r="U28">
        <v>-8.2644628099173261E-3</v>
      </c>
      <c r="V28">
        <v>-3.305785123966945E-2</v>
      </c>
      <c r="W28">
        <v>-1.6528925619834652E-2</v>
      </c>
      <c r="X28">
        <v>-8.2644628099173261E-3</v>
      </c>
      <c r="Y28">
        <v>2.8925619834710717E-2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0</v>
      </c>
      <c r="AL28">
        <v>2</v>
      </c>
    </row>
    <row r="29" spans="1:38">
      <c r="A29">
        <v>1334</v>
      </c>
      <c r="B29" t="s">
        <v>95</v>
      </c>
      <c r="C29" t="s">
        <v>15</v>
      </c>
      <c r="D29">
        <v>24.7</v>
      </c>
      <c r="E29">
        <v>24.7</v>
      </c>
      <c r="F29">
        <v>25.1</v>
      </c>
      <c r="G29">
        <v>24.8</v>
      </c>
      <c r="H29">
        <v>24.8</v>
      </c>
      <c r="I29">
        <v>24.2</v>
      </c>
      <c r="J29">
        <v>23.2</v>
      </c>
      <c r="K29">
        <v>22.6</v>
      </c>
      <c r="L29">
        <v>23.1</v>
      </c>
      <c r="M29">
        <v>22.2</v>
      </c>
      <c r="N29">
        <v>22.5</v>
      </c>
      <c r="P29">
        <v>0</v>
      </c>
      <c r="Q29">
        <v>1.6194331983805755E-2</v>
      </c>
      <c r="R29">
        <v>4.0485829959514743E-3</v>
      </c>
      <c r="S29">
        <v>4.0485829959514743E-3</v>
      </c>
      <c r="T29">
        <v>-2.0242914979757085E-2</v>
      </c>
      <c r="U29">
        <v>-6.0728744939271259E-2</v>
      </c>
      <c r="V29">
        <v>-8.5020242914979671E-2</v>
      </c>
      <c r="W29">
        <v>-6.4777327935222589E-2</v>
      </c>
      <c r="X29">
        <v>-0.10121457489878542</v>
      </c>
      <c r="Y29">
        <v>-8.9068825910931154E-2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2</v>
      </c>
      <c r="AG29">
        <v>2</v>
      </c>
      <c r="AH29">
        <v>2</v>
      </c>
      <c r="AI29">
        <v>3</v>
      </c>
      <c r="AJ29">
        <v>2</v>
      </c>
      <c r="AL29">
        <v>3</v>
      </c>
    </row>
    <row r="30" spans="1:38">
      <c r="A30">
        <v>1194</v>
      </c>
      <c r="B30" t="s">
        <v>95</v>
      </c>
      <c r="C30" t="s">
        <v>11</v>
      </c>
      <c r="D30">
        <v>23</v>
      </c>
      <c r="E30">
        <v>23.3</v>
      </c>
      <c r="F30">
        <v>24.4</v>
      </c>
      <c r="G30">
        <v>23.3</v>
      </c>
      <c r="H30">
        <v>23</v>
      </c>
      <c r="I30">
        <v>22.3</v>
      </c>
      <c r="J30">
        <v>22.4</v>
      </c>
      <c r="K30">
        <v>19.399999999999999</v>
      </c>
      <c r="L30">
        <v>18.8</v>
      </c>
      <c r="M30">
        <v>18.2</v>
      </c>
      <c r="N30">
        <v>17.8</v>
      </c>
      <c r="P30">
        <v>1.3043478260869596E-2</v>
      </c>
      <c r="Q30">
        <v>6.0869565217391244E-2</v>
      </c>
      <c r="R30">
        <v>1.3043478260869596E-2</v>
      </c>
      <c r="S30">
        <v>0</v>
      </c>
      <c r="T30">
        <v>-3.0434782608695622E-2</v>
      </c>
      <c r="U30">
        <v>-2.6086956521739191E-2</v>
      </c>
      <c r="V30">
        <v>-0.15652173913043485</v>
      </c>
      <c r="W30">
        <v>-0.18260869565217389</v>
      </c>
      <c r="X30">
        <v>-0.20869565217391309</v>
      </c>
      <c r="Y30">
        <v>-0.2260869565217391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4</v>
      </c>
      <c r="AH30">
        <v>4</v>
      </c>
      <c r="AI30">
        <v>4</v>
      </c>
      <c r="AJ30">
        <v>4</v>
      </c>
      <c r="AL30">
        <v>3</v>
      </c>
    </row>
    <row r="31" spans="1:38">
      <c r="A31">
        <v>1196</v>
      </c>
      <c r="B31" t="s">
        <v>95</v>
      </c>
      <c r="C31" t="s">
        <v>11</v>
      </c>
      <c r="D31">
        <v>22.5</v>
      </c>
      <c r="E31">
        <v>22.4</v>
      </c>
      <c r="F31">
        <v>22.3</v>
      </c>
      <c r="G31">
        <v>22</v>
      </c>
      <c r="H31">
        <v>22.3</v>
      </c>
      <c r="I31">
        <v>21.4</v>
      </c>
      <c r="J31">
        <v>19.3</v>
      </c>
      <c r="K31">
        <v>19.100000000000001</v>
      </c>
      <c r="L31">
        <v>18.899999999999999</v>
      </c>
      <c r="M31">
        <v>18.5</v>
      </c>
      <c r="N31">
        <v>19.2</v>
      </c>
      <c r="P31">
        <v>-4.4444444444445078E-3</v>
      </c>
      <c r="Q31">
        <v>-8.8888888888888577E-3</v>
      </c>
      <c r="R31">
        <v>-2.2222222222222223E-2</v>
      </c>
      <c r="S31">
        <v>-8.8888888888888577E-3</v>
      </c>
      <c r="T31">
        <v>-4.8888888888888954E-2</v>
      </c>
      <c r="U31">
        <v>-0.14222222222222219</v>
      </c>
      <c r="V31">
        <v>-0.15111111111111106</v>
      </c>
      <c r="W31">
        <v>-0.16000000000000006</v>
      </c>
      <c r="X31">
        <v>-0.17777777777777778</v>
      </c>
      <c r="Y31">
        <v>-0.1466666666666667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3</v>
      </c>
      <c r="AG31">
        <v>4</v>
      </c>
      <c r="AH31">
        <v>4</v>
      </c>
      <c r="AI31">
        <v>4</v>
      </c>
      <c r="AJ31">
        <v>3</v>
      </c>
      <c r="AL31">
        <v>2</v>
      </c>
    </row>
    <row r="32" spans="1:38">
      <c r="A32">
        <v>1231</v>
      </c>
      <c r="B32" t="s">
        <v>95</v>
      </c>
      <c r="C32" t="s">
        <v>11</v>
      </c>
      <c r="D32">
        <v>25.4</v>
      </c>
      <c r="E32">
        <v>25</v>
      </c>
      <c r="F32">
        <v>24.8</v>
      </c>
      <c r="G32">
        <v>25.1</v>
      </c>
      <c r="H32">
        <v>24.9</v>
      </c>
      <c r="I32">
        <v>24.7</v>
      </c>
      <c r="J32">
        <v>22.7</v>
      </c>
      <c r="K32">
        <v>22.1</v>
      </c>
      <c r="L32">
        <v>20.7</v>
      </c>
      <c r="M32">
        <v>19.600000000000001</v>
      </c>
      <c r="N32">
        <v>18.2</v>
      </c>
      <c r="P32">
        <v>-1.5748031496062936E-2</v>
      </c>
      <c r="Q32">
        <v>-2.3622047244094405E-2</v>
      </c>
      <c r="R32">
        <v>-1.1811023622047133E-2</v>
      </c>
      <c r="S32">
        <v>-1.968503937007874E-2</v>
      </c>
      <c r="T32">
        <v>-2.7559055118110208E-2</v>
      </c>
      <c r="U32">
        <v>-0.10629921259842517</v>
      </c>
      <c r="V32">
        <v>-0.12992125984251959</v>
      </c>
      <c r="W32">
        <v>-0.18503937007874013</v>
      </c>
      <c r="X32">
        <v>-0.22834645669291329</v>
      </c>
      <c r="Y32">
        <v>-0.28346456692913385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3</v>
      </c>
      <c r="AG32">
        <v>3</v>
      </c>
      <c r="AH32">
        <v>4</v>
      </c>
      <c r="AI32">
        <v>4</v>
      </c>
      <c r="AJ32">
        <v>4</v>
      </c>
      <c r="AL32">
        <v>4</v>
      </c>
    </row>
    <row r="33" spans="1:38">
      <c r="A33">
        <v>1289</v>
      </c>
      <c r="B33" t="s">
        <v>95</v>
      </c>
      <c r="C33" t="s">
        <v>11</v>
      </c>
      <c r="D33">
        <v>28.7</v>
      </c>
      <c r="E33">
        <v>28.5</v>
      </c>
      <c r="F33">
        <v>28.8</v>
      </c>
      <c r="G33">
        <v>28.8</v>
      </c>
      <c r="H33">
        <v>28.5</v>
      </c>
      <c r="I33">
        <v>27.6</v>
      </c>
      <c r="J33">
        <v>25.4</v>
      </c>
      <c r="K33">
        <v>23.8</v>
      </c>
      <c r="L33">
        <v>22.9</v>
      </c>
      <c r="M33">
        <v>21.3</v>
      </c>
      <c r="N33">
        <v>20.9</v>
      </c>
      <c r="P33">
        <v>-6.9686411149825541E-3</v>
      </c>
      <c r="Q33">
        <v>3.4843205574913386E-3</v>
      </c>
      <c r="R33">
        <v>3.4843205574913386E-3</v>
      </c>
      <c r="S33">
        <v>-6.9686411149825541E-3</v>
      </c>
      <c r="T33">
        <v>-3.8327526132404109E-2</v>
      </c>
      <c r="U33">
        <v>-0.11498257839721257</v>
      </c>
      <c r="V33">
        <v>-0.17073170731707313</v>
      </c>
      <c r="W33">
        <v>-0.20209059233449481</v>
      </c>
      <c r="X33">
        <v>-0.25783972125435534</v>
      </c>
      <c r="Y33">
        <v>-0.2717770034843206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3</v>
      </c>
      <c r="AG33">
        <v>4</v>
      </c>
      <c r="AH33">
        <v>4</v>
      </c>
      <c r="AI33">
        <v>4</v>
      </c>
      <c r="AJ33">
        <v>4</v>
      </c>
      <c r="AL33">
        <v>2</v>
      </c>
    </row>
    <row r="34" spans="1:38">
      <c r="A34">
        <v>1276</v>
      </c>
      <c r="B34" t="s">
        <v>95</v>
      </c>
      <c r="C34" t="s">
        <v>11</v>
      </c>
      <c r="D34">
        <v>32.5</v>
      </c>
      <c r="E34">
        <v>32.5</v>
      </c>
      <c r="F34">
        <v>32.700000000000003</v>
      </c>
      <c r="G34">
        <v>32.799999999999997</v>
      </c>
      <c r="H34">
        <v>32.6</v>
      </c>
      <c r="I34">
        <v>32.5</v>
      </c>
      <c r="J34">
        <v>31.8</v>
      </c>
      <c r="K34">
        <v>31</v>
      </c>
      <c r="L34">
        <v>30.5</v>
      </c>
      <c r="M34">
        <v>29</v>
      </c>
      <c r="N34">
        <v>29.8</v>
      </c>
      <c r="P34">
        <v>0</v>
      </c>
      <c r="Q34">
        <v>6.1538461538462414E-3</v>
      </c>
      <c r="R34">
        <v>9.2307692307691432E-3</v>
      </c>
      <c r="S34">
        <v>3.0769230769231207E-3</v>
      </c>
      <c r="T34">
        <v>0</v>
      </c>
      <c r="U34">
        <v>-2.1538461538461517E-2</v>
      </c>
      <c r="V34">
        <v>-4.6153846153846156E-2</v>
      </c>
      <c r="W34">
        <v>-6.1538461538461542E-2</v>
      </c>
      <c r="X34">
        <v>-0.1076923076923077</v>
      </c>
      <c r="Y34">
        <v>-8.3076923076923048E-2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2</v>
      </c>
      <c r="AI34">
        <v>3</v>
      </c>
      <c r="AJ34">
        <v>2</v>
      </c>
      <c r="AL34">
        <v>1</v>
      </c>
    </row>
    <row r="35" spans="1:38">
      <c r="A35">
        <v>1277</v>
      </c>
      <c r="B35" t="s">
        <v>95</v>
      </c>
      <c r="C35" t="s">
        <v>11</v>
      </c>
      <c r="D35">
        <v>30.2</v>
      </c>
      <c r="E35">
        <v>30.2</v>
      </c>
      <c r="F35">
        <v>30.4</v>
      </c>
      <c r="G35">
        <v>30.7</v>
      </c>
      <c r="H35">
        <v>30.8</v>
      </c>
      <c r="I35">
        <v>30.2</v>
      </c>
      <c r="J35">
        <v>29.3</v>
      </c>
      <c r="K35">
        <v>28.3</v>
      </c>
      <c r="L35">
        <v>27.1</v>
      </c>
      <c r="M35">
        <v>25.8</v>
      </c>
      <c r="N35">
        <v>26.3</v>
      </c>
      <c r="P35">
        <v>0</v>
      </c>
      <c r="Q35">
        <v>6.6225165562913673E-3</v>
      </c>
      <c r="R35">
        <v>1.6556291390728478E-2</v>
      </c>
      <c r="S35">
        <v>1.9867549668874218E-2</v>
      </c>
      <c r="T35">
        <v>0</v>
      </c>
      <c r="U35">
        <v>-2.9801324503311213E-2</v>
      </c>
      <c r="V35">
        <v>-6.2913907284768172E-2</v>
      </c>
      <c r="W35">
        <v>-0.10264900662251648</v>
      </c>
      <c r="X35">
        <v>-0.14569536423841056</v>
      </c>
      <c r="Y35">
        <v>-0.12913907284768208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2</v>
      </c>
      <c r="AH35">
        <v>3</v>
      </c>
      <c r="AI35">
        <v>3</v>
      </c>
      <c r="AJ35">
        <v>3</v>
      </c>
      <c r="AL35">
        <v>2</v>
      </c>
    </row>
    <row r="36" spans="1:38">
      <c r="A36">
        <v>1278</v>
      </c>
      <c r="B36" t="s">
        <v>95</v>
      </c>
      <c r="C36" t="s">
        <v>11</v>
      </c>
      <c r="D36">
        <v>38.700000000000003</v>
      </c>
      <c r="E36">
        <v>38.799999999999997</v>
      </c>
      <c r="F36">
        <v>38.200000000000003</v>
      </c>
      <c r="G36">
        <v>38.700000000000003</v>
      </c>
      <c r="H36">
        <v>38.4</v>
      </c>
      <c r="I36">
        <v>38.6</v>
      </c>
      <c r="J36">
        <v>37.799999999999997</v>
      </c>
      <c r="K36">
        <v>37.4</v>
      </c>
      <c r="L36">
        <v>36</v>
      </c>
      <c r="M36">
        <v>34.9</v>
      </c>
      <c r="N36">
        <v>35.6</v>
      </c>
      <c r="P36">
        <v>2.5839793281652278E-3</v>
      </c>
      <c r="Q36">
        <v>-1.2919896640826873E-2</v>
      </c>
      <c r="R36">
        <v>0</v>
      </c>
      <c r="S36">
        <v>-7.7519379844962332E-3</v>
      </c>
      <c r="T36">
        <v>-2.5839793281654112E-3</v>
      </c>
      <c r="U36">
        <v>-2.3255813953488517E-2</v>
      </c>
      <c r="V36">
        <v>-3.3591731266149977E-2</v>
      </c>
      <c r="W36">
        <v>-6.9767441860465185E-2</v>
      </c>
      <c r="X36">
        <v>-9.8191214470284338E-2</v>
      </c>
      <c r="Y36">
        <v>-8.0103359173126651E-2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2</v>
      </c>
      <c r="AI36">
        <v>2</v>
      </c>
      <c r="AJ36">
        <v>2</v>
      </c>
      <c r="AL36">
        <v>3</v>
      </c>
    </row>
    <row r="37" spans="1:38">
      <c r="A37" t="s">
        <v>11</v>
      </c>
      <c r="AL37">
        <v>0</v>
      </c>
    </row>
    <row r="38" spans="1:38">
      <c r="A38" t="s">
        <v>101</v>
      </c>
      <c r="AL38">
        <v>4</v>
      </c>
    </row>
  </sheetData>
  <sortState xmlns:xlrd2="http://schemas.microsoft.com/office/spreadsheetml/2017/richdata2" ref="A4:AL38">
    <sortCondition ref="B4:B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DSS_jun20</vt:lpstr>
      <vt:lpstr>Sheet1</vt:lpstr>
      <vt:lpstr>new breeders</vt:lpstr>
      <vt:lpstr>DSS_jun2020</vt:lpstr>
      <vt:lpstr>analysis</vt:lpstr>
      <vt:lpstr>DSS-4</vt:lpstr>
      <vt:lpstr>DSS-3-4</vt:lpstr>
      <vt:lpstr>Histology_DSS_3&amp;4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Nerea Arias</dc:creator>
  <cp:lastModifiedBy>毅 周</cp:lastModifiedBy>
  <dcterms:created xsi:type="dcterms:W3CDTF">2020-06-04T22:14:36Z</dcterms:created>
  <dcterms:modified xsi:type="dcterms:W3CDTF">2021-05-07T23:23:03Z</dcterms:modified>
</cp:coreProperties>
</file>