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\School\Capstone\M2KC Sim\KiCad\PCB_AVR_IO-main\"/>
    </mc:Choice>
  </mc:AlternateContent>
  <xr:revisionPtr revIDLastSave="0" documentId="13_ncr:1_{DE0033CB-6E27-426E-B2F6-2177D97AC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18" i="1"/>
  <c r="I17" i="1"/>
  <c r="H17" i="1"/>
  <c r="I14" i="1"/>
  <c r="I13" i="1"/>
  <c r="I9" i="1"/>
  <c r="H9" i="1"/>
  <c r="I8" i="1"/>
  <c r="H8" i="1"/>
  <c r="H7" i="1"/>
  <c r="H5" i="1"/>
  <c r="I3" i="1"/>
  <c r="H3" i="1"/>
</calcChain>
</file>

<file path=xl/sharedStrings.xml><?xml version="1.0" encoding="utf-8"?>
<sst xmlns="http://schemas.openxmlformats.org/spreadsheetml/2006/main" count="151" uniqueCount="103">
  <si>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</si>
  <si>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</si>
  <si>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</si>
  <si>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</si>
  <si>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</si>
  <si>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</si>
  <si>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</si>
  <si>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</si>
  <si>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C3, C7, C8, C10, C11, C12, C13, C14, C15, C16, </t>
  </si>
  <si>
    <t>100nF</t>
  </si>
  <si>
    <t>C</t>
  </si>
  <si>
    <t>Capacitor_THT:CP_Radial_D8.0mm_P5.00mm</t>
  </si>
  <si>
    <t>Unpolarized capacitor</t>
  </si>
  <si>
    <t xml:space="preserve">C2, </t>
  </si>
  <si>
    <t>270uF</t>
  </si>
  <si>
    <t xml:space="preserve">C4, C5, </t>
  </si>
  <si>
    <t>22pF</t>
  </si>
  <si>
    <t xml:space="preserve">C6, </t>
  </si>
  <si>
    <t>100nf</t>
  </si>
  <si>
    <t xml:space="preserve">C9, </t>
  </si>
  <si>
    <t>0.22uF</t>
  </si>
  <si>
    <t xml:space="preserve">D1, D2, D5, D6, </t>
  </si>
  <si>
    <t>LED</t>
  </si>
  <si>
    <t>LED_THT:LED_D3.0mm</t>
  </si>
  <si>
    <t>Light emitting diode</t>
  </si>
  <si>
    <t xml:space="preserve">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</t>
  </si>
  <si>
    <t>1N4148</t>
  </si>
  <si>
    <t>D_Small</t>
  </si>
  <si>
    <t>Diode_THT:D_DO-35_SOD27_P7.62mm_Horizontal</t>
  </si>
  <si>
    <t>Diode, small symbol</t>
  </si>
  <si>
    <t xml:space="preserve">J1, </t>
  </si>
  <si>
    <t>USB_B</t>
  </si>
  <si>
    <t>USB_B-Connector</t>
  </si>
  <si>
    <t>Connector_USB:USB_B_OST_USB-B1HSxx_Horizontal</t>
  </si>
  <si>
    <t xml:space="preserve">J2, </t>
  </si>
  <si>
    <t>AVR-ISP-6</t>
  </si>
  <si>
    <t>Connector_PinHeader_2.00mm:PinHeader_2x03_P2.00mm_Vertical</t>
  </si>
  <si>
    <t>Atmel 6-pin ISP connector</t>
  </si>
  <si>
    <t xml:space="preserve">J3, </t>
  </si>
  <si>
    <t>Jack-DC</t>
  </si>
  <si>
    <t>Connector_BarrelJack:BarrelJack_CUI_PJ-063AH_Horizontal</t>
  </si>
  <si>
    <t>DC Barrel Jack</t>
  </si>
  <si>
    <t xml:space="preserve">J4, J5, J6, J7, J8, J9, J10, J11, J12, J13, J14, J15, J16, J17, J18, J19, J20, J21, J22, J23, </t>
  </si>
  <si>
    <t>HDR_2x8</t>
  </si>
  <si>
    <t>Conn_02x08_Odd_Even</t>
  </si>
  <si>
    <t>Connector_PinHeader_2.54mm:PinHeader_2x08_P2.54mm_Vertical</t>
  </si>
  <si>
    <t xml:space="preserve">J24, J25, J26, J27, J28, J29, J30, J31, </t>
  </si>
  <si>
    <t>Conn_01x03</t>
  </si>
  <si>
    <t>Connector_PinHeader_2.54mm:PinHeader_1x03_P2.54mm_Vertical</t>
  </si>
  <si>
    <t xml:space="preserve">J32, </t>
  </si>
  <si>
    <t>DB9_Female</t>
  </si>
  <si>
    <t>Connector_Dsub:DSUB-9_Female_Vertical_P2.77x2.84mm_MountingHoles</t>
  </si>
  <si>
    <t>9-pin female D-SUB connector</t>
  </si>
  <si>
    <t>Conn_01x08</t>
  </si>
  <si>
    <t>Connector_PinHeader_2.54mm:PinHeader_1x08_P2.54mm_Vertical</t>
  </si>
  <si>
    <t xml:space="preserve">R1, R2, R4,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</t>
  </si>
  <si>
    <t>560Î©</t>
  </si>
  <si>
    <t>R</t>
  </si>
  <si>
    <t>Resistor_THT:R_Axial_DIN0204_L3.6mm_D1.6mm_P7.62mm_Horizontal</t>
  </si>
  <si>
    <t>Resistor</t>
  </si>
  <si>
    <t xml:space="preserve">R3, </t>
  </si>
  <si>
    <t>10KÎ©</t>
  </si>
  <si>
    <t xml:space="preserve">R5, </t>
  </si>
  <si>
    <t>100k</t>
  </si>
  <si>
    <t xml:space="preserve">U1, </t>
  </si>
  <si>
    <t>ATmega16-16PU</t>
  </si>
  <si>
    <t>Package_DIP:DIP-40_W15.24mm</t>
  </si>
  <si>
    <t>16MHz, 16kB Flash, 1kB SRAM, 512B EEPROM, JTAG, DIP-40</t>
  </si>
  <si>
    <t xml:space="preserve">U2, </t>
  </si>
  <si>
    <t>Package_DIP:DIP-16_W7.62mm</t>
  </si>
  <si>
    <t xml:space="preserve">U3, </t>
  </si>
  <si>
    <t>MCP2200-I-SO</t>
  </si>
  <si>
    <t>Package_SO:SOIC-20W_7.5x12.8mm_P1.27mm</t>
  </si>
  <si>
    <t>USB 2.0 to UART Protocol Converter with GPIO, SOIC-20</t>
  </si>
  <si>
    <t xml:space="preserve">U4, U5, </t>
  </si>
  <si>
    <t>74AHC04</t>
  </si>
  <si>
    <t>Package_DIP:DIP-14_W7.62mm</t>
  </si>
  <si>
    <t>Hex Inverter</t>
  </si>
  <si>
    <t xml:space="preserve">Y1, </t>
  </si>
  <si>
    <t>Crystal</t>
  </si>
  <si>
    <t>Crystal:Crystal_HC49-4H_Vertical</t>
  </si>
  <si>
    <t>Two pin crystal</t>
  </si>
  <si>
    <t>Generic connector, double row, 02x08</t>
  </si>
  <si>
    <t>Generic connector, single row, 01x03</t>
  </si>
  <si>
    <t>Generic connector, single row, 01x08</t>
  </si>
  <si>
    <t>Sayal</t>
  </si>
  <si>
    <t>Price EA</t>
  </si>
  <si>
    <t>Price Total</t>
  </si>
  <si>
    <t>Digikey</t>
  </si>
  <si>
    <t>DigiKey</t>
  </si>
  <si>
    <t>PCB</t>
  </si>
  <si>
    <t>PCB_AVR_IO</t>
  </si>
  <si>
    <t>Custom Printed Circuit Board</t>
  </si>
  <si>
    <t>JLCPCB</t>
  </si>
  <si>
    <t>https://www.digikey.ca/en/products/detail/w%C3%BCrth-elektronik/860080273008/5729017</t>
  </si>
  <si>
    <t>https://www.digikey.ca/en/products/detail/amphenol-icc-fci/861400162YO1LF/4406019</t>
  </si>
  <si>
    <t>https://www.digikey.ca/en/products/detail/samtec-inc/TSW-101-07-T-T/7861516</t>
  </si>
  <si>
    <t>DIgiKey</t>
  </si>
  <si>
    <t>J33, J36</t>
  </si>
  <si>
    <t>https://www.digikey.ca/en/products/detail/microchip-technology/ATMEGA164PA-PU/2238229</t>
  </si>
  <si>
    <t>https://www.digikey.ca/en/products/detail/microchip-technology/MCP2200-I-SO/2260699?s=N4IgTCBcDaILYGMAOYwAY0FoCWmDOA9iALoC%2BQA</t>
  </si>
  <si>
    <t>URL/Notes</t>
  </si>
  <si>
    <t>*Shipping not included in price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</si>
</sst>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44" fontId="0" fillId="0" borderId="0" xfId="1" applyFon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25" totalsRowShown="0" headerRowDxfId="2">
  <autoFilter ref="A2:J25" xr:uid="{00000000-0009-0000-0100-000001000000}"/>
  <tableColumns count="10">
    <tableColumn id="1" xr3:uid="{00000000-0010-0000-0000-000001000000}" name="Ref"/>
    <tableColumn id="2" xr3:uid="{00000000-0010-0000-0000-000002000000}" name="Qnty"/>
    <tableColumn id="3" xr3:uid="{00000000-0010-0000-0000-000003000000}" name="Value"/>
    <tableColumn id="4" xr3:uid="{00000000-0010-0000-0000-000004000000}" name="Cmp name"/>
    <tableColumn id="5" xr3:uid="{00000000-0010-0000-0000-000005000000}" name="Footprint"/>
    <tableColumn id="6" xr3:uid="{00000000-0010-0000-0000-000006000000}" name="Description"/>
    <tableColumn id="7" xr3:uid="{00000000-0010-0000-0000-000007000000}" name="Vendor"/>
    <tableColumn id="8" xr3:uid="{00000000-0010-0000-0000-000008000000}" name="Price EA" dataDxfId="1" dataCellStyle="Currency">
      <calculatedColumnFormula>1.5/4</calculatedColumnFormula>
    </tableColumn>
    <tableColumn id="9" xr3:uid="{00000000-0010-0000-0000-000009000000}" name="Price Total" dataDxfId="0" dataCellStyle="Currency">
      <calculatedColumnFormula>1.5*3</calculatedColumnFormula>
    </tableColumn>
    <tableColumn id="10" xr3:uid="{00000000-0010-0000-0000-00000A000000}" name="URL/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igikey.ca/en/products/detail/amphenol-icc-fci/861400162YO1LF/440601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w%C3%BCrth-elektronik/860080273008/5729017" TargetMode="External"/><Relationship Id="rId1" Type="http://schemas.openxmlformats.org/officeDocument/2006/relationships/hyperlink" Target="https://www.digikey.ca/en/products/detail/w%C3%BCrth-elektronik/860080273008/5729017" TargetMode="External"/><Relationship Id="rId6" Type="http://schemas.openxmlformats.org/officeDocument/2006/relationships/hyperlink" Target="https://www.digikey.ca/en/products/detail/microchip-technology/MCP2200-I-SO/2260699?s=N4IgTCBcDaILYGMAOYwAY0FoCWmDOA9iALoC%2BQA" TargetMode="External"/><Relationship Id="rId5" Type="http://schemas.openxmlformats.org/officeDocument/2006/relationships/hyperlink" Target="https://www.digikey.ca/en/products/detail/microchip-technology/ATMEGA164PA-PU/2238229" TargetMode="External"/><Relationship Id="rId4" Type="http://schemas.openxmlformats.org/officeDocument/2006/relationships/hyperlink" Target="https://www.digikey.ca/en/products/detail/samtec-inc/TSW-101-07-T-T/7861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7" sqref="J7"/>
    </sheetView>
  </sheetViews>
  <sheetFormatPr defaultRowHeight="15" x14ac:dyDescent="0.25"/>
  <cols>
    <col min="1" max="1" width="18.140625" customWidth="1"/>
    <col min="2" max="2" width="7.42578125" customWidth="1"/>
    <col min="3" max="3" width="21.140625" customWidth="1"/>
    <col min="4" max="4" width="23.140625" customWidth="1"/>
    <col min="5" max="5" width="36.140625" hidden="1" customWidth="1"/>
    <col min="6" max="6" width="39.42578125" customWidth="1"/>
    <col min="7" max="9" width="13.7109375" customWidth="1"/>
    <col min="10" max="10" width="37.140625" customWidth="1"/>
  </cols>
  <sheetData>
    <row r="1" spans="1:10" x14ac:dyDescent="0.25">
      <c r="A1" t="s">
        <v>0</v>
      </c>
      <c r="B1">
        <v>235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86</v>
      </c>
      <c r="I2" s="2" t="s">
        <v>87</v>
      </c>
      <c r="J2" s="2" t="s">
        <v>101</v>
      </c>
    </row>
    <row r="3" spans="1:10" x14ac:dyDescent="0.25">
      <c r="A3" t="s">
        <v>8</v>
      </c>
      <c r="B3">
        <v>11</v>
      </c>
      <c r="C3" t="s">
        <v>9</v>
      </c>
      <c r="D3" t="s">
        <v>10</v>
      </c>
      <c r="E3" t="s">
        <v>11</v>
      </c>
      <c r="F3" t="s">
        <v>12</v>
      </c>
      <c r="G3" t="s">
        <v>85</v>
      </c>
      <c r="H3" s="3">
        <f t="shared" ref="H3" si="0">1.5/4</f>
        <v>0.375</v>
      </c>
      <c r="I3" s="3">
        <f t="shared" ref="I3" si="1">1.5*3</f>
        <v>4.5</v>
      </c>
    </row>
    <row r="4" spans="1:10" x14ac:dyDescent="0.25">
      <c r="A4" t="s">
        <v>13</v>
      </c>
      <c r="B4">
        <v>1</v>
      </c>
      <c r="C4" t="s">
        <v>14</v>
      </c>
      <c r="D4" t="s">
        <v>10</v>
      </c>
      <c r="E4" t="s">
        <v>11</v>
      </c>
      <c r="F4" t="s">
        <v>12</v>
      </c>
      <c r="G4" t="s">
        <v>89</v>
      </c>
      <c r="H4" s="3">
        <v>0.28000000000000003</v>
      </c>
      <c r="I4" s="3">
        <v>0.28000000000000003</v>
      </c>
      <c r="J4" s="4" t="s">
        <v>94</v>
      </c>
    </row>
    <row r="5" spans="1:10" x14ac:dyDescent="0.25">
      <c r="A5" t="s">
        <v>15</v>
      </c>
      <c r="B5">
        <v>2</v>
      </c>
      <c r="C5" t="s">
        <v>16</v>
      </c>
      <c r="D5" t="s">
        <v>10</v>
      </c>
      <c r="E5" t="s">
        <v>11</v>
      </c>
      <c r="F5" t="s">
        <v>12</v>
      </c>
      <c r="G5" t="s">
        <v>85</v>
      </c>
      <c r="H5" s="3">
        <f>1.5/3</f>
        <v>0.5</v>
      </c>
      <c r="I5" s="3">
        <v>1.5</v>
      </c>
    </row>
    <row r="6" spans="1:10" x14ac:dyDescent="0.25">
      <c r="A6" t="s">
        <v>17</v>
      </c>
      <c r="B6">
        <v>1</v>
      </c>
      <c r="C6" t="s">
        <v>18</v>
      </c>
      <c r="D6" t="s">
        <v>10</v>
      </c>
      <c r="E6" t="s">
        <v>11</v>
      </c>
      <c r="F6" t="s">
        <v>12</v>
      </c>
      <c r="G6" t="s">
        <v>85</v>
      </c>
      <c r="H6" s="3">
        <v>0.38</v>
      </c>
      <c r="I6" s="3">
        <v>0.38</v>
      </c>
    </row>
    <row r="7" spans="1:10" x14ac:dyDescent="0.25">
      <c r="A7" t="s">
        <v>19</v>
      </c>
      <c r="B7">
        <v>1</v>
      </c>
      <c r="C7" t="s">
        <v>20</v>
      </c>
      <c r="D7" t="s">
        <v>10</v>
      </c>
      <c r="E7" t="s">
        <v>11</v>
      </c>
      <c r="F7" t="s">
        <v>12</v>
      </c>
      <c r="G7" t="s">
        <v>85</v>
      </c>
      <c r="H7" s="3">
        <f>1.6/4</f>
        <v>0.4</v>
      </c>
      <c r="I7" s="3">
        <v>0.4</v>
      </c>
    </row>
    <row r="8" spans="1:10" x14ac:dyDescent="0.25">
      <c r="A8" t="s">
        <v>21</v>
      </c>
      <c r="B8">
        <v>4</v>
      </c>
      <c r="C8" t="s">
        <v>22</v>
      </c>
      <c r="D8" t="s">
        <v>22</v>
      </c>
      <c r="E8" t="s">
        <v>23</v>
      </c>
      <c r="F8" t="s">
        <v>24</v>
      </c>
      <c r="G8" t="s">
        <v>85</v>
      </c>
      <c r="H8" s="3">
        <f>1.5/5</f>
        <v>0.3</v>
      </c>
      <c r="I8" s="3">
        <f>0.3*4</f>
        <v>1.2</v>
      </c>
    </row>
    <row r="9" spans="1:10" x14ac:dyDescent="0.25">
      <c r="A9" t="s">
        <v>25</v>
      </c>
      <c r="B9">
        <v>80</v>
      </c>
      <c r="C9" t="s">
        <v>26</v>
      </c>
      <c r="D9" t="s">
        <v>27</v>
      </c>
      <c r="E9" t="s">
        <v>28</v>
      </c>
      <c r="F9" t="s">
        <v>29</v>
      </c>
      <c r="G9" t="s">
        <v>85</v>
      </c>
      <c r="H9" s="3">
        <f>5/100</f>
        <v>0.05</v>
      </c>
      <c r="I9" s="3">
        <f>0.05*80</f>
        <v>4</v>
      </c>
    </row>
    <row r="10" spans="1:10" x14ac:dyDescent="0.25">
      <c r="A10" t="s">
        <v>30</v>
      </c>
      <c r="B10">
        <v>1</v>
      </c>
      <c r="C10" t="s">
        <v>31</v>
      </c>
      <c r="D10" t="s">
        <v>32</v>
      </c>
      <c r="E10" t="s">
        <v>33</v>
      </c>
      <c r="G10" t="s">
        <v>85</v>
      </c>
      <c r="H10" s="3">
        <v>2.95</v>
      </c>
      <c r="I10" s="3">
        <v>2.95</v>
      </c>
    </row>
    <row r="11" spans="1:10" x14ac:dyDescent="0.25">
      <c r="A11" t="s">
        <v>34</v>
      </c>
      <c r="B11">
        <v>1</v>
      </c>
      <c r="C11" t="s">
        <v>35</v>
      </c>
      <c r="D11" t="s">
        <v>35</v>
      </c>
      <c r="E11" t="s">
        <v>36</v>
      </c>
      <c r="F11" t="s">
        <v>37</v>
      </c>
      <c r="G11" t="s">
        <v>89</v>
      </c>
      <c r="H11" s="3">
        <v>0.39</v>
      </c>
      <c r="I11" s="3">
        <v>0.39</v>
      </c>
      <c r="J11" s="4" t="s">
        <v>94</v>
      </c>
    </row>
    <row r="12" spans="1:10" x14ac:dyDescent="0.25">
      <c r="A12" t="s">
        <v>38</v>
      </c>
      <c r="B12">
        <v>1</v>
      </c>
      <c r="C12" t="s">
        <v>39</v>
      </c>
      <c r="D12" t="s">
        <v>39</v>
      </c>
      <c r="E12" t="s">
        <v>40</v>
      </c>
      <c r="F12" t="s">
        <v>41</v>
      </c>
      <c r="G12" t="s">
        <v>85</v>
      </c>
      <c r="H12" s="3">
        <v>0.8</v>
      </c>
      <c r="I12" s="3">
        <v>0.8</v>
      </c>
    </row>
    <row r="13" spans="1:10" x14ac:dyDescent="0.25">
      <c r="A13" t="s">
        <v>42</v>
      </c>
      <c r="B13">
        <v>20</v>
      </c>
      <c r="C13" t="s">
        <v>43</v>
      </c>
      <c r="D13" t="s">
        <v>44</v>
      </c>
      <c r="E13" t="s">
        <v>45</v>
      </c>
      <c r="F13" t="s">
        <v>82</v>
      </c>
      <c r="G13" t="s">
        <v>97</v>
      </c>
      <c r="H13" s="3">
        <v>0.26</v>
      </c>
      <c r="I13" s="3">
        <f>0.26*20</f>
        <v>5.2</v>
      </c>
      <c r="J13" s="4" t="s">
        <v>95</v>
      </c>
    </row>
    <row r="14" spans="1:10" x14ac:dyDescent="0.25">
      <c r="A14" t="s">
        <v>46</v>
      </c>
      <c r="B14">
        <v>8</v>
      </c>
      <c r="C14" t="s">
        <v>47</v>
      </c>
      <c r="D14" t="s">
        <v>47</v>
      </c>
      <c r="E14" t="s">
        <v>48</v>
      </c>
      <c r="F14" t="s">
        <v>83</v>
      </c>
      <c r="G14" t="s">
        <v>89</v>
      </c>
      <c r="H14" s="3">
        <v>0.54</v>
      </c>
      <c r="I14" s="3">
        <f>0.54*8</f>
        <v>4.32</v>
      </c>
      <c r="J14" s="4" t="s">
        <v>96</v>
      </c>
    </row>
    <row r="15" spans="1:10" x14ac:dyDescent="0.25">
      <c r="A15" t="s">
        <v>49</v>
      </c>
      <c r="B15">
        <v>1</v>
      </c>
      <c r="C15" t="s">
        <v>50</v>
      </c>
      <c r="D15" t="s">
        <v>50</v>
      </c>
      <c r="E15" t="s">
        <v>51</v>
      </c>
      <c r="F15" t="s">
        <v>52</v>
      </c>
      <c r="G15" t="s">
        <v>85</v>
      </c>
      <c r="H15" s="3">
        <v>1.5</v>
      </c>
      <c r="I15" s="3">
        <v>1.5</v>
      </c>
    </row>
    <row r="16" spans="1:10" x14ac:dyDescent="0.25">
      <c r="A16" t="s">
        <v>98</v>
      </c>
      <c r="B16">
        <v>2</v>
      </c>
      <c r="C16" t="s">
        <v>53</v>
      </c>
      <c r="D16" t="s">
        <v>53</v>
      </c>
      <c r="E16" t="s">
        <v>54</v>
      </c>
      <c r="F16" t="s">
        <v>84</v>
      </c>
      <c r="G16" t="s">
        <v>85</v>
      </c>
      <c r="H16" s="3">
        <v>0.14000000000000001</v>
      </c>
      <c r="I16" s="3">
        <v>0.28000000000000003</v>
      </c>
    </row>
    <row r="17" spans="1:10" x14ac:dyDescent="0.25">
      <c r="A17" t="s">
        <v>55</v>
      </c>
      <c r="B17">
        <v>84</v>
      </c>
      <c r="C17" t="s">
        <v>56</v>
      </c>
      <c r="D17" t="s">
        <v>57</v>
      </c>
      <c r="E17" t="s">
        <v>58</v>
      </c>
      <c r="F17" t="s">
        <v>59</v>
      </c>
      <c r="G17" t="s">
        <v>85</v>
      </c>
      <c r="H17" s="3">
        <f>3.95/100</f>
        <v>3.95E-2</v>
      </c>
      <c r="I17" s="3">
        <f>0.04*84</f>
        <v>3.36</v>
      </c>
    </row>
    <row r="18" spans="1:10" x14ac:dyDescent="0.25">
      <c r="A18" t="s">
        <v>60</v>
      </c>
      <c r="B18">
        <v>1</v>
      </c>
      <c r="C18" t="s">
        <v>61</v>
      </c>
      <c r="D18" t="s">
        <v>57</v>
      </c>
      <c r="E18" t="s">
        <v>58</v>
      </c>
      <c r="F18" t="s">
        <v>59</v>
      </c>
      <c r="G18" t="s">
        <v>85</v>
      </c>
      <c r="H18" s="3">
        <f>3.95/100</f>
        <v>3.95E-2</v>
      </c>
      <c r="I18" s="3">
        <v>0.04</v>
      </c>
    </row>
    <row r="19" spans="1:10" x14ac:dyDescent="0.25">
      <c r="A19" t="s">
        <v>62</v>
      </c>
      <c r="B19">
        <v>1</v>
      </c>
      <c r="C19" t="s">
        <v>63</v>
      </c>
      <c r="D19" t="s">
        <v>57</v>
      </c>
      <c r="E19" t="s">
        <v>58</v>
      </c>
      <c r="F19" t="s">
        <v>59</v>
      </c>
      <c r="G19" t="s">
        <v>85</v>
      </c>
      <c r="H19" s="3">
        <v>0.04</v>
      </c>
      <c r="I19" s="3">
        <v>0.04</v>
      </c>
    </row>
    <row r="20" spans="1:10" x14ac:dyDescent="0.25">
      <c r="A20" t="s">
        <v>64</v>
      </c>
      <c r="B20">
        <v>1</v>
      </c>
      <c r="C20" t="s">
        <v>65</v>
      </c>
      <c r="D20" t="s">
        <v>65</v>
      </c>
      <c r="E20" t="s">
        <v>66</v>
      </c>
      <c r="F20" t="s">
        <v>67</v>
      </c>
      <c r="G20" t="s">
        <v>88</v>
      </c>
      <c r="H20" s="3">
        <v>6.85</v>
      </c>
      <c r="I20" s="3">
        <v>6.85</v>
      </c>
      <c r="J20" s="4" t="s">
        <v>99</v>
      </c>
    </row>
    <row r="21" spans="1:10" x14ac:dyDescent="0.25">
      <c r="A21" t="s">
        <v>68</v>
      </c>
      <c r="B21">
        <v>1</v>
      </c>
      <c r="C21" s="1">
        <v>7442</v>
      </c>
      <c r="D21" s="1">
        <v>7442</v>
      </c>
      <c r="E21" t="s">
        <v>69</v>
      </c>
      <c r="G21" t="s">
        <v>85</v>
      </c>
      <c r="H21" s="3">
        <v>0.75</v>
      </c>
      <c r="I21" s="3">
        <v>0.75</v>
      </c>
    </row>
    <row r="22" spans="1:10" x14ac:dyDescent="0.25">
      <c r="A22" t="s">
        <v>70</v>
      </c>
      <c r="B22">
        <v>1</v>
      </c>
      <c r="C22" t="s">
        <v>71</v>
      </c>
      <c r="D22" t="s">
        <v>71</v>
      </c>
      <c r="E22" t="s">
        <v>72</v>
      </c>
      <c r="F22" t="s">
        <v>73</v>
      </c>
      <c r="G22" t="s">
        <v>89</v>
      </c>
      <c r="H22" s="3">
        <v>3.52</v>
      </c>
      <c r="I22" s="3">
        <v>3.52</v>
      </c>
      <c r="J22" s="4" t="s">
        <v>100</v>
      </c>
    </row>
    <row r="23" spans="1:10" x14ac:dyDescent="0.25">
      <c r="A23" t="s">
        <v>74</v>
      </c>
      <c r="B23">
        <v>2</v>
      </c>
      <c r="C23" t="s">
        <v>75</v>
      </c>
      <c r="D23" t="s">
        <v>75</v>
      </c>
      <c r="E23" t="s">
        <v>76</v>
      </c>
      <c r="F23" t="s">
        <v>77</v>
      </c>
      <c r="G23" t="s">
        <v>85</v>
      </c>
      <c r="H23" s="3">
        <v>0.75</v>
      </c>
      <c r="I23" s="3">
        <v>1.5</v>
      </c>
    </row>
    <row r="24" spans="1:10" x14ac:dyDescent="0.25">
      <c r="A24" t="s">
        <v>78</v>
      </c>
      <c r="B24">
        <v>1</v>
      </c>
      <c r="C24" t="s">
        <v>79</v>
      </c>
      <c r="D24" t="s">
        <v>79</v>
      </c>
      <c r="E24" t="s">
        <v>80</v>
      </c>
      <c r="F24" t="s">
        <v>81</v>
      </c>
      <c r="G24" t="s">
        <v>85</v>
      </c>
      <c r="H24" s="3">
        <v>1.5</v>
      </c>
      <c r="I24" s="3">
        <v>1.5</v>
      </c>
    </row>
    <row r="25" spans="1:10" x14ac:dyDescent="0.25">
      <c r="A25" t="s">
        <v>90</v>
      </c>
      <c r="B25">
        <v>10</v>
      </c>
      <c r="C25" t="s">
        <v>91</v>
      </c>
      <c r="D25" t="s">
        <v>91</v>
      </c>
      <c r="F25" t="s">
        <v>92</v>
      </c>
      <c r="G25" t="s">
        <v>93</v>
      </c>
      <c r="H25" s="3">
        <f>33.6/10</f>
        <v>3.3600000000000003</v>
      </c>
      <c r="I25" s="3">
        <v>33.6</v>
      </c>
      <c r="J25" t="s">
        <v>102</v>
      </c>
    </row>
  </sheetData>
  <hyperlinks>
    <hyperlink ref="J4" r:id="rId1" xr:uid="{7C3C868A-673A-4E39-9BF7-5B53AC2E9E8C}"/>
    <hyperlink ref="J11" r:id="rId2" xr:uid="{13EF03F8-2886-47B6-A1F4-8B2A34EA612B}"/>
    <hyperlink ref="J13" r:id="rId3" xr:uid="{421E12B2-3BB4-4BB7-BEEE-9F7D37F303ED}"/>
    <hyperlink ref="J14" r:id="rId4" xr:uid="{DC03257A-1FA7-44CC-AB21-3DA01D7B90BD}"/>
    <hyperlink ref="J20" r:id="rId5" xr:uid="{F76AB42C-491E-4E0A-B422-838B4A431494}"/>
    <hyperlink ref="J22" r:id="rId6" xr:uid="{93B7724B-6EBB-4307-88AD-F74742D177CC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Bohnert</dc:creator>
  <cp:lastModifiedBy>Jake</cp:lastModifiedBy>
  <dcterms:created xsi:type="dcterms:W3CDTF">2022-01-17T02:24:46Z</dcterms:created>
  <dcterms:modified xsi:type="dcterms:W3CDTF">2022-01-26T15:44:08Z</dcterms:modified>
</cp:coreProperties>
</file>