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cob\Downloads\"/>
    </mc:Choice>
  </mc:AlternateContent>
  <xr:revisionPtr revIDLastSave="0" documentId="13_ncr:1_{1EBCDC80-25AE-431C-8462-0D76773242E3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Sheet1!$A$1:$S$1</definedName>
  </definedNames>
  <calcPr calcId="181029"/>
  <pivotCaches>
    <pivotCache cacheId="0" r:id="rId6"/>
    <pivotCache cacheId="1" r:id="rId7"/>
    <pivotCache cacheId="1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3" i="5"/>
  <c r="B2" i="5"/>
  <c r="B13" i="5"/>
  <c r="B12" i="5"/>
  <c r="B11" i="5"/>
  <c r="B10" i="5"/>
  <c r="B9" i="5"/>
  <c r="B8" i="5"/>
  <c r="B7" i="5"/>
  <c r="B6" i="5"/>
  <c r="B5" i="5"/>
  <c r="B4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5" l="1"/>
  <c r="H2" i="5"/>
  <c r="H6" i="5"/>
  <c r="F6" i="5"/>
  <c r="G4" i="5"/>
  <c r="H12" i="5"/>
  <c r="H11" i="5"/>
  <c r="F7" i="5"/>
  <c r="G5" i="5"/>
  <c r="G9" i="5"/>
  <c r="H9" i="5"/>
  <c r="E2" i="5"/>
  <c r="F2" i="5" s="1"/>
  <c r="E10" i="5"/>
  <c r="H10" i="5" s="1"/>
  <c r="E6" i="5"/>
  <c r="G6" i="5" s="1"/>
  <c r="E13" i="5"/>
  <c r="G13" i="5" s="1"/>
  <c r="E9" i="5"/>
  <c r="F9" i="5" s="1"/>
  <c r="E5" i="5"/>
  <c r="F5" i="5" s="1"/>
  <c r="E12" i="5"/>
  <c r="G12" i="5" s="1"/>
  <c r="E8" i="5"/>
  <c r="F8" i="5" s="1"/>
  <c r="E4" i="5"/>
  <c r="F4" i="5" s="1"/>
  <c r="E11" i="5"/>
  <c r="F11" i="5" s="1"/>
  <c r="E7" i="5"/>
  <c r="G7" i="5" s="1"/>
  <c r="E3" i="5"/>
  <c r="H3" i="5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H13" i="5" l="1"/>
  <c r="G8" i="5"/>
  <c r="G3" i="5"/>
  <c r="H8" i="5"/>
  <c r="H7" i="5"/>
  <c r="F13" i="5"/>
  <c r="F12" i="5"/>
  <c r="H5" i="5"/>
  <c r="F3" i="5"/>
  <c r="G11" i="5"/>
  <c r="H4" i="5"/>
  <c r="G10" i="5"/>
  <c r="F10" i="5"/>
</calcChain>
</file>

<file path=xl/sharedStrings.xml><?xml version="1.0" encoding="utf-8"?>
<sst xmlns="http://schemas.openxmlformats.org/spreadsheetml/2006/main" count="28950" uniqueCount="8362">
  <si>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</si>
  <si>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</si>
  <si>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</si>
  <si>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</si>
  <si>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</si>
  <si>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</si>
  <si>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</si>
  <si>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</si>
  <si>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</si>
  <si>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</si>
  <si>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</si>
  <si>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</si>
  <si>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</si>
  <si>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</si>
  <si>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</si>
  <si>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</si>
  <si>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</si>
  <si>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</si>
  <si>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</si>
  <si>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</si>
  <si>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</si>
  <si>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</si>
  <si>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</si>
  <si>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</si>
  <si>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</si>
  <si>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</si>
  <si>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</si>
  <si>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</si>
  <si>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</si>
  <si>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</si>
  <si>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</si>
  <si>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</si>
  <si>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</si>
  <si>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</si>
  <si>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</si>
  <si>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</si>
  <si>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</si>
  <si>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</si>
  <si>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</si>
  <si>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</si>
  <si>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</si>
  <si>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</si>
  <si>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</si>
  <si>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</si>
  <si>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</si>
  <si>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</si>
  <si>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</si>
  <si>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</si>
  <si>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</si>
  <si>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</si>
  <si>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</si>
  <si>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</si>
  <si>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</si>
  <si>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</si>
  <si>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</si>
  <si>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</si>
  <si>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</si>
  <si>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</si>
  <si>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</si>
  <si>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</si>
  <si>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</si>
  <si>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</si>
  <si>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</si>
  <si>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</si>
  <si>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</si>
  <si>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</si>
  <si>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</si>
  <si>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</si>
  <si>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</si>
  <si>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</si>
  <si>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</si>
  <si>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</si>
  <si>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</si>
  <si>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</si>
  <si>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</si>
  <si>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</si>
  <si>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</si>
  <si>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</si>
  <si>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</si>
  <si>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</si>
  <si>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</si>
  <si>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</si>
  <si>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</si>
  <si>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</si>
  <si>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</si>
  <si>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</si>
  <si>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</si>
  <si>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</si>
  <si>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</si>
  <si>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</si>
  <si>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</si>
  <si>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</si>
  <si>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</si>
  <si>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</si>
  <si>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</si>
  <si>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</si>
  <si>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</si>
  <si>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</si>
  <si>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</si>
  <si>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</si>
  <si>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</si>
  <si>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</si>
  <si>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</si>
  <si>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</si>
  <si>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</si>
  <si>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</si>
  <si>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</si>
  <si>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</si>
  <si>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</si>
  <si>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</si>
  <si>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</si>
  <si>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</si>
  <si>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</si>
  <si>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</si>
  <si>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</si>
  <si>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</si>
  <si>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</si>
  <si>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</si>
  <si>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</si>
  <si>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</si>
  <si>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</si>
  <si>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</si>
  <si>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</si>
  <si>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</si>
  <si>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</si>
  <si>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</si>
  <si>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</si>
  <si>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</si>
  <si>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</si>
  <si>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</si>
  <si>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</si>
  <si>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</si>
  <si>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</si>
  <si>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</si>
  <si>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</si>
  <si>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</si>
  <si>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</si>
  <si>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</si>
  <si>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</si>
  <si>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</si>
  <si>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</si>
  <si>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</si>
  <si>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</si>
  <si>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</si>
  <si>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</si>
  <si>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</si>
  <si>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</si>
  <si>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</si>
  <si>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</si>
  <si>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</si>
  <si>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</si>
  <si>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</si>
  <si>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</si>
  <si>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</si>
  <si>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</si>
  <si>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</si>
  <si>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</si>
  <si>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</si>
  <si>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</si>
  <si>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</si>
  <si>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</si>
  <si>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</si>
  <si>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</si>
  <si>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</si>
  <si>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</si>
  <si>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</si>
  <si>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</si>
  <si>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</si>
  <si>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</si>
  <si>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</si>
  <si>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</si>
  <si>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</si>
  <si>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</si>
  <si>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</si>
  <si>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</si>
  <si>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</si>
  <si>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</si>
  <si>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</si>
  <si>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</si>
  <si>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</si>
  <si>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</si>
  <si>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</si>
  <si>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</si>
  <si>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</si>
  <si>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</si>
  <si>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</si>
  <si>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</si>
  <si>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</si>
  <si>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</si>
  <si>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</si>
  <si>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</si>
  <si>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</si>
  <si>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</si>
  <si>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</si>
  <si>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</si>
  <si>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</si>
  <si>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</si>
  <si>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</si>
  <si>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</si>
  <si>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</si>
  <si>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</si>
  <si>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</si>
  <si>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</si>
  <si>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</si>
  <si>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</si>
  <si>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</si>
  <si>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</si>
  <si>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</si>
  <si>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</si>
  <si>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</si>
  <si>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</si>
  <si>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</si>
  <si>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</si>
  <si>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</si>
  <si>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</si>
  <si>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</si>
  <si>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</si>
  <si>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</si>
  <si>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</si>
  <si>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</si>
  <si>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</si>
  <si>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</si>
  <si>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</si>
  <si>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</si>
  <si>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</si>
  <si>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</si>
  <si>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</si>
  <si>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</si>
  <si>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</si>
  <si>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</si>
  <si>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</si>
  <si>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</si>
  <si>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</si>
  <si>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</si>
  <si>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</si>
  <si>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</si>
  <si>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</si>
  <si>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</si>
  <si>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</si>
  <si>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</si>
  <si>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</si>
  <si>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</si>
  <si>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</si>
  <si>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</si>
  <si>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</si>
  <si>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</si>
  <si>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</si>
  <si>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</si>
  <si>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</si>
  <si>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</si>
  <si>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</si>
  <si>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</si>
  <si>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</si>
  <si>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</si>
  <si>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</si>
  <si>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</si>
  <si>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</si>
  <si>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</si>
  <si>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</si>
  <si>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</si>
  <si>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</si>
  <si>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</si>
  <si>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</si>
  <si>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</si>
  <si>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</si>
  <si>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</si>
  <si>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</si>
  <si>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</si>
  <si>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</si>
  <si>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</si>
  <si>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</si>
  <si>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</si>
  <si>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</si>
  <si>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</si>
  <si>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</si>
  <si>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</si>
  <si>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</si>
  <si>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</si>
  <si>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</si>
  <si>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</si>
  <si>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</si>
  <si>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</si>
  <si>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</si>
  <si>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</si>
  <si>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</si>
  <si>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</si>
  <si>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</si>
  <si>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</si>
  <si>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</si>
  <si>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</si>
  <si>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</si>
  <si>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</si>
  <si>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</si>
  <si>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</si>
  <si>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</si>
  <si>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</si>
  <si>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</si>
  <si>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</si>
  <si>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</si>
  <si>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</si>
  <si>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</si>
  <si>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</si>
  <si>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</si>
  <si>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</si>
  <si>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</si>
  <si>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</si>
  <si>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</si>
  <si>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</si>
  <si>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</si>
  <si>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</si>
  <si>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</si>
  <si>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</si>
  <si>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</si>
  <si>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</si>
  <si>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</si>
  <si>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</si>
  <si>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</si>
  <si>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</si>
  <si>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</si>
  <si>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</si>
  <si>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</si>
  <si>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</si>
  <si>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</si>
  <si>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</si>
  <si>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</si>
  <si>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</si>
  <si>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</si>
  <si>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</si>
  <si>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</si>
  <si>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</si>
  <si>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</si>
  <si>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</si>
  <si>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</si>
  <si>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</si>
  <si>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</si>
  <si>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</si>
  <si>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</si>
  <si>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</si>
  <si>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</si>
  <si>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</si>
  <si>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</si>
  <si>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</si>
  <si>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</si>
  <si>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</si>
  <si>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</si>
  <si>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</si>
  <si>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</si>
  <si>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</si>
  <si>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</si>
  <si>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</si>
  <si>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</si>
  <si>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</si>
  <si>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</si>
  <si>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</si>
  <si>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</si>
  <si>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</si>
  <si>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</si>
  <si>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</si>
  <si>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</si>
  <si>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</si>
  <si>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</si>
  <si>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</si>
  <si>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</si>
  <si>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</si>
  <si>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</si>
  <si>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</si>
  <si>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</si>
  <si>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</si>
  <si>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</si>
  <si>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</si>
  <si>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</si>
  <si>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</si>
  <si>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</si>
  <si>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</si>
  <si>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</si>
  <si>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</si>
  <si>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</si>
  <si>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</si>
  <si>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</si>
  <si>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</si>
  <si>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</si>
  <si>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</si>
  <si>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</si>
  <si>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</si>
  <si>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</si>
  <si>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</si>
  <si>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</si>
  <si>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</si>
  <si>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</si>
  <si>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</si>
  <si>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</si>
  <si>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</si>
  <si>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</si>
  <si>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</si>
  <si>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</si>
  <si>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</si>
  <si>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</si>
  <si>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</si>
  <si>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</si>
  <si>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</si>
  <si>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</si>
  <si>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</si>
  <si>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</si>
  <si>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</si>
  <si>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</si>
  <si>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</si>
  <si>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</si>
  <si>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</si>
  <si>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</si>
  <si>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</si>
  <si>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</si>
  <si>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</si>
  <si>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</si>
  <si>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</si>
  <si>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</si>
  <si>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</si>
  <si>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</si>
  <si>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</si>
  <si>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</si>
  <si>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</si>
  <si>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</si>
  <si>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</si>
  <si>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</si>
  <si>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</si>
  <si>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</si>
  <si>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</si>
  <si>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</si>
  <si>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</si>
  <si>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</si>
  <si>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</si>
  <si>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</si>
  <si>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</si>
  <si>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</si>
  <si>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</si>
  <si>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</si>
  <si>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</si>
  <si>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</si>
  <si>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</si>
  <si>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</si>
  <si>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</si>
  <si>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</si>
  <si>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</si>
  <si>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</si>
  <si>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</si>
  <si>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</si>
  <si>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</si>
  <si>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</si>
  <si>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</si>
  <si>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</si>
  <si>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</si>
  <si>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</si>
  <si>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</si>
  <si>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</si>
  <si>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</si>
  <si>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</si>
  <si>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</si>
  <si>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</si>
  <si>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</si>
  <si>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</si>
  <si>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</si>
  <si>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</si>
  <si>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</si>
  <si>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</si>
  <si>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</si>
  <si>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</si>
  <si>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</si>
  <si>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</si>
  <si>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</si>
  <si>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</si>
  <si>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</si>
  <si>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</si>
  <si>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</si>
  <si>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</si>
  <si>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</si>
  <si>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</si>
  <si>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</si>
  <si>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</si>
  <si>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</si>
  <si>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</si>
  <si>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</si>
  <si>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</si>
  <si>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</si>
  <si>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</si>
  <si>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</si>
  <si>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</si>
  <si>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</si>
  <si>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</si>
  <si>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</si>
  <si>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</si>
  <si>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</si>
  <si>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</si>
  <si>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</si>
  <si>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</si>
  <si>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</si>
  <si>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</si>
  <si>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</si>
  <si>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</si>
  <si>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</si>
  <si>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</si>
  <si>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</si>
  <si>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</si>
  <si>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</si>
  <si>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</si>
  <si>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</si>
  <si>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</si>
  <si>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</si>
  <si>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</si>
  <si>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</si>
  <si>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</si>
  <si>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</si>
  <si>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</si>
  <si>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</si>
  <si>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</si>
  <si>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</si>
  <si>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</si>
  <si>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</si>
  <si>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</si>
  <si>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</si>
  <si>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</si>
  <si>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</si>
  <si>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</si>
  <si>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</si>
  <si>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</si>
  <si>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</si>
  <si>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</si>
  <si>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</si>
  <si>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</si>
  <si>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</si>
  <si>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</si>
  <si>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</si>
  <si>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</si>
  <si>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</si>
  <si>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</si>
  <si>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</si>
  <si>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</si>
  <si>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</si>
  <si>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</si>
  <si>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</si>
  <si>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</si>
  <si>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</si>
  <si>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</si>
  <si>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</si>
  <si>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</si>
  <si>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</si>
  <si>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</si>
  <si>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</si>
  <si>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</si>
  <si>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</si>
  <si>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</si>
  <si>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</si>
  <si>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</si>
  <si>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</si>
  <si>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</si>
  <si>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</si>
  <si>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</si>
  <si>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</si>
  <si>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</si>
  <si>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</si>
  <si>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</si>
  <si>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</si>
  <si>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</si>
  <si>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</si>
  <si>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</si>
  <si>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</si>
  <si>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</si>
  <si>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</si>
  <si>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</si>
  <si>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</si>
  <si>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</si>
  <si>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</si>
  <si>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</si>
  <si>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</si>
  <si>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</si>
  <si>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</si>
  <si>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</si>
  <si>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</si>
  <si>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</si>
  <si>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</si>
  <si>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</si>
  <si>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</si>
  <si>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</si>
  <si>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</si>
  <si>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</si>
  <si>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</si>
  <si>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</si>
  <si>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</si>
  <si>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</si>
  <si>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</si>
  <si>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</si>
  <si>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</si>
  <si>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</si>
  <si>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</si>
  <si>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</si>
  <si>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</si>
  <si>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</si>
  <si>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</si>
  <si>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</si>
  <si>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</si>
  <si>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</si>
  <si>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</si>
  <si>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</si>
  <si>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</si>
  <si>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</si>
  <si>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</si>
  <si>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</si>
  <si>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</si>
  <si>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</si>
  <si>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</si>
  <si>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</si>
  <si>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</si>
  <si>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</si>
  <si>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</si>
  <si>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</si>
  <si>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</si>
  <si>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</si>
  <si>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</si>
  <si>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</si>
  <si>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</si>
  <si>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</si>
  <si>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</si>
  <si>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</si>
  <si>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</si>
  <si>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</si>
  <si>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</si>
  <si>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</si>
  <si>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</si>
  <si>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</si>
  <si>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</si>
  <si>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</si>
  <si>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</si>
  <si>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</si>
  <si>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</si>
  <si>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</si>
  <si>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</si>
  <si>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</si>
  <si>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</si>
  <si>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</si>
  <si>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</si>
  <si>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</si>
  <si>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</si>
  <si>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</si>
  <si>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</si>
  <si>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</si>
  <si>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</si>
  <si>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</si>
  <si>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</si>
  <si>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</si>
  <si>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</si>
  <si>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</si>
  <si>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</si>
  <si>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</si>
  <si>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</si>
  <si>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</si>
  <si>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</si>
  <si>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</si>
  <si>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</si>
  <si>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</si>
  <si>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</si>
  <si>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</si>
  <si>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</si>
  <si>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</si>
  <si>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</si>
  <si>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</si>
  <si>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</si>
  <si>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</si>
  <si>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</si>
  <si>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</si>
  <si>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</si>
  <si>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</si>
  <si>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</si>
  <si>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</si>
  <si>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</si>
  <si>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</si>
  <si>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</si>
  <si>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</si>
  <si>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</si>
  <si>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</si>
  <si>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</si>
  <si>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</si>
  <si>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</si>
  <si>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</si>
  <si>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</si>
  <si>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</si>
  <si>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</si>
  <si>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</si>
  <si>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</si>
  <si>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</si>
  <si>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</si>
  <si>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</si>
  <si>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</si>
  <si>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</si>
  <si>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</si>
  <si>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</si>
  <si>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</si>
  <si>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</si>
  <si>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</si>
  <si>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</si>
  <si>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</si>
  <si>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</si>
  <si>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</si>
  <si>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</si>
  <si>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</si>
  <si>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</si>
  <si>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</si>
  <si>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</si>
  <si>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</si>
  <si>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</si>
  <si>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</si>
  <si>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</si>
  <si>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</si>
  <si>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</si>
  <si>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</si>
  <si>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</si>
  <si>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</si>
  <si>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</si>
  <si>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</si>
  <si>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</si>
  <si>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</si>
  <si>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</si>
  <si>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</si>
  <si>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</si>
  <si>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</si>
  <si>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</si>
  <si>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</si>
  <si>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</si>
  <si>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</si>
  <si>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</si>
  <si>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</si>
  <si>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</si>
  <si>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</si>
  <si>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</si>
  <si>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</si>
  <si>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</si>
  <si>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</si>
  <si>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</si>
  <si>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</si>
  <si>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</si>
  <si>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</si>
  <si>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</si>
  <si>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</si>
  <si>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</si>
  <si>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</si>
  <si>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</si>
  <si>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</si>
  <si>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</si>
  <si>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</si>
  <si>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</si>
  <si>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</si>
  <si>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</si>
  <si>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</si>
  <si>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</si>
  <si>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</si>
  <si>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</si>
  <si>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</si>
  <si>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</si>
  <si>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</si>
  <si>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</si>
  <si>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</si>
  <si>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</si>
  <si>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</si>
  <si>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</si>
  <si>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</si>
  <si>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</si>
  <si>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</si>
  <si>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</si>
  <si>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</si>
  <si>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</si>
  <si>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</si>
  <si>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</si>
  <si>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</si>
  <si>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</si>
  <si>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</si>
  <si>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</si>
  <si>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</si>
  <si>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</si>
  <si>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</si>
  <si>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</si>
  <si>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</si>
  <si>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</si>
  <si>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</si>
  <si>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</si>
  <si>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</si>
  <si>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</si>
  <si>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</si>
  <si>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</si>
  <si>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</si>
  <si>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</si>
  <si>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</si>
  <si>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</si>
  <si>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</si>
  <si>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</si>
  <si>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</si>
  <si>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</si>
  <si>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</si>
  <si>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</si>
  <si>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</si>
  <si>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</si>
  <si>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</si>
  <si>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</si>
  <si>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</si>
  <si>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</si>
  <si>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</si>
  <si>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</si>
  <si>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</si>
  <si>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</si>
  <si>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</si>
  <si>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</si>
  <si>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</si>
  <si>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</si>
  <si>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</si>
  <si>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</si>
  <si>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</si>
  <si>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</si>
  <si>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</si>
  <si>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</si>
  <si>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</si>
  <si>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</si>
  <si>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</si>
  <si>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</si>
  <si>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</si>
  <si>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</si>
  <si>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</si>
  <si>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</si>
  <si>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</si>
  <si>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</si>
  <si>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</si>
  <si>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</si>
  <si>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</si>
  <si>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</si>
  <si>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</si>
  <si>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</si>
  <si>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</si>
  <si>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</si>
  <si>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</si>
  <si>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</si>
  <si>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</si>
  <si>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</si>
  <si>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</si>
  <si>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</si>
  <si>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</si>
  <si>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</si>
  <si>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</si>
  <si>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</si>
  <si>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</si>
  <si>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</si>
  <si>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</si>
  <si>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</si>
  <si>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</si>
  <si>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</si>
  <si>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</si>
  <si>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</si>
  <si>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</si>
  <si>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</si>
  <si>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</si>
  <si>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</si>
  <si>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</si>
  <si>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</si>
  <si>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</si>
  <si>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</si>
  <si>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</si>
  <si>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</si>
  <si>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</si>
  <si>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</si>
  <si>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</si>
  <si>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</si>
  <si>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</si>
  <si>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</si>
  <si>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</si>
  <si>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</si>
  <si>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</si>
  <si>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</si>
  <si>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</si>
  <si>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</si>
  <si>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</si>
  <si>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</si>
  <si>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</si>
  <si>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</si>
  <si>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</si>
  <si>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</si>
  <si>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</si>
  <si>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</si>
  <si>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</si>
  <si>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</si>
  <si>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</si>
  <si>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</si>
  <si>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</si>
  <si>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</si>
  <si>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</si>
  <si>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</si>
  <si>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</si>
  <si>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</si>
  <si>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</si>
  <si>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</si>
  <si>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</si>
  <si>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</si>
  <si>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</si>
  <si>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</si>
  <si>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</si>
  <si>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</si>
  <si>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</si>
  <si>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</si>
  <si>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</si>
  <si>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</si>
  <si>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</si>
  <si>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</si>
  <si>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</si>
  <si>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</si>
  <si>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</si>
  <si>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</si>
  <si>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</si>
  <si>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</si>
  <si>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</si>
  <si>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</si>
  <si>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</si>
  <si>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</si>
  <si>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</si>
  <si>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</si>
  <si>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</si>
  <si>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</si>
  <si>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</si>
  <si>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</si>
  <si>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</si>
  <si>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</si>
  <si>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</si>
  <si>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</si>
  <si>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</si>
  <si>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</si>
  <si>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</si>
  <si>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</si>
  <si>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</si>
  <si>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</si>
  <si>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</si>
  <si>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</si>
  <si>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</si>
  <si>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</si>
  <si>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</si>
  <si>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</si>
  <si>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</si>
  <si>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</si>
  <si>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</si>
  <si>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</si>
  <si>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</si>
  <si>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</si>
  <si>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</si>
  <si>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</si>
  <si>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</si>
  <si>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</si>
  <si>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</si>
  <si>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</si>
  <si>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</si>
  <si>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</si>
  <si>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</si>
  <si>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</si>
  <si>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</si>
  <si>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</si>
  <si>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</si>
  <si>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</si>
  <si>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</si>
  <si>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</si>
  <si>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</si>
  <si>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</si>
  <si>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</si>
  <si>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</si>
  <si>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</si>
  <si>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</si>
  <si>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</si>
  <si>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</si>
  <si>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</si>
  <si>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</si>
  <si>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</si>
  <si>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</si>
  <si>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</si>
  <si>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</si>
  <si>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</si>
  <si>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</si>
  <si>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</si>
  <si>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</si>
  <si>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</si>
  <si>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</si>
  <si>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</si>
  <si>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</si>
  <si>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</si>
  <si>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</si>
  <si>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</si>
  <si>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</si>
  <si>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</si>
  <si>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</si>
  <si>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</si>
  <si>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</si>
  <si>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</si>
  <si>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</si>
  <si>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</si>
  <si>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</si>
  <si>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</si>
  <si>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</si>
  <si>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</si>
  <si>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</si>
  <si>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</si>
  <si>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</si>
  <si>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</si>
  <si>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</si>
  <si>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</si>
  <si>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</si>
  <si>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</si>
  <si>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</si>
  <si>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</si>
  <si>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</si>
  <si>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</si>
  <si>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</si>
  <si>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</si>
  <si>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</si>
  <si>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</si>
  <si>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</si>
  <si>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</si>
  <si>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</si>
  <si>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</si>
  <si>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</si>
  <si>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</si>
  <si>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</si>
  <si>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</si>
  <si>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</si>
  <si>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</si>
  <si>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</si>
  <si>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</si>
  <si>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</si>
  <si>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</si>
  <si>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</si>
  <si>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</si>
  <si>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</si>
  <si>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</si>
  <si>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</si>
  <si>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</si>
  <si>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</si>
  <si>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</si>
  <si>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</si>
  <si>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</si>
  <si>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</si>
  <si>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</si>
  <si>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</si>
  <si>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</si>
  <si>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</si>
  <si>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</si>
  <si>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</si>
  <si>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</si>
  <si>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</si>
  <si>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</si>
  <si>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</si>
  <si>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</si>
  <si>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</si>
  <si>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</si>
  <si>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</si>
  <si>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</si>
  <si>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</si>
  <si>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</si>
  <si>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</si>
  <si>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</si>
  <si>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</si>
  <si>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</si>
  <si>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</si>
  <si>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</si>
  <si>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</si>
  <si>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</si>
  <si>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</si>
  <si>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</si>
  <si>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</si>
  <si>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</si>
  <si>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</si>
  <si>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</si>
  <si>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</si>
  <si>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</si>
  <si>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</si>
  <si>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</si>
  <si>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</si>
  <si>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</si>
  <si>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</si>
  <si>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</si>
  <si>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</si>
  <si>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</si>
  <si>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</si>
  <si>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</si>
  <si>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</si>
  <si>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</si>
  <si>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</si>
  <si>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</si>
  <si>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</si>
  <si>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</si>
  <si>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</si>
  <si>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</si>
  <si>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</si>
  <si>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</si>
  <si>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</si>
  <si>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</si>
  <si>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</si>
  <si>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</si>
  <si>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</si>
  <si>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</si>
  <si>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</si>
  <si>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</si>
  <si>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</si>
  <si>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</si>
  <si>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</si>
  <si>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</si>
  <si>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</si>
  <si>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</si>
  <si>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</si>
  <si>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</si>
  <si>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</si>
  <si>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</si>
  <si>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</si>
  <si>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</si>
  <si>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</si>
  <si>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</si>
  <si>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</si>
  <si>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</si>
  <si>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</si>
  <si>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</si>
  <si>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</si>
  <si>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</si>
  <si>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</si>
  <si>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</si>
  <si>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</si>
  <si>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</si>
  <si>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</si>
  <si>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</si>
  <si>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</si>
  <si>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</si>
  <si>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</si>
  <si>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</si>
  <si>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</si>
  <si>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</si>
  <si>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</si>
  <si>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</si>
  <si>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</si>
  <si>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</si>
  <si>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</si>
  <si>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</si>
  <si>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</si>
  <si>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</si>
  <si>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</si>
  <si>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</si>
  <si>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</si>
  <si>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</si>
  <si>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</si>
  <si>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</si>
  <si>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</si>
  <si>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</si>
  <si>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</si>
  <si>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</si>
  <si>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</si>
  <si>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</si>
  <si>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</si>
  <si>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</si>
  <si>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</si>
  <si>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</si>
  <si>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</si>
  <si>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</si>
  <si>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</si>
  <si>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</si>
  <si>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</si>
  <si>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</si>
  <si>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</si>
  <si>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</si>
  <si>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</si>
  <si>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</si>
  <si>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</si>
  <si>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</si>
  <si>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</si>
  <si>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</si>
  <si>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</si>
  <si>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</si>
  <si>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</si>
  <si>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</si>
  <si>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</si>
  <si>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</si>
  <si>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</si>
  <si>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</si>
  <si>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</si>
  <si>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</si>
  <si>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</si>
  <si>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</si>
  <si>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</si>
  <si>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</si>
  <si>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</si>
  <si>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</si>
  <si>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</si>
  <si>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</si>
  <si>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</si>
  <si>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</si>
  <si>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</si>
  <si>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</si>
  <si>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</si>
  <si>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</si>
  <si>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</si>
  <si>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</si>
  <si>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</si>
  <si>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</si>
  <si>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</si>
  <si>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</si>
  <si>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</si>
  <si>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</si>
  <si>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</si>
  <si>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</si>
  <si>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</si>
  <si>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</si>
  <si>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</si>
  <si>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</si>
  <si>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</si>
  <si>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</si>
  <si>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</si>
  <si>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</si>
  <si>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</si>
  <si>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</si>
  <si>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</si>
  <si>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</si>
  <si>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</si>
  <si>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</si>
  <si>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</si>
  <si>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</si>
  <si>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</si>
  <si>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</si>
  <si>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</si>
  <si>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</si>
  <si>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</si>
  <si>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</si>
  <si>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</si>
  <si>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</si>
  <si>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</si>
  <si>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</si>
  <si>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</si>
  <si>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</si>
  <si>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</si>
  <si>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</si>
  <si>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</si>
  <si>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</si>
  <si>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</si>
  <si>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</si>
  <si>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</si>
  <si>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</si>
  <si>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</si>
  <si>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</si>
  <si>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</si>
  <si>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</si>
  <si>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</si>
  <si>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</si>
  <si>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</si>
  <si>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</si>
  <si>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</si>
  <si>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</si>
  <si>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</si>
  <si>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</si>
  <si>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</si>
  <si>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</si>
  <si>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</si>
  <si>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</si>
  <si>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</si>
  <si>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</si>
  <si>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</si>
  <si>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</si>
  <si>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</si>
  <si>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</si>
  <si>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</si>
  <si>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</si>
  <si>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</si>
  <si>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</si>
  <si>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</si>
  <si>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</si>
  <si>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</si>
  <si>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</si>
  <si>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</si>
  <si>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</si>
  <si>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</si>
  <si>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</si>
  <si>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</si>
  <si>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</si>
  <si>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</si>
  <si>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</si>
  <si>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</si>
  <si>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</si>
  <si>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</si>
  <si>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</si>
  <si>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</si>
  <si>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</si>
  <si>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</si>
  <si>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</si>
  <si>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</si>
  <si>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</si>
  <si>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</si>
  <si>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</si>
  <si>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</si>
  <si>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</si>
  <si>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</si>
  <si>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</si>
  <si>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</si>
  <si>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</si>
  <si>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</si>
  <si>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</si>
  <si>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</si>
  <si>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</si>
  <si>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</si>
  <si>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</si>
  <si>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</si>
  <si>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</si>
  <si>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</si>
  <si>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</si>
  <si>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</si>
  <si>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</si>
  <si>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</si>
  <si>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</si>
  <si>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</si>
  <si>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</si>
  <si>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</si>
  <si>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</si>
  <si>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</si>
  <si>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</si>
  <si>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</si>
  <si>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</si>
  <si>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</si>
  <si>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</si>
  <si>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</si>
  <si>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</si>
  <si>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</si>
  <si>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</si>
  <si>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</si>
  <si>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</si>
  <si>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</si>
  <si>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</si>
  <si>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</si>
  <si>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</si>
  <si>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</si>
  <si>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</si>
  <si>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</si>
  <si>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</si>
  <si>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</si>
  <si>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</si>
  <si>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</si>
  <si>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</si>
  <si>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</si>
  <si>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</si>
  <si>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</si>
  <si>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</si>
  <si>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</si>
  <si>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</si>
  <si>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</si>
  <si>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</si>
  <si>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</si>
  <si>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</si>
  <si>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</si>
  <si>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</si>
  <si>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</si>
  <si>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</si>
  <si>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</si>
  <si>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</si>
  <si>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</si>
  <si>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</si>
  <si>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</si>
  <si>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</si>
  <si>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</si>
  <si>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</si>
  <si>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</si>
  <si>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</si>
  <si>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</si>
  <si>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</si>
  <si>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</si>
  <si>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</si>
  <si>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</si>
  <si>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</si>
  <si>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</si>
  <si>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</si>
  <si>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</si>
  <si>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</si>
  <si>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</si>
  <si>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</si>
  <si>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</si>
  <si>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</si>
  <si>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</si>
  <si>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</si>
  <si>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</si>
  <si>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</si>
  <si>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</si>
  <si>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</si>
  <si>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</si>
  <si>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</si>
  <si>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</si>
  <si>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</si>
  <si>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</si>
  <si>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</si>
  <si>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</si>
  <si>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</si>
  <si>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</si>
  <si>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</si>
  <si>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</si>
  <si>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</si>
  <si>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</si>
  <si>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</si>
  <si>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</si>
  <si>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</si>
  <si>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</si>
  <si>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</si>
  <si>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</si>
  <si>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</si>
  <si>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</si>
  <si>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</si>
  <si>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</si>
  <si>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</si>
  <si>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</si>
  <si>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</si>
  <si>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</si>
  <si>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</si>
  <si>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</si>
  <si>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</si>
  <si>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</si>
  <si>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</si>
  <si>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</si>
  <si>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</si>
  <si>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</si>
  <si>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</si>
  <si>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</si>
  <si>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</si>
  <si>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</si>
  <si>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</si>
  <si>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</si>
  <si>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</si>
  <si>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</si>
  <si>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</si>
  <si>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</si>
  <si>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</si>
  <si>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</si>
  <si>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</si>
  <si>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</si>
  <si>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</si>
  <si>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</si>
  <si>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</si>
  <si>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</si>
  <si>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</si>
  <si>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</si>
  <si>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</si>
  <si>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</si>
  <si>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</si>
  <si>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</si>
  <si>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</si>
  <si>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</si>
  <si>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</si>
  <si>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</si>
  <si>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</si>
  <si>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</si>
  <si>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</si>
  <si>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</si>
  <si>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</si>
  <si>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</si>
  <si>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</si>
  <si>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</si>
  <si>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</si>
  <si>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</si>
  <si>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</si>
  <si>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</si>
  <si>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</si>
  <si>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</si>
  <si>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</si>
  <si>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</si>
  <si>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</si>
  <si>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</si>
  <si>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</si>
  <si>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</si>
  <si>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</si>
  <si>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</si>
  <si>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</si>
  <si>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</si>
  <si>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</si>
  <si>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</si>
  <si>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</si>
  <si>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</si>
  <si>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</si>
  <si>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</si>
  <si>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</si>
  <si>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</si>
  <si>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</si>
  <si>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</si>
  <si>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</si>
  <si>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</si>
  <si>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</si>
  <si>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</si>
  <si>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</si>
  <si>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</si>
  <si>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</si>
  <si>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</si>
  <si>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</si>
  <si>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</si>
  <si>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</si>
  <si>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</si>
  <si>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</si>
  <si>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</si>
  <si>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</si>
  <si>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</si>
  <si>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</si>
  <si>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</si>
  <si>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</si>
  <si>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</si>
  <si>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</si>
  <si>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</si>
  <si>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</si>
  <si>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</si>
  <si>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</si>
  <si>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</si>
  <si>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</si>
  <si>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</si>
  <si>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</si>
  <si>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</si>
  <si>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</si>
  <si>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</si>
  <si>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</si>
  <si>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</si>
  <si>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</si>
  <si>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</si>
  <si>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</si>
  <si>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</si>
  <si>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</si>
  <si>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</si>
  <si>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</si>
  <si>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</si>
  <si>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</si>
  <si>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</si>
  <si>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</si>
  <si>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</si>
  <si>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</si>
  <si>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</si>
  <si>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</si>
  <si>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</si>
  <si>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</si>
  <si>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</si>
  <si>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</si>
  <si>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</si>
  <si>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</si>
  <si>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</si>
  <si>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</si>
  <si>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</si>
  <si>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</si>
  <si>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</si>
  <si>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</si>
  <si>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</si>
  <si>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</si>
  <si>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</si>
  <si>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</si>
  <si>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</si>
  <si>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</si>
  <si>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</si>
  <si>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</si>
  <si>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</si>
  <si>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</si>
  <si>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</si>
  <si>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</si>
  <si>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</si>
  <si>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</si>
  <si>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</si>
  <si>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</si>
  <si>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</si>
  <si>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</si>
  <si>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</si>
  <si>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</si>
  <si>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</si>
  <si>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</si>
  <si>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</si>
  <si>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</si>
  <si>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</si>
  <si>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</si>
  <si>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</si>
  <si>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</si>
  <si>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</si>
  <si>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</si>
  <si>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</si>
  <si>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</si>
  <si>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</si>
  <si>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</si>
  <si>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</si>
  <si>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</si>
  <si>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</si>
  <si>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</si>
  <si>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</si>
  <si>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</si>
  <si>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</si>
  <si>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</si>
  <si>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</si>
  <si>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</si>
  <si>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</si>
  <si>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</si>
  <si>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</si>
  <si>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</si>
  <si>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</si>
  <si>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</si>
  <si>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</si>
  <si>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</si>
  <si>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</si>
  <si>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</si>
  <si>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</si>
  <si>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</si>
  <si>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</si>
  <si>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</si>
  <si>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</si>
  <si>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</si>
  <si>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</si>
  <si>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</si>
  <si>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</si>
  <si>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</si>
  <si>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</si>
  <si>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</si>
  <si>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</si>
  <si>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</si>
  <si>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</si>
  <si>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</si>
  <si>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</si>
  <si>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</si>
  <si>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</si>
  <si>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</si>
  <si>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</si>
  <si>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</si>
  <si>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</si>
  <si>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</si>
  <si>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</si>
  <si>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</si>
  <si>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</si>
  <si>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</si>
  <si>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</si>
  <si>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</si>
  <si>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</si>
  <si>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</si>
  <si>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</si>
  <si>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</si>
  <si>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</si>
  <si>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</si>
  <si>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</si>
  <si>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</si>
  <si>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</si>
  <si>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</si>
  <si>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</si>
  <si>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</si>
  <si>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</si>
  <si>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</si>
  <si>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</si>
  <si>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</si>
  <si>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</si>
  <si>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</si>
  <si>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</si>
  <si>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</si>
  <si>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</si>
  <si>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</si>
  <si>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</si>
  <si>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</si>
  <si>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</si>
  <si>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</si>
  <si>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</si>
  <si>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</si>
  <si>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</si>
  <si>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</si>
  <si>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</si>
  <si>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</si>
  <si>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</si>
  <si>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</si>
  <si>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</si>
  <si>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</si>
  <si>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</si>
  <si>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</si>
  <si>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</si>
  <si>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</si>
  <si>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</si>
  <si>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</si>
  <si>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</si>
  <si>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</si>
  <si>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</si>
  <si>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</si>
  <si>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</si>
  <si>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</si>
  <si>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</si>
  <si>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</si>
  <si>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</si>
  <si>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</si>
  <si>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</si>
  <si>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</si>
  <si>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</si>
  <si>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</si>
  <si>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</si>
  <si>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</si>
  <si>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</si>
  <si>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</si>
  <si>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</si>
  <si>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</si>
  <si>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</si>
  <si>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</si>
  <si>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</si>
  <si>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</si>
  <si>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</si>
  <si>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</si>
  <si>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</si>
  <si>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</si>
  <si>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</si>
  <si>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</si>
  <si>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</si>
  <si>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</si>
  <si>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</si>
  <si>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</si>
  <si>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</si>
  <si>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</si>
  <si>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</si>
  <si>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</si>
  <si>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</si>
  <si>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</si>
  <si>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</si>
  <si>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</si>
  <si>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</si>
  <si>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</si>
  <si>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</si>
  <si>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</si>
  <si>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</si>
  <si>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</si>
  <si>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</si>
  <si>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</si>
  <si>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</si>
  <si>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</si>
  <si>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</si>
  <si>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</si>
  <si>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</si>
  <si>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</si>
  <si>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</si>
  <si>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</si>
  <si>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</si>
  <si>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</si>
  <si>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</si>
  <si>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</si>
  <si>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</si>
  <si>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</si>
  <si>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</si>
  <si>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</si>
  <si>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</si>
  <si>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</si>
  <si>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</si>
  <si>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</si>
  <si>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</si>
  <si>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</si>
  <si>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</si>
  <si>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</si>
  <si>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</si>
  <si>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</si>
  <si>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</si>
  <si>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</si>
  <si>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</si>
  <si>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</si>
  <si>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</si>
  <si>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</si>
  <si>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</si>
  <si>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</si>
  <si>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</si>
  <si>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</si>
  <si>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</si>
  <si>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</si>
  <si>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</si>
  <si>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</si>
  <si>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</si>
  <si>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</si>
  <si>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</si>
  <si>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</si>
  <si>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</si>
  <si>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</si>
  <si>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</si>
  <si>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</si>
  <si>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</si>
  <si>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</si>
  <si>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</si>
  <si>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</si>
  <si>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</si>
  <si>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</si>
  <si>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</si>
  <si>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</si>
  <si>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</si>
  <si>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</si>
  <si>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</si>
  <si>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</si>
  <si>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</si>
  <si>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</si>
  <si>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</si>
  <si>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</si>
  <si>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</si>
  <si>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</si>
  <si>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</si>
  <si>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</si>
  <si>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</si>
  <si>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</si>
  <si>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</si>
  <si>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</si>
  <si>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</si>
  <si>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</si>
  <si>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</si>
  <si>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</si>
  <si>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</si>
  <si>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</si>
  <si>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</si>
  <si>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</si>
  <si>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</si>
  <si>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</si>
  <si>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</si>
  <si>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</si>
  <si>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</si>
  <si>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</si>
  <si>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</si>
  <si>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</si>
  <si>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</si>
  <si>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</si>
  <si>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</si>
  <si>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</si>
  <si>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</si>
  <si>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</si>
  <si>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</si>
  <si>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</si>
  <si>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</si>
  <si>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</si>
  <si>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</si>
  <si>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</si>
  <si>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</si>
  <si>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</si>
  <si>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</si>
  <si>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</si>
  <si>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</si>
  <si>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</si>
  <si>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</si>
  <si>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</si>
  <si>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</si>
  <si>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</si>
  <si>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</si>
  <si>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</si>
  <si>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</si>
  <si>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</si>
  <si>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</si>
  <si>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</si>
  <si>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</si>
  <si>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</si>
  <si>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</si>
  <si>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</si>
  <si>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</si>
  <si>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</si>
  <si>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</si>
  <si>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</si>
  <si>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</si>
  <si>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</si>
  <si>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</si>
  <si>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</si>
  <si>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</si>
  <si>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</si>
  <si>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</si>
  <si>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</si>
  <si>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</si>
  <si>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</si>
  <si>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</si>
  <si>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</si>
  <si>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</si>
  <si>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</si>
  <si>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</si>
  <si>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</si>
  <si>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</si>
  <si>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</si>
  <si>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</si>
  <si>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</si>
  <si>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</si>
  <si>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</si>
  <si>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</si>
  <si>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</si>
  <si>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</si>
  <si>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</si>
  <si>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</si>
  <si>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</si>
  <si>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</si>
  <si>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</si>
  <si>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</si>
  <si>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</si>
  <si>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</si>
  <si>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</si>
  <si>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</si>
  <si>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</si>
  <si>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</si>
  <si>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</si>
  <si>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</si>
  <si>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</si>
  <si>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</si>
  <si>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</si>
  <si>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</si>
  <si>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</si>
  <si>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</si>
  <si>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</si>
  <si>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</si>
  <si>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</si>
  <si>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</si>
  <si>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</si>
  <si>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</si>
  <si>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</si>
  <si>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</si>
  <si>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</si>
  <si>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</si>
  <si>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</si>
  <si>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</si>
  <si>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</si>
  <si>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</si>
  <si>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</si>
  <si>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</si>
  <si>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</si>
  <si>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</si>
  <si>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</si>
  <si>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</si>
  <si>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</si>
  <si>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</si>
  <si>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</si>
  <si>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</si>
  <si>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</si>
  <si>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</si>
  <si>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</si>
  <si>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</si>
  <si>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</si>
  <si>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</si>
  <si>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</si>
  <si>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</si>
  <si>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</si>
  <si>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</si>
  <si>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</si>
  <si>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</si>
  <si>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</si>
  <si>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</si>
  <si>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</si>
  <si>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</si>
  <si>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</si>
  <si>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</si>
  <si>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</si>
  <si>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</si>
  <si>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</si>
  <si>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</si>
  <si>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</si>
  <si>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</si>
  <si>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</si>
  <si>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</si>
  <si>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</si>
  <si>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</si>
  <si>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</si>
  <si>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</si>
  <si>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</si>
  <si>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</si>
  <si>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</si>
  <si>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</si>
  <si>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</si>
  <si>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</si>
  <si>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</si>
  <si>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</si>
  <si>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</si>
  <si>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</si>
  <si>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</si>
  <si>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</si>
  <si>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</si>
  <si>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</si>
  <si>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</si>
  <si>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</si>
  <si>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</si>
  <si>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</si>
  <si>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</si>
  <si>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</si>
  <si>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</si>
  <si>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</si>
  <si>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</si>
  <si>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</si>
  <si>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</si>
  <si>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</si>
  <si>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</si>
  <si>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</si>
  <si>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</si>
  <si>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</si>
  <si>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</si>
  <si>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</si>
  <si>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</si>
  <si>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</si>
  <si>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</si>
  <si>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</si>
  <si>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</si>
  <si>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</si>
  <si>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</si>
  <si>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</si>
  <si>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</si>
  <si>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</si>
  <si>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</si>
  <si>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</si>
  <si>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</si>
  <si>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</si>
  <si>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</si>
  <si>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</si>
  <si>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</si>
  <si>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</si>
  <si>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</si>
  <si>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</si>
  <si>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</si>
  <si>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</si>
  <si>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</si>
  <si>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</si>
  <si>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</si>
  <si>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</si>
  <si>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</si>
  <si>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</si>
  <si>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</si>
  <si>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</si>
  <si>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</si>
  <si>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</si>
  <si>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</si>
  <si>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</si>
  <si>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</si>
  <si>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</si>
  <si>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</si>
  <si>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</si>
  <si>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</si>
  <si>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</si>
  <si>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</si>
  <si>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</si>
  <si>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</si>
  <si>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</si>
  <si>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</si>
  <si>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</si>
  <si>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</si>
  <si>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</si>
  <si>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</si>
  <si>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</si>
  <si>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</si>
  <si>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</si>
  <si>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</si>
  <si>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</si>
  <si>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</si>
  <si>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</si>
  <si>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</si>
  <si>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</si>
  <si>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</si>
  <si>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</si>
  <si>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</si>
  <si>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</si>
  <si>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</si>
  <si>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</si>
  <si>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</si>
  <si>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</si>
  <si>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</si>
  <si>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</si>
  <si>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</si>
  <si>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</si>
  <si>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</si>
  <si>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</si>
  <si>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</si>
  <si>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</si>
  <si>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</si>
  <si>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</si>
  <si>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</si>
  <si>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</si>
  <si>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</si>
  <si>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</si>
  <si>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</si>
  <si>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</si>
  <si>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</si>
  <si>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</si>
  <si>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</si>
  <si>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</si>
  <si>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</si>
  <si>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</si>
  <si>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</si>
  <si>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</si>
  <si>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</si>
  <si>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</si>
  <si>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</si>
  <si>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</si>
  <si>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</si>
  <si>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</si>
  <si>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</si>
  <si>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</si>
  <si>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</si>
  <si>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</si>
  <si>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</si>
  <si>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</si>
  <si>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</si>
  <si>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</si>
  <si>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</si>
  <si>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</si>
  <si>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</si>
  <si>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</si>
  <si>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</si>
  <si>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</si>
  <si>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</si>
  <si>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</si>
  <si>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</si>
  <si>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</si>
  <si>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</si>
  <si>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</si>
  <si>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</si>
  <si>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</si>
  <si>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</si>
  <si>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</si>
  <si>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</si>
  <si>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</si>
  <si>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</si>
  <si>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</si>
  <si>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</si>
  <si>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</si>
  <si>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</si>
  <si>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</si>
  <si>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</si>
  <si>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</si>
  <si>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</si>
  <si>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</si>
  <si>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</si>
  <si>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</si>
  <si>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</si>
  <si>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</si>
  <si>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</si>
  <si>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</si>
  <si>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</si>
  <si>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</si>
  <si>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</si>
  <si>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</si>
  <si>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</si>
  <si>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</si>
  <si>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</si>
  <si>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</si>
  <si>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</si>
  <si>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</si>
  <si>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</si>
  <si>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</si>
  <si>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</si>
  <si>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</si>
  <si>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</si>
  <si>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</si>
  <si>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</si>
  <si>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</si>
  <si>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</si>
  <si>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</si>
  <si>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</si>
  <si>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</si>
  <si>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</si>
  <si>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</si>
  <si>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</si>
  <si>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</si>
  <si>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</si>
  <si>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</si>
  <si>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</si>
  <si>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</si>
  <si>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</si>
  <si>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</si>
  <si>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</si>
  <si>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</si>
  <si>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</si>
  <si>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</si>
  <si>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</si>
  <si>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</si>
  <si>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</si>
  <si>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</si>
  <si>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</si>
  <si>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</si>
  <si>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</si>
  <si>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</si>
  <si>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</si>
  <si>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</si>
  <si>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</si>
  <si>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</si>
  <si>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</si>
  <si>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</si>
  <si>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</si>
  <si>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</si>
  <si>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</si>
  <si>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</si>
  <si>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</si>
  <si>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</si>
  <si>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</si>
  <si>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</si>
  <si>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</si>
  <si>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</si>
  <si>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</si>
  <si>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</si>
  <si>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</si>
  <si>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</si>
  <si>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</si>
  <si>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</si>
  <si>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</si>
  <si>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</si>
  <si>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</si>
  <si>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</si>
  <si>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</si>
  <si>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</si>
  <si>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</si>
  <si>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</si>
  <si>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</si>
  <si>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</si>
  <si>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</si>
  <si>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</si>
  <si>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</si>
  <si>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</si>
  <si>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</si>
  <si>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</si>
  <si>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</si>
  <si>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</si>
  <si>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</si>
  <si>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</si>
  <si>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</si>
  <si>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</si>
  <si>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</si>
  <si>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</si>
  <si>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</si>
  <si>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</si>
  <si>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</si>
  <si>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</si>
  <si>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</si>
  <si>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</si>
  <si>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</si>
  <si>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</si>
  <si>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</si>
  <si>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</si>
  <si>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</si>
  <si>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</si>
  <si>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</si>
  <si>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</si>
  <si>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</si>
  <si>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</si>
  <si>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</si>
  <si>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</si>
  <si>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</si>
  <si>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</si>
  <si>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</si>
  <si>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</si>
  <si>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</si>
  <si>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</si>
  <si>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</si>
  <si>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</si>
  <si>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</si>
  <si>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</si>
  <si>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</si>
  <si>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</si>
  <si>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</si>
  <si>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</si>
  <si>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</si>
  <si>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</si>
  <si>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</si>
  <si>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</si>
  <si>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</si>
  <si>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</si>
  <si>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</si>
  <si>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</si>
  <si>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</si>
  <si>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</si>
  <si>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</si>
  <si>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</si>
  <si>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</si>
  <si>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</si>
  <si>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</si>
  <si>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</si>
  <si>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</si>
  <si>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</si>
  <si>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</si>
  <si>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</si>
  <si>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</si>
  <si>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</si>
  <si>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</si>
  <si>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</si>
  <si>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</si>
  <si>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</si>
  <si>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</si>
  <si>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</si>
  <si>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</si>
  <si>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</si>
  <si>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</si>
  <si>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</si>
  <si>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</si>
  <si>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</si>
  <si>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</si>
  <si>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</si>
  <si>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</si>
  <si>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</si>
  <si>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</si>
  <si>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</si>
  <si>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</si>
  <si>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</si>
  <si>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</si>
  <si>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</si>
  <si>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</si>
  <si>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</si>
  <si>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</si>
  <si>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</si>
  <si>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</si>
  <si>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</si>
  <si>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</si>
  <si>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</si>
  <si>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</si>
  <si>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</si>
  <si>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</si>
  <si>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</si>
  <si>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</si>
  <si>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</si>
  <si>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</si>
  <si>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</si>
  <si>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</si>
  <si>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</si>
  <si>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</si>
  <si>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</si>
  <si>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</si>
  <si>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</si>
  <si>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</si>
  <si>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</si>
  <si>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</si>
  <si>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</si>
  <si>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</si>
  <si>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</si>
  <si>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</si>
  <si>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</si>
  <si>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</si>
  <si>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</si>
  <si>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</si>
  <si>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</si>
  <si>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</si>
  <si>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</si>
  <si>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</si>
  <si>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</si>
  <si>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</si>
  <si>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</si>
  <si>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</si>
  <si>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</si>
  <si>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</si>
  <si>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</si>
  <si>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</si>
  <si>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</si>
  <si>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</si>
  <si>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</si>
  <si>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</si>
  <si>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</si>
  <si>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</si>
  <si>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</si>
  <si>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</si>
  <si>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</si>
  <si>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</si>
  <si>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</si>
  <si>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</si>
  <si>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</si>
  <si>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</si>
  <si>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</si>
  <si>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</si>
  <si>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</si>
  <si>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</si>
  <si>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</si>
  <si>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</si>
  <si>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</si>
  <si>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</si>
  <si>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</si>
  <si>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</si>
  <si>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</si>
  <si>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</si>
  <si>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</si>
  <si>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</si>
  <si>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</si>
  <si>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</si>
  <si>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</si>
  <si>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</si>
  <si>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</si>
  <si>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</si>
  <si>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</si>
  <si>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</si>
  <si>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</si>
  <si>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</si>
  <si>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</si>
  <si>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</si>
  <si>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</si>
  <si>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</si>
  <si>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</si>
  <si>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</si>
  <si>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</si>
  <si>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</si>
  <si>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</si>
  <si>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</si>
  <si>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</si>
  <si>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</si>
  <si>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</si>
  <si>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</si>
  <si>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</si>
  <si>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</si>
  <si>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</si>
  <si>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</si>
  <si>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</si>
  <si>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</si>
  <si>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</si>
  <si>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</si>
  <si>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</si>
  <si>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</si>
  <si>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</si>
  <si>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</si>
  <si>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</si>
  <si>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</si>
  <si>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</si>
  <si>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</si>
  <si>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</si>
  <si>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</si>
  <si>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</si>
  <si>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</si>
  <si>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</si>
  <si>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</si>
  <si>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</si>
  <si>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</si>
  <si>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</si>
  <si>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</si>
  <si>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</si>
  <si>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</si>
  <si>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</si>
  <si>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</si>
  <si>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</si>
  <si>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</si>
  <si>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</si>
  <si>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</si>
  <si>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</si>
  <si>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</si>
  <si>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</si>
  <si>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</si>
  <si>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</si>
  <si>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</si>
  <si>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</si>
  <si>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</si>
  <si>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</si>
  <si>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</si>
  <si>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</si>
  <si>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</si>
  <si>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</si>
  <si>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</si>
  <si>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</si>
  <si>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</si>
  <si>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</si>
  <si>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</si>
  <si>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</si>
  <si>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</si>
  <si>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</si>
  <si>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</si>
  <si>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</si>
  <si>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</si>
  <si>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</si>
  <si>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</si>
  <si>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</si>
  <si>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</si>
  <si>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</si>
  <si>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</si>
  <si>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</si>
  <si>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</si>
  <si>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</si>
  <si>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</si>
  <si>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</si>
  <si>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</si>
  <si>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</si>
  <si>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</si>
  <si>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</si>
  <si>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</si>
  <si>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</si>
  <si>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</si>
  <si>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</si>
  <si>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</si>
  <si>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</si>
  <si>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</si>
  <si>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</si>
  <si>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</si>
  <si>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</si>
  <si>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</si>
  <si>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</si>
  <si>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</si>
  <si>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</si>
  <si>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</si>
  <si>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</si>
  <si>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</si>
  <si>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</si>
  <si>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</si>
  <si>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</si>
  <si>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</si>
  <si>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</si>
  <si>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</si>
  <si>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</si>
  <si>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</si>
  <si>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</si>
  <si>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</si>
  <si>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</si>
  <si>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</si>
  <si>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</si>
  <si>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</si>
  <si>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</si>
  <si>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</si>
  <si>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</si>
  <si>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</si>
  <si>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</si>
  <si>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</si>
  <si>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</si>
  <si>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</si>
  <si>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</si>
  <si>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</si>
  <si>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</si>
  <si>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</si>
  <si>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</si>
  <si>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</si>
  <si>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</si>
  <si>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</si>
  <si>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</si>
  <si>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</si>
  <si>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</si>
  <si>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</si>
  <si>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</si>
  <si>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</si>
  <si>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</si>
  <si>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</si>
  <si>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</si>
  <si>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</si>
  <si>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</si>
  <si>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</si>
  <si>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</si>
  <si>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</si>
  <si>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</si>
  <si>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</si>
  <si>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</si>
  <si>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</si>
  <si>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</si>
  <si>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</si>
  <si>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</si>
  <si>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</si>
  <si>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</si>
  <si>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</si>
  <si>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</si>
  <si>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</si>
  <si>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</si>
  <si>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</si>
  <si>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</si>
  <si>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</si>
  <si>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</si>
  <si>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</si>
  <si>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</si>
  <si>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</si>
  <si>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</si>
  <si>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</si>
  <si>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</si>
  <si>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</si>
  <si>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</si>
  <si>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</si>
  <si>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</si>
  <si>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</si>
  <si>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</si>
  <si>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</si>
  <si>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</si>
  <si>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</si>
  <si>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</si>
  <si>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</si>
  <si>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</si>
  <si>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</si>
  <si>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</si>
  <si>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</si>
  <si>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</si>
  <si>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</si>
  <si>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</si>
  <si>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</si>
  <si>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</si>
  <si>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</si>
  <si>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</si>
  <si>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</si>
  <si>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</si>
  <si>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</si>
  <si>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</si>
  <si>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</si>
  <si>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</si>
  <si>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</si>
  <si>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</si>
  <si>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</si>
  <si>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</si>
  <si>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</si>
  <si>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</si>
  <si>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</si>
  <si>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</si>
  <si>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</si>
  <si>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</si>
  <si>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</si>
  <si>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</si>
  <si>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</si>
  <si>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</si>
  <si>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</si>
  <si>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</si>
  <si>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</si>
  <si>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</si>
  <si>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</si>
  <si>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</si>
  <si>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</si>
  <si>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</si>
  <si>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</si>
  <si>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</si>
  <si>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</si>
  <si>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</si>
  <si>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</si>
  <si>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</si>
  <si>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</si>
  <si>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</si>
  <si>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</si>
  <si>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</si>
  <si>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</si>
  <si>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</si>
  <si>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</si>
  <si>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</si>
  <si>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</si>
  <si>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</si>
  <si>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</si>
  <si>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</si>
  <si>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</si>
  <si>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</si>
  <si>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</si>
  <si>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</si>
  <si>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</si>
  <si>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</si>
  <si>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</si>
  <si>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</si>
  <si>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</si>
  <si>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</si>
  <si>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</si>
  <si>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</si>
  <si>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</si>
  <si>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</si>
  <si>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</si>
  <si>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</si>
  <si>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</si>
  <si>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</si>
  <si>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</si>
  <si>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</si>
  <si>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</si>
  <si>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</si>
  <si>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</si>
  <si>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</si>
  <si>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</si>
  <si>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</si>
  <si>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</si>
  <si>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</si>
  <si>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</si>
  <si>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</si>
  <si>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</si>
  <si>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</si>
  <si>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</si>
  <si>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</si>
  <si>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</si>
  <si>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</si>
  <si>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</si>
  <si>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</si>
  <si>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</si>
  <si>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</si>
  <si>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</si>
  <si>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</si>
  <si>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</si>
  <si>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</si>
  <si>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</si>
  <si>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</si>
  <si>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</si>
  <si>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</si>
  <si>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</si>
  <si>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</si>
  <si>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</si>
  <si>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</si>
  <si>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</si>
  <si>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</si>
  <si>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</si>
  <si>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</si>
  <si>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</si>
  <si>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</si>
  <si>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</si>
  <si>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</si>
  <si>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</si>
  <si>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</si>
  <si>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</si>
  <si>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</si>
  <si>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</si>
  <si>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</si>
  <si>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</si>
  <si>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</si>
  <si>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</si>
  <si>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</si>
  <si>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</si>
  <si>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</si>
  <si>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</si>
  <si>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</si>
  <si>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</si>
  <si>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</si>
  <si>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</si>
  <si>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</si>
  <si>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</si>
  <si>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</si>
  <si>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</si>
  <si>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</si>
  <si>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</si>
  <si>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</si>
  <si>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</si>
  <si>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</si>
  <si>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</si>
  <si>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</si>
  <si>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</si>
  <si>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</si>
  <si>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</si>
  <si>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</si>
  <si>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</si>
  <si>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</si>
  <si>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</si>
  <si>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</si>
  <si>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</si>
  <si>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</si>
  <si>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</si>
  <si>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</si>
  <si>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</si>
  <si>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</si>
  <si>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</si>
  <si>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</si>
  <si>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</si>
  <si>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</si>
  <si>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</si>
  <si>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</si>
  <si>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</si>
  <si>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</si>
  <si>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</si>
  <si>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</si>
  <si>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</si>
  <si>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</si>
  <si>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</si>
  <si>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</si>
  <si>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</si>
  <si>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</si>
  <si>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</si>
  <si>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</si>
  <si>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</si>
  <si>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</si>
  <si>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</si>
  <si>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</si>
  <si>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</si>
  <si>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</si>
  <si>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</si>
  <si>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</si>
  <si>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</si>
  <si>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</si>
  <si>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</si>
  <si>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</si>
  <si>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</si>
  <si>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</si>
  <si>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</si>
  <si>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</si>
  <si>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</si>
  <si>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</si>
  <si>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</si>
  <si>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</si>
  <si>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</si>
  <si>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</si>
  <si>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</si>
  <si>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</si>
  <si>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</si>
  <si>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</si>
  <si>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</si>
  <si>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</si>
  <si>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</si>
  <si>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</si>
  <si>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</si>
  <si>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</si>
  <si>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</si>
  <si>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</si>
  <si>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</si>
  <si>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</si>
  <si>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</si>
  <si>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</si>
  <si>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</si>
  <si>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</si>
  <si>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</si>
  <si>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</si>
  <si>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</si>
  <si>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</si>
  <si>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</si>
  <si>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</si>
  <si>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</si>
  <si>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</si>
  <si>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</si>
  <si>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</si>
  <si>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</si>
  <si>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</si>
  <si>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</si>
  <si>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</si>
  <si>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</si>
  <si>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</si>
  <si>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</si>
  <si>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</si>
  <si>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</si>
  <si>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</si>
  <si>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</si>
  <si>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</si>
  <si>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</si>
  <si>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</si>
  <si>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</si>
  <si>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</si>
  <si>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</si>
  <si>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</si>
  <si>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</si>
  <si>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</si>
  <si>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</si>
  <si>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</si>
  <si>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</si>
  <si>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</si>
  <si>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</si>
  <si>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</si>
  <si>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</si>
  <si>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</si>
  <si>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</si>
  <si>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</si>
  <si>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</si>
  <si>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</si>
  <si>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</si>
  <si>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</si>
  <si>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</si>
  <si>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</si>
  <si>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</si>
  <si>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</si>
  <si>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</si>
  <si>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</si>
  <si>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</si>
  <si>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</si>
  <si>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</si>
  <si>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</si>
  <si>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</si>
  <si>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</si>
  <si>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</si>
  <si>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</si>
  <si>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</si>
  <si>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</si>
  <si>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</si>
  <si>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</si>
  <si>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</si>
  <si>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</si>
  <si>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</si>
  <si>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</si>
  <si>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</si>
  <si>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</si>
  <si>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</si>
  <si>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</si>
  <si>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</si>
  <si>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</si>
  <si>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</si>
  <si>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</si>
  <si>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</si>
  <si>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</si>
  <si>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</si>
  <si>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</si>
  <si>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</si>
  <si>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</si>
  <si>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</si>
  <si>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</si>
  <si>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</si>
  <si>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</si>
  <si>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</si>
  <si>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</si>
  <si>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</si>
  <si>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</si>
  <si>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</si>
  <si>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</si>
  <si>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</si>
  <si>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</si>
  <si>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</si>
  <si>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</si>
  <si>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</si>
  <si>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</si>
  <si>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</si>
  <si>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</si>
  <si>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</si>
  <si>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</si>
  <si>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</si>
  <si>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</si>
  <si>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</si>
  <si>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</si>
  <si>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</si>
  <si>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</si>
  <si>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</si>
  <si>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</si>
  <si>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</si>
  <si>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</si>
  <si>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</si>
  <si>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</si>
  <si>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</si>
  <si>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</si>
  <si>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</si>
  <si>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</si>
  <si>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</si>
  <si>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</si>
  <si>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</si>
  <si>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</si>
  <si>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</si>
  <si>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</si>
  <si>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</si>
  <si>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</si>
  <si>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</si>
  <si>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</si>
  <si>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</si>
  <si>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</si>
  <si>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</si>
  <si>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</si>
  <si>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</si>
  <si>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</si>
  <si>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</si>
  <si>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</si>
  <si>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</si>
  <si>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</si>
  <si>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</si>
  <si>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</si>
  <si>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</si>
  <si>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</si>
  <si>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</si>
  <si>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</si>
  <si>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</si>
  <si>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</si>
  <si>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</si>
  <si>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</si>
  <si>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</si>
  <si>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</si>
  <si>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</si>
  <si>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</si>
  <si>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</si>
  <si>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</si>
  <si>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</si>
  <si>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</si>
  <si>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</si>
  <si>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</si>
  <si>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</si>
  <si>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</si>
  <si>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</si>
  <si>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</si>
  <si>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</si>
  <si>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</si>
  <si>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</si>
  <si>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</si>
  <si>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</si>
  <si>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</si>
  <si>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</si>
  <si>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</si>
  <si>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</si>
  <si>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</si>
  <si>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</si>
  <si>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</si>
  <si>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</si>
  <si>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</si>
  <si>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</si>
  <si>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</si>
  <si>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</si>
  <si>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</si>
  <si>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</si>
  <si>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</si>
  <si>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</si>
  <si>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</si>
  <si>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</si>
  <si>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</si>
  <si>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</si>
  <si>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</si>
  <si>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</si>
  <si>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</si>
  <si>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</si>
  <si>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</si>
  <si>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</si>
  <si>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</si>
  <si>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</si>
  <si>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</si>
  <si>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</si>
  <si>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</si>
  <si>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</si>
  <si>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</si>
  <si>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</si>
  <si>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</si>
  <si>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</si>
  <si>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</si>
  <si>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</si>
  <si>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</si>
  <si>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</si>
  <si>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</si>
  <si>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</si>
  <si>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</si>
  <si>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</si>
  <si>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</si>
  <si>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</si>
  <si>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</si>
  <si>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</si>
  <si>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</si>
  <si>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</si>
  <si>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</si>
  <si>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</si>
  <si>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</si>
  <si>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</si>
  <si>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</si>
  <si>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</si>
  <si>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</si>
  <si>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</si>
  <si>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</si>
  <si>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</si>
  <si>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</si>
  <si>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</si>
  <si>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</si>
  <si>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</si>
  <si>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</si>
  <si>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</si>
  <si>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</si>
  <si>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</si>
  <si>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</si>
  <si>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</si>
  <si>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</si>
  <si>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</si>
  <si>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</si>
  <si>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</si>
  <si>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</si>
  <si>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</si>
  <si>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</si>
  <si>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</si>
  <si>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</si>
  <si>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</si>
  <si>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</si>
  <si>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</si>
  <si>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</si>
  <si>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</si>
  <si>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</si>
  <si>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</si>
  <si>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</si>
  <si>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</si>
  <si>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</si>
  <si>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</si>
  <si>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</si>
  <si>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</si>
  <si>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</si>
  <si>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</si>
  <si>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</si>
  <si>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</si>
  <si>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</si>
  <si>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</si>
  <si>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</si>
  <si>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</si>
  <si>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</si>
  <si>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</si>
  <si>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</si>
  <si>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</si>
  <si>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</si>
  <si>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</si>
  <si>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</si>
  <si>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</si>
  <si>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</si>
  <si>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</si>
  <si>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</si>
  <si>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</si>
  <si>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</si>
  <si>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</si>
  <si>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</si>
  <si>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</si>
  <si>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</si>
  <si>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</si>
  <si>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</si>
  <si>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</si>
  <si>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</si>
  <si>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</si>
  <si>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</si>
  <si>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</si>
  <si>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</si>
  <si>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</si>
  <si>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</si>
  <si>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</si>
  <si>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</si>
  <si>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</si>
  <si>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</si>
  <si>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</si>
  <si>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</si>
  <si>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</si>
  <si>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</si>
  <si>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</si>
  <si>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</si>
  <si>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</si>
  <si>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</si>
  <si>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</si>
  <si>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</si>
  <si>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</si>
  <si>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</si>
  <si>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</si>
  <si>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</si>
  <si>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</si>
  <si>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</si>
  <si>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</si>
  <si>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</si>
  <si>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</si>
  <si>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</si>
  <si>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</si>
  <si>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</si>
  <si>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</si>
  <si>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</si>
  <si>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</si>
  <si>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</si>
  <si>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</si>
  <si>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</si>
  <si>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</si>
  <si>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</si>
  <si>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</si>
  <si>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</si>
  <si>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</si>
  <si>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</si>
  <si>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</si>
  <si>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</si>
  <si>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</si>
  <si>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</si>
  <si>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</si>
  <si>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</si>
  <si>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</si>
  <si>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</si>
  <si>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</si>
  <si>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</si>
  <si>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</si>
  <si>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</si>
  <si>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</si>
  <si>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</si>
  <si>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</si>
  <si>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</si>
  <si>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</si>
  <si>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</si>
  <si>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</si>
  <si>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</si>
  <si>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</si>
  <si>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</si>
  <si>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</si>
  <si>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</si>
  <si>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</si>
  <si>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</si>
  <si>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</si>
  <si>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</si>
  <si>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</si>
  <si>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</si>
  <si>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</si>
  <si>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</si>
  <si>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</si>
  <si>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</si>
  <si>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</si>
  <si>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</si>
  <si>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</si>
  <si>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</si>
  <si>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</si>
  <si>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</si>
  <si>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</si>
  <si>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</si>
  <si>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</si>
  <si>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</si>
  <si>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</si>
  <si>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</si>
  <si>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</si>
  <si>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</si>
  <si>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</si>
  <si>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</si>
  <si>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</si>
  <si>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</si>
  <si>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</si>
  <si>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</si>
  <si>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</si>
  <si>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</si>
  <si>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</si>
  <si>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</si>
  <si>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</si>
  <si>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</si>
  <si>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</si>
  <si>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</si>
  <si>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</si>
  <si>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</si>
  <si>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</si>
  <si>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</si>
  <si>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</si>
  <si>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</si>
  <si>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</si>
  <si>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</si>
  <si>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</si>
  <si>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</si>
  <si>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</si>
  <si>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</si>
  <si>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</si>
  <si>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</si>
  <si>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</si>
  <si>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</si>
  <si>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</si>
  <si>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</si>
  <si>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</si>
  <si>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</si>
  <si>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</si>
  <si>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</si>
  <si>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</si>
  <si>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</si>
  <si>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</si>
  <si>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</si>
  <si>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</si>
  <si>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</si>
  <si>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</si>
  <si>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</si>
  <si>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</si>
  <si>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</si>
  <si>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</si>
  <si>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</si>
  <si>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</si>
  <si>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</si>
  <si>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</si>
  <si>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</si>
  <si>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</si>
  <si>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</si>
  <si>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</si>
  <si>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</si>
  <si>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</si>
  <si>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</si>
  <si>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</si>
  <si>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</si>
  <si>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</si>
  <si>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</si>
  <si>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</si>
  <si>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</si>
  <si>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</si>
  <si>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</si>
  <si>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</si>
  <si>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</si>
  <si>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</si>
  <si>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</si>
  <si>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</si>
  <si>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</si>
  <si>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</si>
  <si>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</si>
  <si>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</si>
  <si>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</si>
  <si>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</si>
  <si>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</si>
  <si>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</si>
  <si>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</si>
  <si>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</si>
  <si>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</si>
  <si>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</si>
  <si>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</si>
  <si>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</si>
  <si>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</si>
  <si>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</si>
  <si>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</si>
  <si>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</si>
  <si>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</si>
  <si>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</si>
  <si>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</si>
  <si>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</si>
  <si>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</si>
  <si>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</si>
  <si>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</si>
  <si>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</si>
  <si>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</si>
  <si>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</si>
  <si>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</si>
  <si>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</si>
  <si>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</si>
  <si>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</si>
  <si>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</si>
  <si>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</si>
  <si>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</si>
  <si>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</si>
  <si>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</si>
  <si>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</si>
  <si>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</si>
  <si>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</si>
  <si>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</si>
  <si>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</si>
  <si>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</si>
  <si>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</si>
  <si>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</si>
  <si>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</si>
  <si>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</si>
  <si>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</si>
  <si>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</si>
  <si>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</si>
  <si>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</si>
  <si>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</si>
  <si>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</si>
  <si>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</si>
  <si>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</si>
  <si>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</si>
  <si>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</si>
  <si>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</si>
  <si>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</si>
  <si>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</si>
  <si>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</si>
  <si>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</si>
  <si>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</si>
  <si>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</si>
  <si>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</si>
  <si>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</si>
  <si>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</si>
  <si>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</si>
  <si>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</si>
  <si>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</si>
  <si>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</si>
  <si>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</si>
  <si>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</si>
  <si>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</si>
  <si>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</si>
  <si>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</si>
  <si>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</si>
  <si>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</si>
  <si>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</si>
  <si>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</si>
  <si>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</si>
  <si>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</si>
  <si>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</si>
  <si>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</si>
  <si>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</si>
  <si>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</si>
  <si>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</si>
  <si>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</si>
  <si>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</si>
  <si>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</si>
  <si>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</si>
  <si>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</si>
  <si>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</si>
  <si>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</si>
  <si>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</si>
  <si>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</si>
  <si>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</si>
  <si>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</si>
  <si>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</si>
  <si>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</si>
  <si>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</si>
  <si>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</si>
  <si>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</si>
  <si>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</si>
  <si>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</si>
  <si>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</si>
  <si>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</si>
  <si>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</si>
  <si>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</si>
  <si>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</si>
  <si>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</si>
  <si>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</si>
  <si>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</si>
  <si>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</si>
  <si>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</si>
  <si>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</si>
  <si>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</si>
  <si>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</si>
  <si>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</si>
  <si>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</si>
  <si>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</si>
  <si>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</si>
  <si>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</si>
  <si>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</si>
  <si>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</si>
  <si>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</si>
  <si>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</si>
  <si>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</si>
  <si>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</si>
  <si>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</si>
  <si>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</si>
  <si>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</si>
  <si>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</si>
  <si>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</si>
  <si>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</si>
  <si>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</si>
  <si>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</si>
  <si>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</si>
  <si>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</si>
  <si>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</si>
  <si>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</si>
  <si>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</si>
  <si>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</si>
  <si>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</si>
  <si>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</si>
  <si>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</si>
  <si>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</si>
  <si>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</si>
  <si>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</si>
  <si>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</si>
  <si>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</si>
  <si>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</si>
  <si>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</si>
  <si>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</si>
  <si>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</si>
  <si>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</si>
  <si>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</si>
  <si>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</si>
  <si>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</si>
  <si>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</si>
  <si>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</si>
  <si>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</si>
  <si>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</si>
  <si>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</si>
  <si>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</si>
  <si>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</si>
  <si>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</si>
  <si>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</si>
  <si>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</si>
  <si>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</si>
  <si>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</si>
  <si>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</si>
  <si>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</si>
  <si>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</si>
  <si>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</si>
  <si>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</si>
  <si>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</si>
  <si>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</si>
  <si>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</si>
  <si>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</si>
  <si>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</si>
  <si>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</si>
  <si>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</si>
  <si>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</si>
  <si>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</si>
  <si>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</si>
  <si>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</si>
  <si>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</si>
  <si>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</si>
  <si>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</si>
  <si>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</si>
  <si>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</si>
  <si>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</si>
  <si>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</si>
  <si>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</si>
  <si>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</si>
  <si>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</si>
  <si>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</si>
  <si>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</si>
  <si>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</si>
  <si>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</si>
  <si>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</si>
  <si>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</si>
  <si>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</si>
  <si>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</si>
  <si>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</si>
  <si>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</si>
  <si>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</si>
  <si>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</si>
  <si>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</si>
  <si>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</si>
  <si>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</si>
  <si>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</si>
  <si>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</si>
  <si>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</si>
  <si>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</si>
  <si>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</si>
  <si>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</si>
  <si>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</si>
  <si>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</si>
  <si>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</si>
  <si>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</si>
  <si>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</si>
  <si>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</si>
  <si>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</si>
  <si>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</si>
  <si>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</si>
  <si>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</si>
  <si>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</si>
  <si>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</si>
  <si>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</si>
  <si>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</si>
  <si>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</si>
  <si>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</si>
  <si>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</si>
  <si>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</si>
  <si>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</si>
  <si>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</si>
  <si>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</si>
  <si>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</si>
  <si>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</si>
  <si>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</si>
  <si>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</si>
  <si>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</si>
  <si>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</si>
  <si>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</si>
  <si>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</si>
  <si>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</si>
  <si>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</si>
  <si>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</si>
  <si>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</si>
  <si>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</si>
  <si>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</si>
  <si>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</si>
  <si>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</si>
  <si>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</si>
  <si>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</si>
  <si>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</si>
  <si>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</si>
  <si>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</si>
  <si>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</si>
  <si>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</si>
  <si>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</si>
  <si>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</si>
  <si>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</si>
  <si>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</si>
  <si>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</si>
  <si>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</si>
  <si>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</si>
  <si>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</si>
  <si>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</si>
  <si>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</si>
  <si>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</si>
  <si>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</si>
  <si>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</si>
  <si>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</si>
  <si>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</si>
  <si>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</si>
  <si>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</si>
  <si>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</si>
  <si>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</si>
  <si>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</si>
  <si>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</si>
  <si>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</si>
  <si>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</si>
  <si>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</si>
  <si>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</si>
  <si>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</si>
  <si>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</si>
  <si>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</si>
  <si>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</si>
  <si>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</si>
  <si>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</si>
  <si>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</si>
  <si>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</si>
  <si>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</si>
  <si>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</si>
  <si>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</si>
  <si>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</si>
  <si>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</si>
  <si>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</si>
  <si>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</si>
  <si>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</si>
  <si>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</si>
  <si>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</si>
  <si>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</si>
  <si>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</si>
  <si>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</si>
  <si>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</si>
  <si>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</si>
  <si>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</si>
  <si>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</si>
  <si>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</si>
  <si>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</si>
  <si>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</si>
  <si>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</si>
  <si>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</si>
  <si>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</si>
  <si>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</si>
  <si>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</si>
  <si>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</si>
  <si>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</si>
  <si>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</si>
  <si>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</si>
  <si>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</si>
  <si>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</si>
  <si>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</si>
  <si>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</si>
  <si>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</si>
  <si>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</si>
  <si>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</si>
  <si>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</si>
  <si>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</si>
  <si>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</si>
  <si>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</si>
  <si>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</si>
  <si>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</si>
  <si>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</si>
  <si>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</si>
  <si>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</si>
  <si>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</si>
  <si>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</si>
  <si>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</si>
  <si>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</si>
  <si>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</si>
  <si>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</si>
  <si>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</si>
  <si>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</si>
  <si>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</si>
  <si>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</si>
  <si>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</si>
  <si>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</si>
  <si>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</si>
  <si>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</si>
  <si>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</si>
  <si>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</si>
  <si>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</si>
  <si>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</si>
  <si>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</si>
  <si>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</si>
  <si>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</si>
  <si>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</si>
  <si>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</si>
  <si>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</si>
  <si>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</si>
  <si>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</si>
  <si>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</si>
  <si>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</si>
  <si>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</si>
  <si>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</si>
  <si>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</si>
  <si>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</si>
  <si>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</si>
  <si>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</si>
  <si>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</si>
  <si>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</si>
  <si>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</si>
  <si>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</si>
  <si>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</si>
  <si>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</si>
  <si>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</si>
  <si>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</si>
  <si>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</si>
  <si>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</si>
  <si>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</si>
  <si>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</si>
  <si>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</si>
  <si>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</si>
  <si>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</si>
  <si>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</si>
  <si>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</si>
  <si>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</si>
  <si>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</si>
  <si>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</si>
  <si>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</si>
  <si>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</si>
  <si>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</si>
  <si>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</si>
  <si>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</si>
  <si>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</si>
  <si>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</si>
  <si>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</si>
  <si>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</si>
  <si>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</si>
  <si>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</si>
  <si>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</si>
  <si>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</si>
  <si>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</si>
  <si>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</si>
  <si>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</si>
  <si>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</si>
  <si>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</si>
  <si>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</si>
  <si>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</si>
  <si>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</si>
  <si>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</si>
  <si>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</si>
  <si>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</si>
  <si>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</si>
  <si>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</si>
  <si>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</si>
  <si>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</si>
  <si>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</si>
  <si>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</si>
  <si>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</si>
  <si>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</si>
  <si>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</si>
  <si>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</si>
  <si>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</si>
  <si>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</si>
  <si>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</si>
  <si>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</si>
  <si>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</si>
  <si>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</si>
  <si>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</si>
  <si>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</si>
  <si>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</si>
  <si>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</si>
  <si>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</si>
  <si>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</si>
  <si>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</si>
  <si>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</si>
  <si>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</si>
  <si>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</si>
  <si>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</si>
  <si>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</si>
  <si>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</si>
  <si>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</si>
  <si>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</si>
  <si>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</si>
  <si>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</si>
  <si>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</si>
  <si>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</si>
  <si>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</si>
  <si>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</si>
  <si>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</si>
  <si>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</si>
  <si>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</si>
  <si>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</si>
  <si>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</si>
  <si>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</si>
  <si>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</si>
  <si>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</si>
  <si>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</si>
  <si>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</si>
  <si>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</si>
  <si>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</si>
  <si>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</si>
  <si>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</si>
  <si>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</si>
  <si>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</si>
  <si>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</si>
  <si>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</si>
  <si>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</si>
  <si>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</si>
  <si>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</si>
  <si>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</si>
  <si>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</si>
  <si>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</si>
  <si>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</si>
  <si>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</si>
  <si>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</si>
  <si>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</si>
  <si>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</si>
  <si>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</si>
  <si>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</si>
  <si>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</si>
  <si>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</si>
  <si>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</si>
  <si>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</si>
  <si>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</si>
  <si>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</si>
  <si>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</si>
  <si>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</si>
  <si>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</si>
  <si>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</si>
  <si>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</si>
  <si>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</si>
  <si>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</si>
  <si>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</si>
  <si>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</si>
  <si>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</si>
  <si>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</si>
  <si>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</si>
  <si>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</si>
  <si>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</si>
  <si>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</si>
  <si>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</si>
  <si>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</si>
  <si>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</si>
  <si>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</si>
  <si>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</si>
  <si>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</si>
  <si>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</si>
  <si>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</si>
  <si>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</si>
  <si>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</si>
  <si>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</si>
  <si>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</si>
  <si>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</si>
  <si>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</si>
  <si>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</si>
  <si>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</si>
  <si>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</si>
  <si>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</si>
  <si>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</si>
  <si>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</si>
  <si>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</si>
  <si>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</si>
  <si>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</si>
  <si>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</si>
  <si>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</si>
  <si>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</si>
  <si>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</si>
  <si>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</si>
  <si>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</si>
  <si>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</si>
  <si>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</si>
  <si>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</si>
  <si>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</si>
  <si>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</si>
  <si>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</si>
  <si>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</si>
  <si>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</si>
  <si>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</si>
  <si>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</si>
  <si>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</si>
  <si>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</si>
  <si>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</si>
  <si>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</si>
  <si>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</si>
  <si>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</si>
  <si>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</si>
  <si>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</si>
  <si>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</si>
  <si>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</si>
  <si>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</si>
  <si>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</si>
  <si>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</si>
  <si>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</si>
  <si>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</si>
  <si>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</si>
  <si>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</si>
  <si>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</si>
  <si>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</si>
  <si>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</si>
  <si>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</si>
  <si>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</si>
  <si>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</si>
  <si>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</si>
  <si>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</si>
  <si>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</si>
  <si>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</si>
  <si>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</si>
  <si>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</si>
  <si>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</si>
  <si>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</si>
  <si>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</si>
  <si>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</si>
  <si>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</si>
  <si>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</si>
  <si>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</si>
  <si>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</si>
  <si>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</si>
  <si>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</si>
  <si>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</si>
  <si>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</si>
  <si>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</si>
  <si>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</si>
  <si>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</si>
  <si>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</si>
  <si>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</si>
  <si>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</si>
  <si>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</si>
  <si>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</si>
  <si>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</si>
  <si>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</si>
  <si>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</si>
  <si>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</si>
  <si>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</si>
  <si>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</si>
  <si>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</si>
  <si>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</si>
  <si>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</si>
  <si>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</si>
  <si>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</si>
  <si>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</si>
  <si>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</si>
  <si>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</si>
  <si>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</si>
  <si>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</si>
  <si>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</si>
  <si>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</si>
  <si>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</si>
  <si>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</si>
  <si>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</si>
  <si>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</si>
  <si>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</si>
  <si>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</si>
  <si>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</si>
  <si>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</si>
  <si>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</si>
  <si>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</si>
  <si>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</si>
  <si>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</si>
  <si>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</si>
  <si>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</si>
  <si>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</si>
  <si>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</si>
  <si>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</si>
  <si>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</si>
  <si>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</si>
  <si>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</si>
  <si>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</si>
  <si>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</si>
  <si>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</si>
  <si>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</si>
  <si>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</si>
  <si>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</si>
  <si>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</si>
  <si>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</si>
  <si>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</si>
  <si>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</si>
  <si>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</si>
  <si>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</si>
  <si>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</si>
  <si>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</si>
  <si>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</si>
  <si>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</si>
  <si>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</si>
  <si>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</si>
  <si>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</si>
  <si>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</si>
  <si>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</si>
  <si>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</si>
  <si>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</si>
  <si>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</si>
  <si>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</si>
  <si>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</si>
  <si>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</si>
  <si>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</si>
  <si>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</si>
  <si>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</si>
  <si>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</si>
  <si>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</si>
  <si>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</si>
  <si>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</si>
  <si>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</si>
  <si>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</si>
  <si>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</si>
  <si>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</si>
  <si>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</si>
  <si>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</si>
  <si>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</si>
  <si>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</si>
  <si>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</si>
  <si>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</si>
  <si>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</si>
  <si>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</si>
  <si>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</si>
  <si>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</si>
  <si>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</si>
  <si>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</si>
  <si>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</si>
  <si>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</si>
  <si>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</si>
  <si>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</si>
  <si>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</si>
  <si>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</si>
  <si>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</si>
  <si>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</si>
  <si>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</si>
  <si>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</si>
  <si>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</si>
  <si>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</si>
  <si>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</si>
  <si>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</si>
  <si>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</si>
  <si>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</si>
  <si>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</si>
  <si>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</si>
  <si>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</si>
  <si>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</si>
  <si>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</si>
  <si>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</si>
  <si>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</si>
  <si>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</si>
  <si>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</si>
  <si>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</si>
  <si>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</si>
  <si>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</si>
  <si>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</si>
  <si>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</si>
  <si>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</si>
  <si>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</si>
  <si>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</si>
  <si>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</si>
  <si>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</si>
  <si>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</si>
  <si>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</si>
  <si>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</si>
  <si>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</si>
  <si>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</si>
  <si>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</si>
  <si>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</si>
  <si>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</si>
  <si>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</si>
  <si>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</si>
  <si>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</si>
  <si>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</si>
  <si>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</si>
  <si>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</si>
  <si>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</si>
  <si>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</si>
  <si>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</si>
  <si>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</si>
  <si>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</si>
  <si>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</si>
  <si>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</si>
  <si>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</si>
  <si>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</si>
  <si>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</si>
  <si>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</si>
  <si>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</si>
  <si>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</si>
  <si>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</si>
  <si>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</si>
  <si>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</si>
  <si>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</si>
  <si>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</si>
  <si>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</si>
  <si>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</si>
  <si>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</si>
  <si>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</si>
  <si>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</si>
  <si>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</si>
  <si>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</si>
  <si>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</si>
  <si>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</si>
  <si>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</si>
  <si>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</si>
  <si>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</si>
  <si>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</si>
  <si>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</si>
  <si>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</si>
  <si>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</si>
  <si>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</si>
  <si>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</si>
  <si>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</si>
  <si>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</si>
  <si>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</si>
  <si>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</si>
  <si>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</si>
  <si>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</si>
  <si>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</si>
  <si>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</si>
  <si>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</si>
  <si>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</si>
  <si>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</si>
  <si>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</si>
  <si>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</si>
  <si>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</si>
  <si>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</si>
  <si>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</si>
  <si>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</si>
  <si>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</si>
  <si>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</si>
  <si>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</si>
  <si>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</si>
  <si>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</si>
  <si>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</si>
  <si>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</si>
  <si>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</si>
  <si>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</si>
  <si>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</si>
  <si>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</si>
  <si>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</si>
  <si>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</si>
  <si>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</si>
  <si>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</si>
  <si>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</si>
  <si>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</si>
  <si>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</si>
  <si>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</si>
  <si>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</si>
  <si>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</si>
  <si>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</si>
  <si>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</si>
  <si>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</si>
  <si>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</si>
  <si>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</si>
  <si>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</si>
  <si>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</si>
  <si>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</si>
  <si>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</si>
  <si>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</si>
  <si>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</si>
  <si>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</si>
  <si>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</si>
  <si>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</si>
  <si>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</si>
  <si>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</si>
  <si>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</si>
  <si>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</si>
  <si>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</si>
  <si>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</si>
  <si>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</si>
  <si>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</si>
  <si>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</si>
  <si>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</si>
  <si>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</si>
  <si>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</si>
  <si>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</si>
  <si>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</si>
  <si>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</si>
  <si>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</si>
  <si>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</si>
  <si>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</si>
  <si>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</si>
  <si>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</si>
  <si>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</si>
  <si>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</si>
  <si>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</si>
  <si>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</si>
  <si>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</si>
  <si>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</si>
  <si>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</si>
  <si>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</si>
  <si>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</si>
  <si>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</si>
  <si>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</si>
  <si>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</si>
  <si>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</si>
  <si>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</si>
  <si>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</si>
  <si>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</si>
  <si>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</si>
  <si>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</si>
  <si>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</si>
  <si>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</si>
  <si>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</si>
  <si>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</si>
  <si>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</si>
  <si>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</si>
  <si>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</si>
  <si>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</si>
  <si>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</si>
  <si>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</si>
  <si>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</si>
  <si>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</si>
  <si>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</si>
  <si>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</si>
  <si>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</si>
  <si>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</si>
  <si>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</si>
  <si>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</si>
  <si>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</si>
  <si>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</si>
  <si>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</si>
  <si>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</si>
  <si>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</si>
  <si>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</si>
  <si>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</si>
  <si>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</si>
  <si>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</si>
  <si>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</si>
  <si>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</si>
  <si>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</si>
  <si>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</si>
  <si>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</si>
  <si>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</si>
  <si>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</si>
  <si>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</si>
  <si>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</si>
  <si>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</si>
  <si>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</si>
  <si>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</si>
  <si>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</si>
  <si>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</si>
  <si>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</si>
  <si>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</si>
  <si>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</si>
  <si>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</si>
  <si>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</si>
  <si>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</si>
  <si>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</si>
  <si>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</si>
  <si>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</si>
  <si>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</si>
  <si>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</si>
  <si>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</si>
  <si>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</si>
  <si>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</si>
  <si>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</si>
  <si>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</si>
  <si>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</si>
  <si>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</si>
  <si>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</si>
  <si>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</si>
  <si>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</si>
  <si>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</si>
  <si>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</si>
  <si>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</si>
  <si>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</si>
  <si>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</si>
  <si>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</si>
  <si>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</si>
  <si>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</si>
  <si>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</si>
  <si>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</si>
  <si>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</si>
  <si>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</si>
  <si>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</si>
  <si>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</si>
  <si>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</si>
  <si>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</si>
  <si>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</si>
  <si>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</si>
  <si>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</si>
  <si>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</si>
  <si>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</si>
  <si>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</si>
  <si>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</si>
  <si>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</si>
  <si>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</si>
  <si>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</si>
  <si>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</si>
  <si>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</si>
  <si>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</si>
  <si>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</si>
  <si>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</si>
  <si>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</si>
  <si>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</si>
  <si>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</si>
  <si>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</si>
  <si>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</si>
  <si>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</si>
  <si>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</si>
  <si>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</si>
  <si>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</si>
  <si>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</si>
  <si>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</si>
  <si>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</si>
  <si>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</si>
  <si>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</si>
  <si>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</si>
  <si>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</si>
  <si>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</si>
  <si>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</si>
  <si>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</si>
  <si>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</si>
  <si>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</si>
  <si>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</si>
  <si>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</si>
  <si>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</si>
  <si>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</si>
  <si>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</si>
  <si>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</si>
  <si>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</si>
  <si>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</si>
  <si>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</si>
  <si>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</si>
  <si>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</si>
  <si>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</si>
  <si>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</si>
  <si>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</si>
  <si>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</si>
  <si>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</si>
  <si>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</si>
  <si>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</si>
  <si>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</si>
  <si>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</si>
  <si>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</si>
  <si>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</si>
  <si>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</si>
  <si>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</si>
  <si>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</si>
  <si>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</si>
  <si>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</si>
  <si>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</si>
  <si>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</si>
  <si>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</si>
  <si>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</si>
  <si>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</si>
  <si>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</si>
  <si>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</si>
  <si>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</si>
  <si>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</si>
  <si>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</si>
  <si>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</si>
  <si>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</si>
  <si>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</si>
  <si>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</si>
  <si>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</si>
  <si>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</si>
  <si>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</si>
  <si>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</si>
  <si>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</si>
  <si>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</si>
  <si>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</si>
  <si>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</si>
  <si>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</si>
  <si>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</si>
  <si>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</si>
  <si>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</si>
  <si>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</si>
  <si>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</si>
  <si>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</si>
  <si>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</si>
  <si>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</si>
  <si>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</si>
  <si>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</si>
  <si>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</si>
  <si>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</si>
  <si>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</si>
  <si>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</si>
  <si>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</si>
  <si>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</si>
  <si>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</si>
  <si>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</si>
  <si>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</si>
  <si>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</si>
  <si>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</si>
  <si>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</si>
  <si>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</si>
  <si>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</si>
  <si>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</si>
  <si>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</si>
  <si>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</si>
  <si>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</si>
  <si>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</si>
  <si>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</si>
  <si>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</si>
  <si>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</si>
  <si>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</si>
  <si>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</si>
  <si>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</si>
  <si>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</si>
  <si>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</si>
  <si>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</si>
  <si>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</si>
  <si>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</si>
  <si>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</si>
  <si>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</si>
  <si>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</si>
  <si>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</si>
  <si>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</si>
  <si>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</si>
  <si>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</si>
  <si>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</si>
  <si>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</si>
  <si>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</si>
  <si>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</si>
  <si>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</si>
  <si>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</si>
  <si>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</si>
  <si>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</si>
  <si>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</si>
  <si>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</si>
  <si>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</si>
  <si>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</si>
  <si>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</si>
  <si>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</si>
  <si>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</si>
  <si>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</si>
  <si>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</si>
  <si>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</si>
  <si>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</si>
  <si>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</si>
  <si>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</si>
  <si>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</si>
  <si>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</si>
  <si>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</si>
  <si>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</si>
  <si>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</si>
  <si>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</si>
  <si>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</si>
  <si>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</si>
  <si>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</si>
  <si>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</si>
  <si>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</si>
  <si>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</si>
  <si>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</si>
  <si>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</si>
  <si>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</si>
  <si>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</si>
  <si>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</si>
  <si>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</si>
  <si>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</si>
  <si>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</si>
  <si>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</si>
  <si>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</si>
  <si>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</si>
  <si>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</si>
  <si>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</si>
  <si>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</si>
  <si>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</si>
  <si>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</si>
  <si>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</si>
  <si>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</si>
  <si>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</si>
  <si>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</si>
  <si>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</si>
  <si>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</si>
  <si>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</si>
  <si>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</si>
  <si>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</si>
  <si>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</si>
  <si>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</si>
  <si>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</si>
  <si>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</si>
  <si>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</si>
  <si>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</si>
  <si>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</si>
  <si>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</si>
  <si>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</si>
  <si>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</si>
  <si>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</si>
  <si>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</si>
  <si>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</si>
  <si>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</si>
  <si>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</si>
  <si>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</si>
  <si>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</si>
  <si>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</si>
  <si>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</si>
  <si>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</si>
  <si>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</si>
  <si>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</si>
  <si>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</si>
  <si>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</si>
  <si>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</si>
  <si>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</si>
  <si>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</si>
  <si>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</si>
  <si>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</si>
  <si>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</si>
  <si>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</si>
  <si>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</si>
  <si>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</si>
  <si>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</si>
  <si>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</si>
  <si>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</si>
  <si>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</si>
  <si>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</si>
  <si>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</si>
  <si>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</si>
  <si>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</si>
  <si>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</si>
  <si>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</si>
  <si>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</si>
  <si>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</si>
  <si>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</si>
  <si>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</si>
  <si>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</si>
  <si>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</si>
  <si>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</si>
  <si>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</si>
  <si>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</si>
  <si>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</si>
  <si>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</si>
  <si>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</si>
  <si>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</si>
  <si>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</si>
  <si>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</si>
  <si>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</si>
  <si>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</si>
  <si>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</si>
  <si>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</si>
  <si>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</si>
  <si>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</si>
  <si>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</si>
  <si>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</si>
  <si>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</si>
  <si>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</si>
  <si>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</si>
  <si>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</si>
  <si>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</si>
  <si>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</si>
  <si>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</si>
  <si>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</si>
  <si>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</si>
  <si>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</si>
  <si>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</si>
  <si>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</si>
  <si>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</si>
  <si>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</si>
  <si>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</si>
  <si>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</si>
  <si>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</si>
  <si>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</si>
  <si>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</si>
  <si>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</si>
  <si>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</si>
  <si>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</si>
  <si>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</si>
  <si>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</si>
  <si>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</si>
  <si>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</si>
  <si>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</si>
  <si>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</si>
  <si>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</si>
  <si>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</si>
  <si>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</si>
  <si>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</si>
  <si>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</si>
  <si>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</si>
  <si>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</si>
  <si>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</si>
  <si>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</si>
  <si>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</si>
  <si>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</si>
  <si>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</si>
  <si>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</si>
  <si>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</si>
  <si>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</si>
  <si>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</si>
  <si>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</si>
  <si>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</si>
  <si>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</si>
  <si>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</si>
  <si>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</si>
  <si>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</si>
  <si>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</si>
  <si>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</si>
  <si>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</si>
  <si>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</si>
  <si>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</si>
  <si>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</si>
  <si>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</si>
  <si>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</si>
  <si>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</si>
  <si>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</si>
  <si>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</si>
  <si>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</si>
  <si>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</si>
  <si>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</si>
  <si>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</si>
  <si>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</si>
  <si>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</si>
  <si>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</si>
  <si>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</si>
  <si>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</si>
  <si>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</si>
  <si>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</si>
  <si>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</si>
  <si>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</si>
  <si>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</si>
  <si>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</si>
  <si>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</si>
  <si>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</si>
  <si>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</si>
  <si>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</si>
  <si>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</si>
  <si>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</si>
  <si>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</si>
  <si>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</si>
  <si>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</si>
  <si>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</si>
  <si>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</si>
  <si>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</si>
  <si>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</si>
  <si>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</si>
  <si>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</si>
  <si>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</si>
  <si>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</si>
  <si>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</si>
  <si>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</si>
  <si>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</si>
  <si>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</si>
  <si>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</si>
  <si>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</si>
  <si>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</si>
  <si>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</si>
  <si>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</si>
  <si>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</si>
  <si>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</si>
  <si>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</si>
  <si>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</si>
  <si>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</si>
  <si>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</si>
  <si>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</si>
  <si>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</si>
  <si>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</si>
  <si>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</si>
  <si>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</si>
  <si>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</si>
  <si>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</si>
  <si>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</si>
  <si>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</si>
  <si>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</si>
  <si>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</si>
  <si>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</si>
  <si>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</si>
  <si>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</si>
  <si>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</si>
  <si>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</si>
  <si>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</si>
  <si>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</si>
  <si>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</si>
  <si>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</si>
  <si>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</si>
  <si>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</si>
  <si>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</si>
  <si>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</si>
  <si>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</si>
  <si>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</si>
  <si>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</si>
  <si>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</si>
  <si>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</si>
  <si>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</si>
  <si>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</si>
  <si>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</si>
  <si>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</si>
  <si>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</si>
  <si>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</si>
  <si>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</si>
  <si>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</si>
  <si>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</si>
  <si>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</si>
  <si>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</si>
  <si>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</si>
  <si>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</si>
  <si>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</si>
  <si>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</si>
  <si>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</si>
  <si>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</si>
  <si>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</si>
  <si>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</si>
  <si>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</si>
  <si>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</si>
  <si>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</si>
  <si>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</si>
  <si>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</si>
  <si>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</si>
  <si>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</si>
  <si>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</si>
  <si>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</si>
  <si>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</si>
  <si>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</si>
  <si>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</si>
  <si>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</si>
  <si>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</si>
  <si>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</si>
  <si>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</si>
  <si>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</si>
  <si>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</si>
  <si>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</si>
  <si>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</si>
  <si>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</si>
  <si>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</si>
  <si>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</si>
  <si>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</si>
  <si>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</si>
  <si>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</si>
  <si>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</si>
  <si>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</si>
  <si>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</si>
  <si>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</si>
  <si>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</si>
  <si>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</si>
  <si>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</si>
  <si>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</si>
  <si>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</si>
  <si>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</si>
  <si>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</si>
  <si>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</si>
  <si>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</si>
  <si>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</si>
  <si>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</si>
  <si>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</si>
  <si>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</si>
  <si>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</si>
  <si>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</si>
  <si>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</si>
  <si>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</si>
  <si>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</si>
  <si>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</si>
  <si>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</si>
  <si>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</si>
  <si>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</si>
  <si>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</si>
  <si>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</si>
  <si>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</si>
  <si>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</si>
  <si>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</si>
  <si>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</si>
  <si>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</si>
  <si>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</si>
  <si>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</si>
  <si>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</si>
  <si>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</si>
  <si>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</si>
  <si>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</si>
  <si>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</si>
  <si>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</si>
  <si>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</si>
  <si>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</si>
  <si>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</si>
  <si>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</si>
  <si>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</si>
  <si>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</si>
  <si>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</si>
  <si>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</si>
  <si>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</si>
  <si>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</si>
  <si>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</si>
  <si>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</si>
  <si>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</si>
  <si>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</si>
  <si>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</si>
  <si>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</si>
  <si>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</si>
  <si>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</si>
  <si>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</si>
  <si>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</si>
  <si>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</si>
  <si>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</si>
  <si>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</si>
  <si>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</si>
  <si>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</si>
  <si>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</si>
  <si>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</si>
  <si>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</si>
  <si>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</si>
  <si>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</si>
  <si>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</si>
  <si>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</si>
  <si>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</si>
  <si>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</si>
  <si>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</si>
  <si>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</si>
  <si>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</si>
  <si>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</si>
  <si>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</si>
  <si>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</si>
  <si>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</si>
  <si>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</si>
  <si>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</si>
  <si>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</si>
  <si>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</si>
  <si>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</si>
  <si>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</si>
  <si>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</si>
  <si>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</si>
  <si>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</si>
  <si>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</si>
  <si>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</si>
  <si>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</si>
  <si>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</si>
  <si>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</si>
  <si>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</si>
  <si>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</si>
  <si>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</si>
  <si>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</si>
  <si>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</si>
  <si>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</si>
  <si>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</si>
  <si>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</si>
  <si>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</si>
  <si>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</si>
  <si>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</si>
  <si>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</si>
  <si>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</si>
  <si>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</si>
  <si>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</si>
  <si>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</si>
  <si>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</si>
  <si>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</si>
  <si>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</si>
  <si>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</si>
  <si>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</si>
  <si>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</si>
  <si>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</si>
  <si>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</si>
  <si>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</si>
  <si>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</si>
  <si>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</si>
  <si>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</si>
  <si>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</si>
  <si>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</si>
  <si>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</si>
  <si>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</si>
  <si>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</si>
  <si>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</si>
  <si>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</si>
  <si>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</si>
  <si>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</si>
  <si>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</si>
  <si>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</si>
  <si>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</si>
  <si>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</si>
  <si>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</si>
  <si>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</si>
  <si>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</si>
  <si>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</si>
  <si>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</si>
  <si>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</si>
  <si>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</si>
  <si>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</si>
  <si>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</si>
  <si>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</si>
  <si>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</si>
  <si>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</si>
  <si>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</si>
  <si>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</si>
  <si>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</si>
  <si>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</si>
  <si>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</si>
  <si>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</si>
  <si>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</si>
  <si>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</si>
  <si>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</si>
  <si>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</si>
  <si>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</si>
  <si>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</si>
  <si>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</si>
  <si>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</si>
  <si>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</si>
  <si>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</si>
  <si>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</si>
  <si>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</si>
  <si>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</si>
  <si>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</si>
  <si>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</si>
  <si>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</si>
  <si>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</si>
  <si>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</si>
  <si>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</si>
  <si>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</si>
  <si>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</si>
  <si>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</si>
  <si>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</si>
  <si>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</si>
  <si>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</si>
  <si>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</si>
  <si>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</si>
  <si>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</si>
  <si>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</si>
  <si>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</si>
  <si>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</si>
  <si>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</si>
  <si>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</si>
  <si>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</si>
  <si>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</si>
  <si>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</si>
  <si>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</si>
  <si>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</si>
  <si>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</si>
  <si>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</si>
  <si>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</si>
  <si>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</si>
  <si>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</si>
  <si>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</si>
  <si>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</si>
  <si>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</si>
  <si>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</si>
  <si>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</si>
  <si>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</si>
  <si>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</si>
  <si>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</si>
  <si>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</si>
  <si>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</si>
  <si>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</si>
  <si>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</si>
  <si>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</si>
  <si>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</si>
  <si>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</si>
  <si>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</si>
  <si>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</si>
  <si>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</si>
  <si>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</si>
  <si>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</si>
  <si>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</si>
  <si>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</si>
  <si>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</si>
  <si>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</si>
  <si>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</si>
  <si>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</si>
  <si>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</si>
  <si>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</si>
  <si>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</si>
  <si>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</si>
  <si>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</si>
  <si>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</si>
  <si>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</si>
  <si>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</si>
  <si>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</si>
  <si>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</si>
  <si>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</si>
  <si>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</si>
  <si>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</si>
  <si>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</si>
  <si>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</si>
  <si>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</si>
  <si>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</si>
  <si>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</si>
  <si>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</si>
  <si>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</si>
  <si>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</si>
  <si>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</si>
  <si>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</si>
  <si>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</si>
  <si>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</si>
  <si>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</si>
  <si>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</si>
  <si>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</si>
  <si>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</si>
  <si>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</si>
  <si>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</si>
  <si>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</si>
  <si>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</si>
  <si>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</si>
  <si>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</si>
  <si>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</si>
  <si>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</si>
  <si>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</si>
  <si>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</si>
  <si>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</si>
  <si>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</si>
  <si>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</si>
  <si>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</si>
  <si>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</si>
  <si>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</si>
  <si>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</si>
  <si>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</si>
  <si>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</si>
  <si>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</si>
  <si>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</si>
  <si>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</si>
  <si>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</si>
  <si>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</si>
  <si>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</si>
  <si>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</si>
  <si>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</si>
  <si>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</si>
  <si>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</si>
  <si>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</si>
  <si>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</si>
  <si>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</si>
  <si>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</si>
  <si>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</si>
  <si>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</si>
  <si>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</si>
  <si>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</si>
  <si>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</si>
  <si>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</si>
  <si>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</si>
  <si>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</si>
  <si>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</si>
  <si>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</si>
  <si>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</si>
  <si>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</si>
  <si>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</si>
  <si>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</si>
  <si>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</si>
  <si>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</si>
  <si>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</si>
  <si>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</si>
  <si>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</si>
  <si>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</si>
  <si>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</si>
  <si>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</si>
  <si>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</si>
  <si>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</si>
  <si>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</si>
  <si>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</si>
  <si>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</si>
  <si>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</si>
  <si>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</si>
  <si>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</si>
  <si>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</si>
  <si>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</si>
  <si>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</si>
  <si>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</si>
  <si>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</si>
  <si>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</si>
  <si>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</si>
  <si>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</si>
  <si>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</si>
  <si>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</si>
  <si>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</si>
  <si>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</si>
  <si>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</si>
  <si>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</si>
  <si>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</si>
  <si>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</si>
  <si>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</si>
  <si>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</si>
  <si>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</si>
  <si>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</si>
  <si>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</si>
  <si>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</si>
  <si>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</si>
  <si>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</si>
  <si>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</si>
  <si>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</si>
  <si>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</si>
  <si>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</si>
  <si>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</si>
  <si>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</si>
  <si>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</si>
  <si>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</si>
  <si>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</si>
  <si>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</si>
  <si>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</si>
  <si>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</si>
  <si>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</si>
  <si>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</si>
  <si>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</si>
  <si>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</si>
  <si>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</si>
  <si>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</si>
  <si>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</si>
  <si>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</si>
  <si>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</si>
  <si>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</si>
  <si>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</si>
  <si>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</si>
  <si>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</si>
  <si>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</si>
  <si>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</si>
  <si>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</si>
  <si>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</si>
  <si>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</si>
  <si>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</si>
  <si>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</si>
  <si>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</si>
  <si>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</si>
  <si>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</si>
  <si>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</si>
  <si>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</si>
  <si>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</si>
  <si>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</si>
  <si>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</si>
  <si>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</si>
  <si>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</si>
  <si>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</si>
  <si>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</si>
  <si>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</si>
  <si>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</si>
  <si>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</si>
  <si>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</si>
  <si>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</si>
  <si>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</si>
  <si>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</si>
  <si>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</si>
  <si>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</si>
  <si>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</si>
  <si>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</si>
  <si>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</si>
  <si>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</si>
  <si>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</si>
  <si>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</si>
  <si>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</si>
  <si>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</si>
  <si>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</si>
  <si>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</si>
  <si>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</si>
  <si>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</si>
  <si>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</si>
  <si>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</si>
  <si>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</si>
  <si>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</si>
  <si>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</si>
  <si>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</si>
  <si>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</si>
  <si>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</si>
  <si>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</si>
  <si>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</si>
  <si>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</si>
  <si>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</si>
  <si>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</si>
  <si>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</si>
  <si>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</si>
  <si>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</si>
  <si>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</si>
  <si>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</si>
  <si>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</si>
  <si>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</si>
  <si>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</si>
  <si>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</si>
  <si>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</si>
  <si>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</si>
  <si>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</si>
  <si>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</si>
  <si>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</si>
  <si>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</si>
  <si>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</si>
  <si>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</si>
  <si>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</si>
  <si>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</si>
  <si>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</si>
  <si>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</si>
  <si>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</si>
  <si>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</si>
  <si>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</si>
  <si>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</si>
  <si>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</si>
  <si>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</si>
  <si>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</si>
  <si>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</si>
  <si>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</si>
  <si>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</si>
  <si>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</si>
  <si>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</si>
  <si>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</si>
  <si>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</si>
  <si>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</si>
  <si>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</si>
  <si>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</si>
  <si>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</si>
  <si>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</si>
  <si>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</si>
  <si>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</si>
  <si>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</si>
  <si>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</si>
  <si>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</si>
  <si>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</si>
  <si>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</si>
  <si>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</si>
  <si>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</si>
  <si>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</si>
  <si>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</si>
  <si>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</si>
  <si>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</si>
  <si>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</si>
  <si>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</si>
  <si>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</si>
  <si>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</si>
  <si>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</si>
  <si>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</si>
  <si>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</si>
  <si>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</si>
  <si>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</si>
  <si>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</si>
  <si>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</si>
  <si>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</si>
  <si>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</si>
  <si>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</si>
  <si>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</si>
  <si>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</si>
  <si>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</si>
  <si>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</si>
  <si>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</si>
  <si>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</si>
  <si>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</si>
  <si>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</si>
  <si>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</si>
  <si>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</si>
  <si>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</si>
  <si>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</si>
  <si>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</si>
  <si>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</si>
  <si>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</si>
  <si>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</si>
  <si>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</si>
  <si>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</si>
  <si>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</si>
  <si>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</si>
  <si>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</si>
  <si>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</si>
  <si>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</si>
  <si>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</si>
  <si>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</si>
  <si>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</si>
  <si>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</si>
  <si>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</si>
  <si>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</si>
  <si>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</si>
  <si>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</si>
  <si>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</si>
  <si>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</si>
  <si>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</si>
  <si>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</si>
  <si>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</si>
  <si>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</si>
  <si>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</si>
  <si>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</si>
  <si>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</si>
  <si>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</si>
  <si>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</si>
  <si>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</si>
  <si>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</si>
  <si>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</si>
  <si>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</si>
  <si>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</si>
  <si>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</si>
  <si>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</si>
  <si>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</si>
  <si>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</si>
  <si>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</si>
  <si>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</si>
  <si>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</si>
  <si>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</si>
  <si>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</si>
  <si>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</si>
  <si>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</si>
  <si>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</si>
  <si>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</si>
  <si>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</si>
  <si>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</si>
  <si>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</si>
  <si>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</si>
  <si>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</si>
  <si>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</si>
  <si>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</si>
  <si>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</si>
  <si>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</si>
  <si>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</si>
  <si>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</si>
  <si>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</si>
  <si>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</si>
  <si>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</si>
  <si>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</si>
  <si>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</si>
  <si>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</si>
  <si>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</si>
  <si>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</si>
  <si>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</si>
  <si>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</si>
  <si>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</si>
  <si>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</si>
  <si>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</si>
  <si>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</si>
  <si>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</si>
  <si>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</si>
  <si>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</si>
  <si>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</si>
  <si>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</si>
  <si>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</si>
  <si>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</si>
  <si>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</si>
  <si>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</si>
  <si>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</si>
  <si>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</si>
  <si>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</si>
  <si>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</si>
  <si>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</si>
  <si>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</si>
  <si>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</si>
  <si>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</si>
  <si>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</si>
  <si>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</si>
  <si>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</si>
  <si>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</si>
  <si>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</si>
  <si>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</si>
  <si>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</si>
  <si>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</si>
  <si>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</si>
  <si>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</si>
  <si>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</si>
  <si>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</si>
  <si>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</si>
  <si>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</si>
  <si>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</si>
  <si>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</si>
  <si>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</si>
  <si>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</si>
  <si>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</si>
  <si>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</si>
  <si>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</si>
  <si>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</si>
  <si>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</si>
  <si>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</si>
  <si>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</si>
  <si>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</si>
  <si>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</si>
  <si>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</si>
  <si>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</si>
  <si>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</si>
  <si>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</si>
  <si>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</si>
  <si>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</si>
  <si>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</si>
  <si>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</si>
  <si>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</si>
  <si>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</si>
  <si>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</si>
  <si>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</si>
  <si>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</si>
  <si>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</si>
  <si>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</si>
  <si>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</si>
  <si>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</si>
  <si>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</si>
  <si>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</si>
  <si>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</si>
  <si>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</si>
  <si>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</si>
  <si>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</si>
  <si>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</si>
  <si>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</si>
  <si>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</si>
  <si>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</si>
  <si>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</si>
  <si>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</si>
  <si>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</si>
  <si>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</si>
  <si>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</si>
  <si>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</si>
  <si>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</si>
  <si>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</si>
  <si>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</si>
  <si>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</si>
  <si>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</si>
  <si>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</si>
  <si>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</si>
  <si>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</si>
  <si>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</si>
  <si>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</si>
  <si>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</si>
  <si>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</si>
  <si>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</si>
  <si>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</si>
  <si>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</si>
  <si>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</si>
  <si>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</si>
  <si>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</si>
  <si>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</si>
  <si>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</si>
  <si>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</si>
  <si>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</si>
  <si>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</si>
  <si>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</si>
  <si>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</si>
  <si>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</si>
  <si>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</si>
  <si>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</si>
  <si>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</si>
  <si>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</si>
  <si>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</si>
  <si>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</si>
  <si>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</si>
  <si>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</si>
  <si>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</si>
  <si>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</si>
  <si>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</si>
  <si>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</si>
  <si>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</si>
  <si>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</si>
  <si>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</si>
  <si>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</si>
  <si>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</si>
  <si>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</si>
  <si>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</si>
  <si>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</si>
  <si>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</si>
  <si>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</si>
  <si>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</si>
  <si>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</si>
  <si>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</si>
  <si>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</si>
  <si>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</si>
  <si>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</si>
  <si>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</si>
  <si>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</si>
  <si>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</si>
  <si>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</si>
  <si>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</si>
  <si>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</si>
  <si>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</si>
  <si>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</si>
  <si>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</si>
  <si>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</si>
  <si>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</si>
  <si>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</si>
  <si>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</si>
  <si>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</si>
  <si>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</si>
  <si>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</si>
  <si>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</si>
  <si>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</si>
  <si>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</si>
  <si>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</si>
  <si>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</si>
  <si>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</si>
  <si>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</si>
  <si>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</si>
  <si>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</si>
  <si>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</si>
  <si>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</si>
  <si>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</si>
  <si>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</si>
  <si>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</si>
  <si>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</si>
  <si>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</si>
  <si>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</si>
  <si>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</si>
  <si>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</si>
  <si>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</si>
  <si>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</si>
  <si>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</si>
  <si>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</si>
  <si>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</si>
  <si>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</si>
  <si>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</si>
  <si>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</si>
  <si>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</si>
  <si>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</si>
  <si>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</si>
  <si>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</si>
  <si>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</si>
  <si>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</si>
  <si>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</si>
  <si>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</si>
  <si>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</si>
  <si>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</si>
  <si>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</si>
  <si>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</si>
  <si>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</si>
  <si>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</si>
  <si>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</si>
  <si>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</si>
  <si>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</si>
  <si>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</si>
  <si>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</si>
  <si>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</si>
  <si>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</si>
  <si>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</si>
  <si>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</si>
  <si>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</si>
  <si>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</si>
  <si>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</si>
  <si>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</si>
  <si>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</si>
  <si>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</si>
  <si>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</si>
  <si>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</si>
  <si>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</si>
  <si>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</si>
  <si>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</si>
  <si>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</si>
  <si>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</si>
  <si>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</si>
  <si>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</si>
  <si>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</si>
  <si>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</si>
  <si>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</si>
  <si>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</si>
  <si>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</si>
  <si>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</si>
  <si>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</si>
  <si>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</si>
  <si>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</si>
  <si>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</si>
  <si>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</si>
  <si>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</si>
  <si>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</si>
  <si>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</si>
  <si>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</si>
  <si>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</si>
  <si>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</si>
  <si>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</si>
  <si>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</si>
  <si>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</si>
  <si>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</si>
  <si>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</si>
  <si>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</si>
  <si>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</si>
  <si>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</si>
  <si>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</si>
  <si>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</si>
  <si>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</si>
  <si>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</si>
  <si>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</si>
  <si>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</si>
  <si>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</si>
  <si>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</si>
  <si>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</si>
  <si>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</si>
  <si>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</si>
  <si>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</si>
  <si>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</si>
  <si>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</si>
  <si>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</si>
  <si>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</si>
  <si>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</si>
  <si>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</si>
  <si>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</si>
  <si>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</si>
  <si>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</si>
  <si>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</si>
  <si>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</si>
  <si>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</si>
  <si>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</si>
  <si>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</si>
  <si>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</si>
  <si>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</si>
  <si>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</si>
  <si>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</si>
  <si>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</si>
  <si>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</si>
  <si>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</si>
  <si>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</si>
  <si>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</si>
  <si>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</si>
  <si>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</si>
  <si>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</si>
  <si>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</si>
  <si>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</si>
  <si>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</si>
  <si>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</si>
  <si>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</si>
  <si>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</si>
  <si>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</si>
  <si>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</si>
  <si>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</si>
  <si>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</si>
  <si>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</si>
  <si>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</si>
  <si>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</si>
  <si>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</si>
  <si>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</si>
  <si>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</si>
  <si>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</si>
  <si>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</si>
  <si>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</si>
  <si>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</si>
  <si>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</si>
  <si>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</si>
  <si>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</si>
  <si>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</si>
  <si>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</si>
  <si>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</si>
  <si>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</si>
  <si>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</si>
  <si>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</si>
  <si>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</si>
  <si>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</si>
  <si>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</si>
  <si>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</si>
  <si>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</si>
  <si>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</si>
  <si>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</si>
  <si>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</si>
  <si>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</si>
  <si>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</si>
  <si>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</si>
  <si>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</si>
  <si>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</si>
  <si>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</si>
  <si>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</si>
  <si>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</si>
  <si>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</si>
  <si>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</si>
  <si>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</si>
  <si>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</si>
  <si>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</si>
  <si>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</si>
  <si>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</si>
  <si>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</si>
  <si>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</si>
  <si>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</si>
  <si>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</si>
  <si>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</si>
  <si>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</si>
  <si>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</si>
  <si>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</si>
  <si>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</si>
  <si>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</si>
  <si>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</si>
  <si>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</si>
  <si>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</si>
  <si>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</si>
  <si>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</si>
  <si>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</si>
  <si>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</si>
  <si>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</si>
  <si>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</si>
  <si>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</si>
  <si>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</si>
  <si>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</si>
  <si>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</si>
  <si>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</si>
  <si>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</si>
  <si>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</si>
  <si>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</si>
  <si>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</si>
  <si>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</si>
  <si>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</si>
  <si>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</si>
  <si>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</si>
  <si>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</si>
  <si>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</si>
  <si>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</si>
  <si>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</si>
  <si>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</si>
  <si>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</si>
  <si>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</si>
  <si>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</si>
  <si>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</si>
  <si>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</si>
  <si>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</si>
  <si>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</si>
  <si>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</si>
  <si>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</si>
  <si>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</si>
  <si>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</si>
  <si>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</si>
  <si>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</si>
  <si>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</si>
  <si>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</si>
  <si>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</si>
  <si>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</si>
  <si>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</si>
  <si>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</si>
  <si>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</si>
  <si>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</si>
  <si>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</si>
  <si>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</si>
  <si>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</si>
  <si>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</si>
  <si>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</si>
  <si>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</si>
  <si>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</si>
  <si>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</si>
  <si>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</si>
  <si>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</si>
  <si>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</si>
  <si>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</si>
  <si>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</si>
  <si>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</si>
  <si>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</si>
  <si>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</si>
  <si>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</si>
  <si>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</si>
  <si>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</si>
  <si>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</si>
  <si>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</si>
  <si>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</si>
  <si>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</si>
  <si>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</si>
  <si>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</si>
  <si>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</si>
  <si>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</si>
  <si>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</si>
  <si>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</si>
  <si>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</si>
  <si>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</si>
  <si>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</si>
  <si>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</si>
  <si>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</si>
  <si>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</si>
  <si>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</si>
  <si>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</si>
  <si>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</si>
  <si>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</si>
  <si>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</si>
  <si>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</si>
  <si>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</si>
  <si>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</si>
  <si>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</si>
  <si>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</si>
  <si>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</si>
  <si>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</si>
  <si>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</si>
  <si>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</si>
  <si>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</si>
  <si>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</si>
  <si>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</si>
  <si>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</si>
  <si>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</si>
  <si>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</si>
  <si>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</si>
  <si>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</si>
  <si>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</si>
  <si>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</si>
  <si>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</si>
  <si>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</si>
  <si>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</si>
  <si>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</si>
  <si>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</si>
  <si>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</si>
  <si>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</si>
  <si>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</si>
  <si>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</si>
  <si>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</si>
  <si>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</si>
  <si>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</si>
  <si>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</si>
  <si>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</si>
  <si>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</si>
  <si>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</si>
  <si>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</si>
  <si>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</si>
  <si>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</si>
  <si>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</si>
  <si>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</si>
  <si>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</si>
  <si>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</si>
  <si>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</si>
  <si>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</si>
  <si>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</si>
  <si>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</si>
  <si>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</si>
  <si>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</si>
  <si>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</si>
  <si>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</si>
  <si>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</si>
  <si>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</si>
  <si>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</si>
  <si>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</si>
  <si>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</si>
  <si>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</si>
  <si>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</si>
  <si>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</si>
  <si>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</si>
  <si>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</si>
  <si>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</si>
  <si>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</si>
  <si>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</si>
  <si>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</si>
  <si>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</si>
  <si>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</si>
  <si>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</si>
  <si>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</si>
  <si>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</si>
  <si>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</si>
  <si>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</si>
  <si>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</si>
  <si>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</si>
  <si>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</si>
  <si>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</si>
  <si>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</si>
  <si>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</si>
  <si>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</si>
  <si>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</si>
  <si>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</si>
  <si>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</si>
  <si>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</si>
  <si>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</si>
  <si>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</si>
  <si>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</si>
  <si>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</si>
  <si>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</si>
  <si>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</si>
  <si>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</si>
  <si>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</si>
  <si>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</si>
  <si>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</si>
  <si>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</si>
  <si>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</si>
  <si>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</si>
  <si>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</si>
  <si>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</si>
  <si>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</si>
  <si>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</si>
  <si>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</si>
  <si>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</si>
  <si>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</si>
  <si>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</si>
  <si>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</si>
  <si>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</si>
  <si>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</si>
  <si>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</si>
  <si>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</si>
  <si>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</si>
  <si>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</si>
  <si>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</si>
  <si>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</si>
  <si>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</si>
  <si>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</si>
  <si>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</si>
  <si>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</si>
  <si>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</si>
  <si>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</si>
  <si>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</si>
  <si>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</si>
  <si>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</si>
  <si>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</si>
  <si>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</si>
  <si>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</si>
  <si>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</si>
  <si>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</si>
  <si>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</si>
  <si>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</si>
  <si>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</si>
  <si>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</si>
  <si>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</si>
  <si>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</si>
  <si>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</si>
  <si>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</si>
  <si>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</si>
  <si>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</si>
  <si>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</si>
  <si>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</si>
  <si>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</si>
  <si>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</si>
  <si>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</si>
  <si>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</si>
  <si>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</si>
  <si>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</si>
  <si>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</si>
  <si>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</si>
  <si>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</si>
  <si>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</si>
  <si>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</si>
  <si>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</si>
  <si>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</si>
  <si>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</si>
  <si>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</si>
  <si>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</si>
  <si>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</si>
  <si>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</si>
  <si>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</si>
  <si>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</si>
  <si>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</si>
  <si>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</si>
  <si>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</si>
  <si>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</si>
  <si>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</si>
  <si>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</si>
  <si>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</si>
  <si>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</si>
  <si>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</si>
  <si>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</si>
  <si>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</si>
  <si>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</si>
  <si>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</si>
  <si>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</si>
  <si>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</si>
  <si>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</si>
  <si>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</si>
  <si>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</si>
  <si>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</si>
  <si>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</si>
  <si>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</si>
  <si>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</si>
  <si>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</si>
  <si>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</si>
  <si>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</si>
  <si>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</si>
  <si>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</si>
  <si>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</si>
  <si>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</si>
  <si>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</si>
  <si>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</si>
  <si>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</si>
  <si>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</si>
  <si>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</si>
  <si>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</si>
  <si>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</si>
  <si>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</si>
  <si>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</si>
  <si>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</si>
  <si>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</si>
  <si>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</si>
  <si>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</si>
  <si>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</si>
  <si>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</si>
  <si>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</si>
  <si>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</si>
  <si>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</si>
  <si>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</si>
  <si>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</si>
  <si>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</si>
  <si>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</si>
  <si>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</si>
  <si>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</si>
  <si>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</si>
  <si>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</si>
  <si>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</si>
  <si>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</si>
  <si>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</si>
  <si>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</si>
  <si>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</si>
  <si>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</si>
  <si>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</si>
  <si>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</si>
  <si>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</si>
  <si>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</si>
  <si>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</si>
  <si>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</si>
  <si>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</si>
  <si>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</si>
  <si>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</si>
  <si>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</si>
  <si>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</si>
  <si>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</si>
  <si>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</si>
  <si>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</si>
  <si>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</si>
  <si>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</si>
  <si>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</si>
  <si>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</si>
  <si>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</si>
  <si>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</si>
  <si>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</si>
  <si>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</si>
  <si>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</si>
  <si>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</si>
  <si>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</si>
  <si>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</si>
  <si>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</si>
  <si>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</si>
  <si>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</si>
  <si>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</si>
  <si>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</si>
  <si>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</si>
  <si>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</si>
  <si>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</si>
  <si>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</si>
  <si>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</si>
  <si>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</si>
  <si>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</si>
  <si>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</si>
  <si>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</si>
  <si>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</si>
  <si>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</si>
  <si>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</si>
  <si>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</si>
  <si>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</si>
  <si>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</si>
  <si>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</si>
  <si>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</si>
  <si>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</si>
  <si>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</si>
  <si>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</si>
  <si>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</si>
  <si>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</si>
  <si>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</si>
  <si>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</si>
  <si>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</si>
  <si>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</si>
  <si>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</si>
  <si>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</si>
  <si>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</si>
  <si>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</si>
  <si>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</si>
  <si>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</si>
  <si>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</si>
  <si>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</si>
  <si>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</si>
  <si>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</si>
  <si>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</si>
  <si>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</si>
  <si>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</si>
  <si>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</si>
  <si>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</si>
  <si>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</si>
  <si>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</si>
  <si>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</si>
  <si>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</si>
  <si>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</si>
  <si>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</si>
  <si>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</si>
  <si>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</si>
  <si>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</si>
  <si>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</si>
  <si>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</si>
  <si>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</si>
  <si>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</si>
  <si>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</si>
  <si>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</si>
  <si>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</si>
  <si>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</si>
  <si>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</si>
  <si>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</si>
  <si>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</si>
  <si>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</si>
  <si>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</si>
  <si>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</si>
  <si>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</si>
  <si>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</si>
  <si>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</si>
  <si>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</si>
  <si>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</si>
  <si>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</si>
  <si>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</si>
  <si>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</si>
  <si>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</si>
  <si>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</si>
  <si>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</si>
  <si>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</si>
  <si>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</si>
  <si>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</si>
  <si>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</si>
  <si>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</si>
  <si>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</si>
  <si>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</si>
  <si>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</si>
  <si>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</si>
  <si>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</si>
  <si>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</si>
  <si>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</si>
  <si>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</si>
  <si>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</si>
  <si>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</si>
  <si>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</si>
  <si>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</si>
  <si>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</si>
  <si>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</si>
  <si>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</si>
  <si>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</si>
  <si>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</si>
  <si>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</si>
  <si>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</si>
  <si>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</si>
  <si>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</si>
  <si>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</si>
  <si>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</si>
  <si>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</si>
  <si>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</si>
  <si>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</si>
  <si>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</si>
  <si>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</si>
  <si>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</si>
  <si>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</si>
  <si>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</si>
  <si>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</si>
  <si>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</si>
  <si>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</si>
  <si>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</si>
  <si>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</si>
  <si>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</si>
  <si>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</si>
  <si>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</si>
  <si>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</si>
  <si>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</si>
  <si>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</si>
  <si>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</si>
  <si>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</si>
  <si>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</si>
  <si>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</si>
  <si>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</si>
  <si>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</si>
  <si>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</si>
  <si>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</si>
  <si>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</si>
  <si>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</si>
  <si>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</si>
  <si>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</si>
  <si>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</si>
  <si>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</si>
  <si>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</si>
  <si>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</si>
  <si>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</si>
  <si>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</si>
  <si>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</si>
  <si>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</si>
  <si>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</si>
  <si>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</si>
  <si>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</si>
  <si>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</si>
  <si>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</si>
  <si>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</si>
  <si>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</si>
  <si>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</si>
  <si>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</si>
  <si>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</si>
  <si>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</si>
  <si>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</si>
  <si>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</si>
  <si>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</si>
  <si>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</si>
  <si>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</si>
  <si>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</si>
  <si>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</si>
  <si>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</si>
  <si>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</si>
  <si>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</si>
  <si>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</si>
  <si>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</si>
  <si>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</si>
  <si>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</si>
  <si>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</si>
  <si>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</si>
  <si>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</si>
  <si>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</si>
  <si>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</si>
  <si>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</si>
  <si>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</si>
  <si>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</si>
  <si>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</si>
  <si>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</si>
  <si>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</si>
  <si>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</si>
  <si>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</si>
  <si>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</si>
  <si>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</si>
  <si>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</si>
  <si>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</si>
  <si>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</si>
  <si>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</si>
  <si>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</si>
  <si>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</si>
  <si>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</si>
  <si>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</si>
  <si>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</si>
  <si>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</si>
  <si>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</si>
  <si>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</si>
  <si>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</si>
  <si>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</si>
  <si>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</si>
  <si>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</si>
  <si>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</si>
  <si>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</si>
  <si>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</si>
  <si>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</si>
  <si>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</si>
  <si>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</si>
  <si>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</si>
  <si>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</si>
  <si>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</si>
  <si>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</si>
  <si>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</si>
  <si>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</si>
  <si>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</si>
  <si>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</si>
  <si>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</si>
  <si>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</si>
  <si>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</si>
  <si>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</si>
  <si>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</si>
  <si>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</si>
  <si>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</si>
  <si>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</si>
  <si>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</si>
  <si>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</si>
  <si>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</si>
  <si>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</si>
  <si>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</si>
  <si>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</si>
  <si>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</si>
  <si>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</si>
  <si>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</si>
  <si>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</si>
  <si>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</si>
  <si>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</si>
  <si>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</si>
  <si>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</si>
  <si>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</si>
  <si>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</si>
  <si>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</si>
  <si>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</si>
  <si>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</si>
  <si>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</si>
  <si>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</si>
  <si>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</si>
  <si>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</si>
  <si>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</si>
  <si>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</si>
  <si>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</si>
  <si>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</si>
  <si>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</si>
  <si>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</si>
  <si>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</si>
  <si>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</si>
  <si>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</si>
  <si>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</si>
  <si>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</si>
  <si>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</si>
  <si>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</si>
  <si>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</si>
  <si>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</si>
  <si>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</si>
  <si>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</si>
  <si>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</si>
  <si>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</si>
  <si>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</si>
  <si>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</si>
  <si>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</si>
  <si>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</si>
  <si>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</si>
  <si>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</si>
  <si>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</si>
  <si>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</si>
  <si>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</si>
  <si>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</si>
  <si>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</si>
  <si>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</si>
  <si>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</si>
  <si>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</si>
  <si>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</si>
  <si>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</si>
  <si>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</si>
  <si>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</si>
  <si>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</si>
  <si>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</si>
  <si>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</si>
  <si>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</si>
  <si>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</si>
  <si>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</si>
  <si>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</si>
  <si>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</si>
  <si>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</si>
  <si>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</si>
  <si>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</si>
  <si>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</si>
  <si>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</si>
  <si>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</si>
  <si>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</si>
  <si>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</si>
  <si>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</si>
  <si>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</si>
  <si>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</si>
  <si>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</si>
  <si>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</si>
  <si>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</si>
  <si>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</si>
  <si>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</si>
  <si>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</si>
  <si>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</si>
  <si>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</si>
  <si>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</si>
  <si>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</si>
  <si>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</si>
  <si>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</si>
  <si>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</si>
  <si>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</si>
  <si>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</si>
  <si>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</si>
  <si>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</si>
  <si>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</si>
  <si>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</si>
  <si>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</si>
  <si>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</si>
  <si>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</si>
  <si>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</si>
  <si>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</si>
  <si>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</si>
  <si>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</si>
  <si>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</si>
  <si>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</si>
  <si>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</si>
  <si>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</si>
  <si>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</si>
  <si>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</si>
  <si>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</si>
  <si>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</si>
  <si>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</si>
  <si>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</si>
  <si>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</si>
  <si>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</si>
  <si>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</si>
  <si>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</si>
  <si>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</si>
  <si>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</si>
  <si>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</si>
  <si>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</si>
  <si>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</si>
  <si>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</si>
  <si>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</si>
  <si>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</si>
  <si>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</si>
  <si>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</si>
  <si>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</si>
  <si>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</si>
  <si>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</si>
  <si>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</si>
  <si>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</si>
  <si>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</si>
  <si>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</si>
  <si>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</si>
  <si>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</si>
  <si>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</si>
  <si>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</si>
  <si>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</si>
  <si>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</si>
  <si>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</si>
  <si>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</si>
  <si>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</si>
  <si>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</si>
  <si>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</si>
  <si>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</si>
  <si>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</si>
  <si>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</si>
  <si>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</si>
  <si>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</si>
  <si>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</si>
  <si>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</si>
  <si>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</si>
  <si>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</si>
  <si>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</si>
  <si>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</si>
  <si>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</si>
  <si>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</si>
  <si>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</si>
  <si>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</si>
  <si>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</si>
  <si>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</si>
  <si>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</si>
  <si>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</si>
  <si>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</si>
  <si>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</si>
  <si>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</si>
  <si>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</si>
  <si>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</si>
  <si>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</si>
  <si>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</si>
  <si>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</si>
  <si>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</si>
  <si>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</si>
  <si>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</si>
  <si>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</si>
  <si>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</si>
  <si>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</si>
  <si>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</si>
  <si>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</si>
  <si>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</si>
  <si>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</si>
  <si>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</si>
  <si>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</si>
  <si>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</si>
  <si>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</si>
  <si>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</si>
  <si>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</si>
  <si>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</si>
  <si>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</si>
  <si>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</si>
  <si>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</si>
  <si>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</si>
  <si>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</si>
  <si>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</si>
  <si>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</si>
  <si>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</si>
  <si>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</si>
  <si>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</si>
  <si>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</si>
  <si>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</si>
  <si>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</si>
  <si>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</si>
  <si>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</si>
  <si>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</si>
  <si>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</si>
  <si>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</si>
  <si>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</si>
  <si>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</si>
  <si>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</si>
  <si>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</si>
  <si>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</si>
  <si>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</si>
  <si>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</si>
  <si>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</si>
  <si>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</si>
  <si>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</si>
  <si>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</si>
  <si>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</si>
  <si>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</si>
  <si>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</si>
  <si>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</si>
  <si>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</si>
  <si>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</si>
  <si>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</si>
  <si>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</si>
  <si>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</si>
  <si>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</si>
  <si>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</si>
  <si>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</si>
  <si>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</si>
  <si>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</si>
  <si>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</si>
  <si>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</si>
  <si>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</si>
  <si>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</si>
  <si>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</si>
  <si>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</si>
  <si>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</si>
  <si>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</si>
  <si>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</si>
  <si>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</si>
  <si>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</si>
  <si>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</si>
  <si>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</si>
  <si>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</si>
  <si>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</si>
  <si>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</si>
  <si>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</si>
  <si>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</si>
  <si>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</si>
  <si>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</si>
  <si>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</si>
  <si>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</si>
  <si>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</si>
  <si>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</si>
  <si>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</si>
  <si>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</si>
  <si>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</si>
  <si>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</si>
  <si>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</si>
  <si>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</si>
  <si>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</si>
  <si>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</si>
  <si>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</si>
  <si>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</si>
  <si>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</si>
  <si>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</si>
  <si>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</si>
  <si>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</si>
  <si>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</si>
  <si>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</si>
  <si>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</si>
  <si>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</si>
  <si>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</si>
  <si>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</si>
  <si>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</si>
  <si>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</si>
  <si>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</si>
  <si>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</si>
  <si>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</si>
  <si>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</si>
  <si>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</si>
  <si>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</si>
  <si>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</si>
  <si>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</si>
  <si>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</si>
  <si>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</si>
  <si>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</si>
  <si>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</si>
  <si>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</si>
  <si>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</si>
  <si>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</si>
  <si>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</si>
  <si>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</si>
  <si>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</si>
  <si>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</si>
  <si>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</si>
  <si>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</si>
  <si>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</si>
  <si>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</si>
  <si>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</si>
  <si>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</si>
  <si>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</si>
  <si>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</si>
  <si>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</si>
  <si>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</si>
  <si>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</si>
  <si>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</si>
  <si>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</si>
  <si>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</si>
  <si>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</si>
  <si>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</si>
  <si>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</si>
  <si>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</si>
  <si>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</si>
  <si>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</si>
  <si>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</si>
  <si>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</si>
  <si>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</si>
  <si>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</si>
  <si>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</si>
  <si>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</si>
  <si>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</si>
  <si>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</si>
  <si>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</si>
  <si>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</si>
  <si>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</si>
  <si>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</si>
  <si>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</si>
  <si>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</si>
  <si>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</si>
  <si>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</si>
  <si>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</si>
  <si>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</si>
  <si>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</si>
  <si>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</si>
  <si>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</si>
  <si>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</si>
  <si>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</si>
  <si>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</si>
  <si>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</si>
  <si>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</si>
  <si>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</si>
  <si>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</si>
  <si>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</si>
  <si>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</si>
  <si>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</si>
  <si>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</si>
  <si>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</si>
  <si>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</si>
  <si>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</si>
  <si>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</si>
  <si>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</si>
  <si>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</si>
  <si>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</si>
  <si>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</si>
  <si>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</si>
  <si>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</si>
  <si>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</si>
  <si>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</si>
  <si>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</si>
  <si>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</si>
  <si>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</si>
  <si>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</si>
  <si>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</si>
  <si>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</si>
  <si>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</si>
  <si>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</si>
  <si>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</si>
  <si>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</si>
  <si>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</si>
  <si>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</si>
  <si>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</si>
  <si>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</si>
  <si>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</si>
  <si>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</si>
  <si>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</si>
  <si>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</si>
  <si>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</si>
  <si>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</si>
  <si>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</si>
  <si>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</si>
  <si>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</si>
  <si>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</si>
  <si>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</si>
  <si>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</si>
  <si>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</si>
  <si>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</si>
  <si>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</si>
  <si>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</si>
  <si>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</si>
  <si>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</si>
  <si>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</si>
  <si>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</si>
  <si>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</si>
  <si>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</si>
  <si>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</si>
  <si>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</si>
  <si>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</si>
  <si>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</si>
  <si>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</si>
  <si>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</si>
  <si>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</si>
  <si>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</si>
  <si>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</si>
  <si>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</si>
  <si>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</si>
  <si>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</si>
  <si>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</si>
  <si>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</si>
  <si>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</si>
  <si>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</si>
  <si>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</si>
  <si>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</si>
  <si>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</si>
  <si>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</si>
  <si>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</si>
  <si>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</si>
  <si>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</si>
  <si>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</si>
  <si>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</si>
  <si>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</si>
  <si>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</si>
  <si>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</si>
  <si>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</si>
  <si>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</si>
  <si>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</si>
  <si>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</si>
  <si>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</si>
  <si>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</si>
  <si>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</si>
  <si>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</si>
  <si>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</si>
  <si>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</si>
  <si>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</si>
  <si>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</si>
  <si>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</si>
  <si>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</si>
  <si>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</si>
  <si>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</si>
  <si>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</si>
  <si>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</si>
  <si>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</si>
  <si>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</si>
  <si>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</si>
  <si>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</si>
  <si>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</si>
  <si>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</si>
  <si>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</si>
  <si>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</si>
  <si>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</si>
  <si>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</si>
  <si>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</si>
  <si>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</si>
  <si>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</si>
  <si>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</si>
  <si>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</si>
  <si>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</si>
  <si>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</si>
  <si>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</si>
  <si>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</si>
  <si>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</si>
  <si>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</si>
  <si>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</si>
  <si>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</si>
  <si>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</si>
  <si>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</si>
  <si>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</si>
  <si>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</si>
  <si>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</si>
  <si>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</si>
  <si>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</si>
  <si>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</si>
  <si>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</si>
  <si>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</si>
  <si>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</si>
  <si>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</si>
  <si>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</si>
  <si>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</si>
  <si>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</si>
  <si>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</si>
  <si>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</si>
  <si>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</si>
  <si>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</si>
  <si>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</si>
  <si>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</si>
  <si>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</si>
  <si>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</si>
  <si>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</si>
  <si>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</si>
  <si>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</si>
  <si>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</si>
  <si>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</si>
  <si>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</si>
  <si>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</si>
  <si>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</si>
  <si>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</si>
  <si>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</si>
  <si>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</si>
  <si>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</si>
  <si>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</si>
  <si>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</si>
  <si>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</si>
  <si>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</si>
  <si>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</si>
  <si>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</si>
  <si>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</si>
  <si>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</si>
  <si>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</si>
  <si>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</si>
  <si>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</si>
  <si>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</si>
  <si>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</si>
  <si>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</si>
  <si>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</si>
  <si>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</si>
  <si>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</si>
  <si>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</si>
  <si>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</si>
  <si>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</si>
  <si>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</si>
  <si>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</si>
  <si>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</si>
  <si>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</si>
  <si>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</si>
  <si>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</si>
  <si>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</si>
  <si>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</si>
  <si>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</si>
  <si>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</si>
  <si>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</si>
  <si>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</si>
  <si>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</si>
  <si>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</si>
  <si>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</si>
  <si>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</si>
  <si>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</si>
  <si>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</si>
  <si>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</si>
  <si>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</si>
  <si>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</si>
  <si>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</si>
  <si>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</si>
  <si>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</si>
  <si>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</si>
  <si>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</si>
  <si>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</si>
  <si>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</si>
  <si>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</si>
  <si>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</si>
  <si>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</si>
  <si>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</si>
  <si>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</si>
  <si>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</si>
  <si>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</si>
  <si>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</si>
  <si>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</si>
  <si>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</si>
  <si>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</si>
  <si>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</si>
  <si>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</si>
  <si>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</si>
  <si>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</si>
  <si>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</si>
  <si>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</si>
  <si>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</si>
  <si>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</si>
  <si>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</si>
  <si>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</si>
  <si>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</si>
  <si>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</si>
  <si>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</si>
  <si>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</si>
  <si>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</si>
  <si>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</si>
  <si>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</si>
  <si>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</si>
  <si>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</si>
  <si>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</si>
  <si>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</si>
  <si>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</si>
  <si>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</si>
  <si>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</si>
  <si>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</si>
  <si>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</si>
  <si>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</si>
  <si>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</si>
  <si>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</si>
  <si>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</si>
  <si>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</si>
  <si>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</si>
  <si>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</si>
  <si>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</si>
  <si>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</si>
  <si>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</si>
  <si>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</si>
  <si>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</si>
  <si>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</si>
  <si>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</si>
  <si>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</si>
  <si>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</si>
  <si>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</si>
  <si>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</si>
  <si>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</si>
  <si>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</si>
  <si>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</si>
  <si>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</si>
  <si>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</si>
  <si>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</si>
  <si>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</si>
  <si>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</si>
  <si>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</si>
  <si>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</si>
  <si>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</si>
  <si>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</si>
  <si>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</si>
  <si>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</si>
  <si>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</si>
  <si>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</si>
  <si>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</si>
  <si>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</si>
  <si>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</si>
  <si>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</si>
  <si>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</si>
  <si>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</si>
  <si>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</si>
  <si>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</si>
  <si>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</si>
  <si>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</si>
  <si>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</si>
  <si>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</si>
  <si>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</si>
  <si>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</si>
  <si>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</si>
  <si>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</si>
  <si>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</si>
  <si>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</si>
  <si>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</si>
  <si>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</si>
  <si>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</si>
  <si>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</si>
  <si>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</si>
  <si>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</si>
  <si>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</si>
  <si>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</si>
  <si>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</si>
  <si>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</si>
  <si>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</si>
  <si>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</si>
  <si>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</si>
  <si>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</si>
  <si>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</si>
  <si>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</si>
  <si>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</si>
  <si>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</si>
  <si>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</si>
  <si>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</si>
  <si>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</si>
  <si>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</si>
  <si>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</si>
  <si>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</si>
  <si>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</si>
  <si>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</si>
  <si>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</si>
  <si>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</si>
  <si>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</si>
  <si>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</si>
  <si>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</si>
  <si>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</si>
  <si>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</si>
  <si>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</si>
  <si>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</si>
  <si>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</si>
  <si>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</si>
  <si>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</si>
  <si>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</si>
  <si>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</si>
  <si>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</si>
  <si>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</si>
  <si>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</si>
  <si>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</si>
  <si>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</si>
  <si>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</si>
  <si>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</si>
  <si>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</si>
  <si>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</si>
  <si>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</si>
  <si>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</si>
  <si>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</si>
  <si>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</si>
  <si>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</si>
  <si>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</si>
  <si>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</si>
  <si>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</si>
  <si>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</si>
  <si>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</si>
  <si>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</si>
  <si>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</si>
  <si>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</si>
  <si>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</si>
  <si>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</si>
  <si>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</si>
  <si>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</si>
  <si>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</si>
  <si>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</si>
  <si>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</si>
  <si>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</si>
  <si>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</si>
  <si>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</si>
  <si>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</si>
  <si>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</si>
  <si>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</si>
  <si>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</si>
  <si>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</si>
  <si>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</si>
  <si>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</si>
  <si>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</si>
  <si>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</si>
  <si>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</si>
  <si>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</si>
  <si>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</si>
  <si>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</si>
  <si>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</si>
  <si>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</si>
  <si>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</si>
  <si>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</si>
  <si>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</si>
  <si>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</si>
  <si>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</si>
  <si>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</si>
  <si>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</si>
  <si>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</si>
  <si>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</si>
  <si>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</si>
  <si>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</si>
  <si>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</si>
  <si>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</si>
  <si>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</si>
  <si>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</si>
  <si>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</si>
  <si>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</si>
  <si>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</si>
  <si>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</si>
  <si>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</si>
  <si>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</si>
  <si>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</si>
  <si>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</si>
  <si>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</si>
  <si>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</si>
  <si>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</si>
  <si>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</si>
  <si>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</si>
  <si>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</si>
  <si>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</si>
  <si>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</si>
  <si>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</si>
  <si>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</si>
  <si>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</si>
  <si>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</si>
  <si>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</si>
  <si>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</si>
  <si>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</si>
  <si>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</si>
  <si>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</si>
  <si>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</si>
  <si>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</si>
  <si>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</si>
  <si>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</si>
  <si>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</si>
  <si>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</si>
  <si>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</si>
  <si>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</si>
  <si>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</si>
  <si>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</si>
  <si>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</si>
  <si>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</si>
  <si>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</si>
  <si>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</si>
  <si>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</si>
  <si>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</si>
  <si>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</si>
  <si>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</si>
  <si>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</si>
  <si>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</si>
  <si>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</si>
  <si>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</si>
  <si>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</si>
  <si>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</si>
  <si>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</si>
  <si>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</si>
  <si>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</si>
  <si>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</si>
  <si>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</si>
  <si>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</si>
  <si>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</si>
  <si>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</si>
  <si>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</si>
  <si>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</si>
  <si>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</si>
  <si>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</si>
  <si>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</si>
  <si>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</si>
  <si>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</si>
  <si>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</si>
  <si>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</si>
  <si>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</si>
  <si>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</si>
  <si>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</si>
  <si>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</si>
  <si>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</si>
  <si>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</si>
  <si>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</si>
  <si>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</si>
  <si>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</si>
  <si>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</si>
  <si>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</si>
  <si>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</si>
  <si>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</si>
  <si>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</si>
  <si>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</si>
  <si>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</si>
  <si>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</si>
  <si>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</si>
  <si>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</si>
  <si>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</si>
  <si>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</si>
  <si>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</si>
  <si>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</si>
  <si>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</si>
  <si>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</si>
  <si>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</si>
  <si>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</si>
  <si>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</si>
  <si>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</si>
  <si>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</si>
  <si>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</si>
  <si>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</si>
  <si>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</si>
  <si>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</si>
  <si>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</si>
  <si>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</si>
  <si>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</si>
  <si>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</si>
  <si>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</si>
  <si>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</si>
  <si>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</si>
  <si>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</si>
  <si>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</si>
  <si>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</si>
  <si>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</si>
  <si>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</si>
  <si>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</si>
  <si>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</si>
  <si>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</si>
  <si>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</si>
  <si>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</si>
  <si>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</si>
  <si>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</si>
  <si>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</si>
  <si>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</si>
  <si>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</si>
  <si>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</si>
  <si>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</si>
  <si>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</si>
  <si>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</si>
  <si>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</si>
  <si>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</si>
  <si>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</si>
  <si>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</si>
  <si>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</si>
  <si>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</si>
  <si>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</si>
  <si>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</si>
  <si>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</si>
  <si>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</si>
  <si>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</si>
  <si>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</si>
  <si>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</si>
  <si>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</si>
  <si>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</si>
  <si>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</si>
  <si>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</si>
  <si>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</si>
  <si>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</si>
  <si>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</si>
  <si>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</si>
  <si>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</si>
  <si>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</si>
  <si>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</si>
  <si>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</si>
  <si>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</si>
  <si>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</si>
  <si>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</si>
  <si>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</si>
  <si>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</si>
  <si>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</si>
  <si>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</si>
  <si>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</si>
  <si>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</si>
  <si>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</si>
  <si>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</si>
  <si>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</si>
  <si>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</si>
  <si>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</si>
  <si>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</si>
  <si>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</si>
  <si>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</si>
  <si>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</si>
  <si>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</si>
  <si>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</si>
  <si>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</si>
  <si>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</si>
  <si>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</si>
  <si>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</si>
  <si>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</si>
  <si>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</si>
  <si>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</si>
  <si>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</si>
  <si>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</si>
  <si>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</si>
  <si>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</si>
  <si>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</si>
  <si>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</si>
  <si>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</si>
  <si>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</si>
  <si>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</si>
  <si>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</si>
  <si>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</si>
  <si>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</si>
  <si>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</si>
  <si>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</si>
  <si>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</si>
  <si>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</si>
  <si>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</si>
  <si>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</si>
  <si>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</si>
  <si>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</si>
  <si>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</si>
  <si>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</si>
  <si>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</si>
  <si>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</si>
  <si>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</si>
  <si>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</si>
  <si>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</si>
  <si>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</si>
  <si>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</si>
  <si>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</si>
  <si>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</si>
  <si>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</si>
  <si>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</si>
  <si>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</si>
  <si>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</si>
  <si>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</si>
  <si>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</si>
  <si>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</si>
  <si>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</si>
  <si>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</si>
  <si>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</si>
  <si>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</si>
  <si>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</si>
  <si>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</si>
  <si>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</si>
  <si>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</si>
  <si>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</si>
  <si>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</si>
  <si>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</si>
  <si>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</si>
  <si>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</si>
  <si>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</si>
  <si>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</si>
  <si>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</si>
  <si>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</si>
  <si>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</si>
  <si>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</si>
  <si>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</si>
  <si>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</si>
  <si>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</si>
  <si>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</si>
  <si>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</si>
  <si>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</si>
  <si>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</si>
  <si>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</si>
  <si>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</si>
  <si>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</si>
  <si>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</si>
  <si>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</si>
  <si>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</si>
  <si>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</si>
  <si>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</si>
  <si>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</si>
  <si>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</si>
  <si>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</si>
  <si>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</si>
  <si>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</si>
  <si>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</si>
  <si>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</si>
  <si>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</si>
  <si>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</si>
  <si>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</si>
  <si>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</si>
  <si>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</si>
  <si>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</si>
  <si>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</si>
  <si>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</si>
  <si>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</si>
  <si>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</si>
  <si>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</si>
  <si>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</si>
  <si>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</si>
  <si>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</si>
  <si>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</si>
  <si>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</si>
  <si>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</si>
  <si>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</si>
  <si>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</si>
  <si>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</si>
  <si>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</si>
  <si>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</si>
  <si>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</si>
  <si>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</si>
  <si>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</si>
  <si>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</si>
  <si>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</si>
  <si>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</si>
  <si>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</si>
  <si>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</si>
  <si>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</si>
  <si>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</si>
  <si>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</si>
  <si>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</si>
  <si>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</si>
  <si>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</si>
  <si>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</si>
  <si>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</si>
  <si>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</si>
  <si>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</si>
  <si>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</si>
  <si>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</si>
  <si>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</si>
  <si>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</si>
  <si>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</si>
  <si>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</si>
  <si>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</si>
  <si>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</si>
  <si>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</si>
  <si>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</si>
  <si>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</si>
  <si>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</si>
  <si>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</si>
  <si>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</si>
  <si>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</si>
  <si>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</si>
  <si>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</si>
  <si>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</si>
  <si>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</si>
  <si>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</si>
  <si>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</si>
  <si>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</si>
  <si>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</si>
  <si>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</si>
  <si>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</si>
  <si>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</si>
  <si>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</si>
  <si>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</si>
  <si>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</si>
  <si>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</si>
  <si>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</si>
  <si>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</si>
  <si>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</si>
  <si>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</si>
  <si>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</si>
  <si>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</si>
  <si>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</si>
  <si>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</si>
  <si>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</si>
  <si>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</si>
  <si>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</si>
  <si>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</si>
  <si>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</si>
  <si>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</si>
  <si>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</si>
  <si>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</si>
  <si>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</si>
  <si>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</si>
  <si>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</si>
  <si>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</si>
  <si>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</si>
  <si>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</si>
  <si>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</si>
  <si>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</si>
  <si>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</si>
  <si>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</si>
  <si>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</si>
  <si>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</si>
  <si>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</si>
  <si>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</si>
  <si>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</si>
  <si>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</si>
  <si>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</si>
  <si>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</si>
  <si>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</si>
  <si>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</si>
  <si>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</si>
  <si>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</si>
  <si>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</si>
  <si>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</si>
  <si>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</si>
  <si>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</si>
  <si>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</si>
  <si>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</si>
  <si>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</si>
  <si>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</si>
  <si>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</si>
  <si>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</si>
  <si>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</si>
  <si>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</si>
  <si>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</si>
  <si>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</si>
  <si>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</si>
  <si>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</si>
  <si>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</si>
  <si>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</si>
  <si>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</si>
  <si>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</si>
  <si>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</si>
  <si>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</si>
  <si>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</si>
  <si>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</si>
  <si>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</si>
  <si>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</si>
  <si>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</si>
  <si>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</si>
  <si>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</si>
  <si>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</si>
  <si>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</si>
  <si>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</si>
  <si>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</si>
  <si>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</si>
  <si>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</si>
  <si>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</si>
  <si>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</si>
  <si>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</si>
  <si>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</si>
  <si>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</si>
  <si>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</si>
  <si>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</si>
  <si>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</si>
  <si>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</si>
  <si>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</si>
  <si>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</si>
  <si>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</si>
  <si>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</si>
  <si>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</si>
  <si>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</si>
  <si>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</si>
  <si>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</si>
  <si>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</si>
  <si>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</si>
  <si>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</si>
  <si>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</si>
  <si>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</si>
  <si>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</si>
  <si>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</si>
  <si>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</si>
  <si>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</si>
  <si>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</si>
  <si>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</si>
  <si>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</si>
  <si>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</si>
  <si>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</si>
  <si>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</si>
  <si>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</si>
  <si>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</si>
  <si>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</si>
  <si>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</si>
  <si>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</si>
  <si>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</si>
  <si>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</si>
  <si>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</si>
  <si>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</si>
  <si>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</si>
  <si>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</si>
  <si>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</si>
  <si>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</si>
  <si>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</si>
  <si>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</si>
  <si>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</si>
  <si>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</si>
  <si>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</si>
  <si>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</si>
  <si>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</si>
  <si>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</si>
  <si>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</si>
  <si>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</si>
  <si>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</si>
  <si>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</si>
  <si>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</si>
  <si>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</si>
  <si>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</si>
  <si>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</si>
  <si>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</si>
  <si>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</si>
  <si>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</si>
  <si>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</si>
  <si>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</si>
  <si>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</si>
  <si>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</si>
  <si>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</si>
  <si>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</si>
  <si>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</si>
  <si>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</si>
  <si>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</si>
  <si>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</si>
  <si>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</si>
  <si>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</si>
  <si>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</si>
  <si>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</si>
  <si>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</si>
  <si>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</si>
  <si>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</si>
  <si>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</si>
  <si>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</si>
  <si>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</si>
  <si>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</si>
  <si>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</si>
  <si>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</si>
  <si>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</si>
  <si>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</si>
  <si>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</si>
  <si>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</si>
  <si>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</si>
  <si>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</si>
  <si>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</si>
  <si>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</si>
  <si>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</si>
  <si>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</si>
  <si>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</si>
  <si>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</si>
  <si>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</si>
  <si>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</si>
  <si>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</si>
  <si>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</si>
  <si>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</si>
  <si>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</si>
  <si>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</si>
  <si>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</si>
  <si>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</si>
  <si>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</si>
  <si>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</si>
  <si>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</si>
  <si>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</si>
  <si>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</si>
  <si>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</si>
  <si>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</si>
  <si>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</si>
  <si>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</si>
  <si>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</si>
  <si>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</si>
  <si>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</si>
  <si>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</si>
  <si>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</si>
  <si>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</si>
  <si>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</si>
  <si>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</si>
  <si>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</si>
  <si>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</si>
  <si>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</si>
  <si>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</si>
  <si>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</si>
  <si>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</si>
  <si>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</si>
  <si>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</si>
  <si>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</si>
  <si>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</si>
  <si>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</si>
  <si>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</si>
  <si>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</si>
  <si>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</si>
  <si>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</si>
  <si>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</si>
  <si>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</si>
  <si>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</si>
  <si>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</si>
  <si>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</si>
  <si>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</si>
  <si>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</si>
  <si>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</si>
  <si>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</si>
  <si>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</si>
  <si>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</si>
  <si>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</si>
  <si>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</si>
  <si>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</si>
  <si>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</si>
  <si>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</si>
  <si>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</si>
  <si>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</si>
  <si>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</si>
  <si>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</si>
  <si>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</si>
  <si>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</si>
  <si>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</si>
  <si>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</si>
  <si>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</si>
  <si>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</si>
  <si>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</si>
  <si>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</si>
  <si>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</si>
  <si>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</si>
  <si>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</si>
  <si>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</si>
  <si>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</si>
  <si>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</si>
  <si>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</si>
  <si>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</si>
  <si>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</si>
  <si>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</si>
  <si>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</si>
  <si>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</si>
  <si>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</si>
  <si>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</si>
  <si>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</si>
  <si>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</si>
  <si>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</si>
  <si>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</si>
  <si>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</si>
  <si>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</si>
  <si>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</si>
  <si>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</si>
  <si>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</si>
  <si>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</si>
  <si>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</si>
  <si>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</si>
  <si>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</si>
  <si>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</si>
  <si>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</si>
  <si>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</si>
  <si>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</si>
  <si>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</si>
  <si>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</si>
  <si>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</si>
  <si>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</si>
  <si>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</si>
  <si>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</si>
  <si>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</si>
  <si>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</si>
  <si>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</si>
  <si>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</si>
  <si>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</si>
  <si>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</si>
  <si>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</si>
  <si>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</si>
  <si>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</si>
  <si>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</si>
  <si>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</si>
  <si>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</si>
  <si>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</si>
  <si>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</si>
  <si>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</si>
  <si>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</si>
  <si>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</si>
  <si>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</si>
  <si>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</si>
  <si>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</si>
  <si>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</si>
  <si>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</si>
  <si>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</si>
  <si>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</si>
  <si>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</si>
  <si>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</si>
  <si>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</si>
  <si>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</si>
  <si>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</si>
  <si>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</si>
  <si>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</si>
  <si>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</si>
  <si>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</si>
  <si>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</si>
  <si>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</si>
  <si>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</si>
  <si>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</si>
  <si>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</si>
  <si>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</si>
  <si>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</si>
  <si>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</si>
  <si>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</si>
  <si>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</si>
  <si>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</si>
  <si>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</si>
  <si>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</si>
  <si>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</si>
  <si>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</si>
  <si>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</si>
  <si>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</si>
  <si>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</si>
  <si>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</si>
  <si>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</si>
  <si>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</si>
  <si>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</si>
  <si>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</si>
  <si>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</si>
  <si>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</si>
  <si>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</si>
  <si>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</si>
  <si>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</si>
  <si>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</si>
  <si>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</si>
  <si>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</si>
  <si>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</si>
  <si>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</si>
  <si>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</si>
  <si>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</si>
  <si>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</si>
  <si>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</si>
  <si>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</si>
  <si>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</si>
  <si>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</si>
  <si>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</si>
  <si>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</si>
  <si>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</si>
  <si>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</si>
  <si>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</si>
  <si>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</si>
  <si>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</si>
  <si>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</si>
  <si>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</si>
  <si>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</si>
  <si>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</si>
  <si>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</si>
  <si>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</si>
  <si>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</si>
  <si>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</si>
  <si>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</si>
  <si>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</si>
  <si>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</si>
  <si>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</si>
  <si>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</si>
  <si>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</si>
  <si>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</si>
  <si>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</si>
  <si>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</si>
  <si>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</si>
  <si>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</si>
  <si>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</si>
  <si>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</si>
  <si>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</si>
  <si>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</si>
  <si>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</si>
  <si>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</si>
  <si>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</si>
  <si>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</si>
  <si>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</si>
  <si>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</si>
  <si>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</si>
  <si>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</si>
  <si>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</si>
  <si>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</si>
  <si>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</si>
  <si>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</si>
  <si>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</si>
  <si>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</si>
  <si>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</si>
  <si>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</si>
  <si>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</si>
  <si>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</si>
  <si>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</si>
  <si>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</si>
  <si>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</si>
  <si>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</si>
  <si>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</si>
  <si>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</si>
  <si>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</si>
  <si>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</si>
  <si>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</si>
  <si>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</si>
  <si>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</si>
  <si>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</si>
  <si>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</si>
  <si>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</si>
  <si>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</si>
  <si>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</si>
  <si>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</si>
  <si>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</si>
  <si>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</si>
  <si>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</si>
  <si>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</si>
  <si>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</si>
  <si>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</si>
  <si>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</si>
  <si>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</si>
  <si>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</si>
  <si>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</si>
  <si>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</si>
  <si>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</si>
  <si>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</si>
  <si>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</si>
  <si>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</si>
  <si>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</si>
  <si>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</si>
  <si>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</si>
  <si>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</si>
  <si>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</si>
  <si>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</si>
  <si>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</si>
  <si>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</si>
  <si>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</si>
  <si>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</si>
  <si>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</si>
  <si>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</si>
  <si>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</si>
  <si>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</si>
  <si>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</si>
  <si>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</si>
  <si>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</si>
  <si>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</si>
  <si>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</si>
  <si>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</si>
  <si>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</si>
  <si>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</si>
  <si>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</si>
  <si>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</si>
  <si>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</si>
  <si>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</si>
  <si>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</si>
  <si>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</si>
  <si>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</si>
  <si>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</si>
  <si>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</si>
  <si>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</si>
  <si>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</si>
  <si>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</si>
  <si>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</si>
  <si>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</si>
  <si>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</si>
  <si>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</si>
  <si>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</si>
  <si>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</si>
  <si>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</si>
  <si>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</si>
  <si>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</si>
  <si>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</si>
  <si>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</si>
  <si>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</si>
  <si>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</si>
  <si>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</si>
  <si>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</si>
  <si>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</si>
  <si>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</si>
  <si>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</si>
  <si>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</si>
  <si>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</si>
  <si>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</si>
  <si>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</si>
  <si>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</si>
  <si>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</si>
  <si>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</si>
  <si>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</si>
  <si>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</si>
  <si>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</si>
  <si>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</si>
  <si>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</si>
  <si>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</si>
  <si>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</si>
  <si>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</si>
  <si>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</si>
  <si>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</si>
  <si>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</si>
  <si>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</si>
  <si>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</si>
  <si>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</si>
  <si>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</si>
  <si>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</si>
  <si>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</si>
  <si>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</si>
  <si>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</si>
  <si>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</si>
  <si>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</si>
  <si>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</si>
  <si>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</si>
  <si>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</si>
  <si>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</si>
  <si>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</si>
  <si>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</si>
  <si>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</si>
  <si>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</si>
  <si>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</si>
  <si>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</si>
  <si>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</si>
  <si>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</si>
  <si>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</si>
  <si>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</si>
  <si>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</si>
  <si>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</si>
  <si>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</si>
  <si>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</si>
  <si>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</si>
  <si>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</si>
  <si>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</si>
  <si>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</si>
  <si>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</si>
  <si>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</si>
  <si>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</si>
  <si>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</si>
  <si>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</si>
  <si>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</si>
  <si>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</si>
  <si>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</si>
  <si>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</si>
  <si>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</si>
  <si>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</si>
  <si>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</si>
  <si>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</si>
  <si>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</si>
  <si>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</si>
  <si>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</si>
  <si>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</si>
  <si>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</si>
  <si>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</si>
  <si>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</si>
  <si>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</si>
  <si>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</si>
  <si>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</si>
  <si>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</si>
  <si>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</si>
  <si>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</si>
  <si>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</si>
  <si>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</si>
  <si>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</si>
  <si>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</si>
  <si>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</si>
  <si>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</si>
  <si>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</si>
  <si>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</si>
  <si>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</si>
  <si>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</si>
  <si>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</si>
  <si>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</si>
  <si>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</si>
  <si>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</si>
  <si>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</si>
  <si>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</si>
  <si>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</si>
  <si>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</si>
  <si>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</si>
  <si>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</si>
  <si>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</si>
  <si>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</si>
  <si>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</si>
  <si>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</si>
  <si>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</si>
  <si>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</si>
  <si>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</si>
  <si>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</si>
  <si>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</si>
  <si>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</si>
  <si>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</si>
  <si>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</si>
  <si>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</si>
  <si>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</si>
  <si>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</si>
  <si>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</si>
  <si>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</si>
  <si>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</si>
  <si>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</si>
  <si>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</si>
  <si>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</si>
  <si>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</si>
  <si>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</si>
  <si>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</si>
  <si>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</si>
  <si>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</si>
  <si>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</si>
  <si>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</si>
  <si>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</si>
  <si>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</si>
  <si>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</si>
  <si>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</si>
  <si>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</si>
  <si>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</si>
  <si>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</si>
  <si>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</si>
  <si>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</si>
  <si>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</si>
  <si>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</si>
  <si>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</si>
  <si>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</si>
  <si>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</si>
  <si>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</si>
  <si>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</si>
  <si>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</si>
  <si>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</si>
  <si>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</si>
  <si>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</si>
  <si>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</si>
  <si>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</si>
  <si>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</si>
  <si>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</si>
  <si>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</si>
  <si>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</si>
  <si>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</si>
  <si>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</si>
  <si>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</si>
  <si>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</si>
  <si>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</si>
  <si>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</si>
  <si>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</si>
  <si>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</si>
  <si>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</si>
  <si>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</si>
  <si>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</si>
  <si>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</si>
  <si>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</si>
  <si>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</si>
  <si>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</si>
  <si>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</si>
  <si>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</si>
  <si>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</si>
  <si>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</si>
  <si>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</si>
  <si>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</si>
  <si>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</si>
  <si>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</si>
  <si>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</si>
  <si>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</si>
  <si>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</si>
  <si>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</si>
  <si>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</si>
  <si>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</si>
  <si>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</si>
  <si>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</si>
  <si>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</si>
  <si>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</si>
  <si>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</si>
  <si>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</si>
  <si>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</si>
  <si>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</si>
  <si>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</si>
  <si>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</si>
  <si>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</si>
  <si>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</si>
  <si>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</si>
  <si>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</si>
  <si>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</si>
  <si>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</si>
  <si>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</si>
  <si>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</si>
  <si>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</si>
  <si>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</si>
  <si>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</si>
  <si>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</si>
  <si>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</si>
  <si>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</si>
  <si>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</si>
  <si>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</si>
  <si>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</si>
  <si>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</si>
  <si>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</si>
  <si>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</si>
  <si>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</si>
  <si>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</si>
  <si>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</si>
  <si>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</si>
  <si>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</si>
  <si>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</si>
  <si>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</si>
  <si>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</si>
  <si>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</si>
  <si>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</si>
  <si>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</si>
  <si>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</si>
  <si>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</si>
  <si>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</si>
  <si>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</si>
  <si>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</si>
  <si>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</si>
  <si>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</si>
  <si>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</si>
  <si>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</si>
  <si>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</si>
  <si>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</si>
  <si>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</si>
  <si>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</si>
  <si>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</si>
  <si>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</si>
  <si>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</si>
  <si>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</si>
  <si>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</si>
  <si>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</si>
  <si>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</si>
  <si>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</si>
  <si>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</si>
  <si>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</si>
  <si>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</si>
  <si>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</si>
  <si>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</si>
  <si>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</si>
  <si>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</si>
  <si>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</si>
  <si>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</si>
  <si>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</si>
  <si>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</si>
  <si>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</si>
  <si>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</si>
  <si>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</si>
  <si>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</si>
  <si>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</si>
  <si>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</si>
  <si>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</si>
  <si>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</si>
  <si>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</si>
  <si>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</si>
  <si>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</si>
  <si>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</si>
  <si>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</si>
  <si>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</si>
  <si>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</si>
  <si>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</si>
  <si>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</si>
  <si>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</si>
  <si>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</si>
  <si>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</si>
  <si>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</si>
  <si>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</si>
  <si>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</si>
  <si>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</si>
  <si>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</si>
  <si>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</si>
  <si>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</si>
  <si>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</si>
  <si>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</si>
  <si>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</si>
  <si>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</si>
  <si>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</si>
  <si>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</si>
  <si>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</si>
  <si>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</si>
  <si>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</si>
  <si>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</si>
  <si>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</si>
  <si>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</si>
  <si>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</si>
  <si>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</si>
  <si>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</si>
  <si>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</si>
  <si>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</si>
  <si>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</si>
  <si>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</si>
  <si>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</si>
  <si>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</si>
  <si>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</si>
  <si>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</si>
  <si>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</si>
  <si>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</si>
  <si>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</si>
  <si>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</si>
  <si>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</si>
  <si>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</si>
  <si>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</si>
  <si>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</si>
  <si>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</si>
  <si>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</si>
  <si>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</si>
  <si>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</si>
  <si>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</si>
  <si>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</si>
  <si>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</si>
  <si>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</si>
  <si>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</si>
  <si>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</si>
  <si>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</si>
  <si>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</si>
  <si>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</si>
  <si>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</si>
  <si>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</si>
  <si>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</si>
  <si>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</si>
  <si>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</si>
  <si>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</si>
  <si>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</si>
  <si>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</si>
  <si>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</si>
  <si>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</si>
  <si>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</si>
  <si>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</si>
  <si>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</si>
  <si>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</si>
  <si>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</si>
  <si>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</si>
  <si>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</si>
  <si>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</si>
  <si>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</si>
  <si>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</si>
  <si>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</si>
  <si>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</si>
  <si>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</si>
  <si>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</si>
  <si>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</si>
  <si>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</si>
  <si>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</si>
  <si>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</si>
  <si>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</si>
  <si>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</si>
  <si>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</si>
  <si>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</si>
  <si>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</si>
  <si>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</si>
  <si>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</si>
  <si>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</si>
  <si>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</si>
  <si>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</si>
  <si>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</si>
  <si>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</si>
  <si>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</si>
  <si>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</si>
  <si>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</si>
  <si>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</si>
  <si>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</si>
  <si>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</si>
  <si>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</si>
  <si>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</si>
  <si>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</si>
  <si>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</si>
  <si>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</si>
  <si>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</si>
  <si>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</si>
  <si>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</si>
  <si>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</si>
  <si>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</si>
  <si>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</si>
  <si>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</si>
  <si>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</si>
  <si>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</si>
  <si>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</si>
  <si>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</si>
  <si>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</si>
  <si>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</si>
  <si>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</si>
  <si>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</si>
  <si>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</si>
  <si>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</si>
  <si>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</si>
  <si>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</si>
  <si>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</si>
  <si>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</si>
  <si>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</si>
  <si>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</si>
  <si>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</si>
  <si>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</si>
  <si>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</si>
  <si>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</si>
  <si>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</si>
  <si>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</si>
  <si>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</si>
  <si>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</si>
  <si>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</si>
  <si>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</si>
  <si>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</si>
  <si>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</si>
  <si>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</si>
  <si>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</si>
  <si>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</si>
  <si>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</si>
  <si>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</si>
  <si>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</si>
  <si>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</si>
  <si>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</si>
  <si>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</si>
  <si>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</si>
  <si>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</si>
  <si>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</si>
  <si>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</si>
  <si>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</si>
  <si>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</si>
  <si>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</si>
  <si>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</si>
  <si>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</si>
  <si>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</si>
  <si>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</si>
  <si>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</si>
  <si>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</si>
  <si>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</si>
  <si>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</si>
  <si>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</si>
  <si>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</si>
  <si>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</si>
  <si>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</si>
  <si>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</si>
  <si>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</si>
  <si>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</si>
  <si>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</si>
  <si>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</si>
  <si>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</si>
  <si>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</si>
  <si>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</si>
  <si>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</si>
  <si>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</si>
  <si>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</si>
  <si>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</si>
  <si>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</si>
  <si>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</si>
  <si>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</si>
  <si>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</si>
  <si>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</si>
  <si>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</si>
  <si>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</si>
  <si>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</si>
  <si>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</si>
  <si>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</si>
  <si>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</si>
  <si>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</si>
  <si>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</si>
  <si>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</si>
  <si>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</si>
  <si>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</si>
  <si>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</si>
  <si>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</si>
  <si>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</si>
  <si>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</si>
  <si>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</si>
  <si>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</si>
  <si>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</si>
  <si>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</si>
  <si>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</si>
  <si>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</si>
  <si>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</si>
  <si>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</si>
  <si>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</si>
  <si>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</si>
  <si>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</si>
  <si>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</si>
  <si>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</si>
  <si>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</si>
  <si>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</si>
  <si>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</si>
  <si>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</si>
  <si>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</si>
  <si>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</si>
  <si>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</si>
  <si>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</si>
  <si>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</si>
  <si>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</si>
  <si>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</si>
  <si>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</si>
  <si>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</si>
  <si>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</si>
  <si>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</si>
  <si>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</si>
  <si>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</si>
  <si>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</si>
  <si>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</si>
  <si>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</si>
  <si>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</si>
  <si>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</si>
  <si>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</si>
  <si>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</si>
  <si>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</si>
  <si>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</si>
  <si>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</si>
  <si>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</si>
  <si>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</si>
  <si>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</si>
  <si>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</si>
  <si>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</si>
  <si>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</si>
  <si>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</si>
  <si>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</si>
  <si>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</si>
  <si>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</si>
  <si>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</si>
  <si>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</si>
  <si>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</si>
  <si>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</si>
  <si>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</si>
  <si>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</si>
  <si>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</si>
  <si>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</si>
  <si>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</si>
  <si>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</si>
  <si>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</si>
  <si>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</si>
  <si>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</si>
  <si>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</si>
  <si>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</si>
  <si>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</si>
  <si>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</si>
  <si>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</si>
  <si>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</si>
  <si>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</si>
  <si>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</si>
  <si>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</si>
  <si>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</si>
  <si>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</si>
  <si>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</si>
  <si>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</si>
  <si>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</si>
  <si>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</si>
  <si>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</si>
  <si>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</si>
  <si>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</si>
  <si>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</si>
  <si>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</si>
  <si>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</si>
  <si>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</si>
  <si>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</si>
  <si>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</si>
  <si>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</si>
  <si>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</si>
  <si>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</si>
  <si>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</si>
  <si>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</si>
  <si>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</si>
  <si>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</si>
  <si>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</si>
  <si>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</si>
  <si>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</si>
  <si>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</si>
  <si>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</si>
  <si>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</si>
  <si>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</si>
  <si>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</si>
  <si>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</si>
  <si>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</si>
  <si>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</si>
  <si>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</si>
  <si>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</si>
  <si>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</si>
  <si>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</si>
  <si>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</si>
  <si>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</si>
  <si>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</si>
  <si>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</si>
  <si>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</si>
  <si>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</si>
  <si>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</si>
  <si>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</si>
  <si>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</si>
  <si>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</si>
  <si>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</si>
  <si>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</si>
  <si>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</si>
  <si>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</si>
  <si>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</si>
  <si>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</si>
  <si>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</si>
  <si>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</si>
  <si>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</si>
  <si>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</si>
  <si>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</si>
  <si>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</si>
  <si>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</si>
  <si>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</si>
  <si>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</si>
  <si>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</si>
  <si>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</si>
  <si>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</si>
  <si>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</si>
  <si>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</si>
  <si>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</si>
  <si>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</si>
  <si>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</si>
  <si>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</si>
  <si>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</si>
  <si>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</si>
  <si>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</si>
  <si>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</si>
  <si>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</si>
  <si>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</si>
  <si>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</si>
  <si>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</si>
  <si>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</si>
  <si>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</si>
  <si>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</si>
  <si>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</si>
  <si>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</si>
  <si>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</si>
  <si>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</si>
  <si>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</si>
  <si>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</si>
  <si>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</si>
  <si>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</si>
  <si>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</si>
  <si>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</si>
  <si>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</si>
  <si>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</si>
  <si>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</si>
  <si>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</si>
  <si>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</si>
  <si>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</si>
  <si>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</si>
  <si>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</si>
  <si>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</si>
  <si>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</si>
  <si>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</si>
  <si>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</si>
  <si>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</si>
  <si>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</si>
  <si>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</si>
  <si>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</si>
  <si>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</si>
  <si>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</si>
  <si>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</si>
  <si>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</si>
  <si>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</si>
  <si>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</si>
  <si>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</si>
  <si>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</si>
  <si>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</si>
  <si>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</si>
  <si>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</si>
  <si>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</si>
  <si>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</si>
  <si>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</si>
  <si>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</si>
  <si>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</si>
  <si>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</si>
  <si>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</si>
  <si>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</si>
  <si>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</si>
  <si>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</si>
  <si>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</si>
  <si>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</si>
  <si>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</si>
  <si>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</si>
  <si>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</si>
  <si>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</si>
  <si>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</si>
  <si>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</si>
  <si>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</si>
  <si>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</si>
  <si>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</si>
  <si>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</si>
  <si>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</si>
  <si>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</si>
  <si>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</si>
  <si>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</si>
  <si>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</si>
  <si>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</si>
  <si>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</si>
  <si>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</si>
  <si>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</si>
  <si>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</si>
  <si>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</si>
  <si>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</si>
  <si>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</si>
  <si>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</si>
  <si>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</si>
  <si>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</si>
  <si>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</si>
  <si>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</si>
  <si>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</si>
  <si>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</si>
  <si>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</si>
  <si>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</si>
  <si>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</si>
  <si>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</si>
  <si>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</si>
  <si>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</si>
  <si>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</si>
  <si>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</si>
  <si>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</si>
  <si>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</si>
  <si>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</si>
  <si>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</si>
  <si>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</si>
  <si>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</si>
  <si>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</si>
  <si>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</si>
  <si>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</si>
  <si>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</si>
  <si>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</si>
  <si>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Average Donation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</si>
  <si>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</si>
  <si>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</si>
  <si>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</si>
  <si>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</si>
  <si>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</si>
  <si>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</si>
  <si>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</si>
  <si>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</si>
  <si>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</si>
  <si>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</si>
  <si>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</si>
  <si>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</si>
  <si>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</si>
  <si>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</si>
  <si>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</si>
  <si>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</si>
  <si>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</si>
  <si>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</si>
  <si>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</si>
  <si>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</si>
  <si>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</si>
  <si>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</si>
  <si>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</si>
  <si>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</si>
  <si>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</si>
  <si>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</si>
  <si>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</si>
  <si>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</si>
  <si>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</si>
  <si>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</si>
  <si>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</si>
  <si>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</si>
  <si>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</si>
  <si>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</si>
  <si>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</si>
  <si>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</si>
  <si>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</si>
  <si>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</si>
  <si>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</si>
  <si>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</si>
  <si>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Successful</t>
  </si>
  <si>
    <t>Sum of Percentage Failed</t>
  </si>
  <si>
    <t>Sum of Percentage Canceled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</si>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</sst>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left"/>
    </xf>
    <xf numFmtId="44" fontId="1" fillId="0" borderId="0" xfId="1" applyFont="1" applyAlignment="1">
      <alignment horizontal="center"/>
    </xf>
    <xf numFmtId="44" fontId="0" fillId="0" borderId="0" xfId="1" applyFont="1"/>
    <xf numFmtId="0" fontId="3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[BC_HW_1.xlsx]Sheet2!PivotTable1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4-459D-B570-87C598DB60BD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64-459D-B570-87C598DB60BD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64-459D-B570-87C598DB60BD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64-459D-B570-87C598DB6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5333840"/>
        <c:axId val="385334496"/>
      </c:barChart>
      <c:catAx>
        <c:axId val="38533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334496"/>
        <c:crosses val="autoZero"/>
        <c:auto val="1"/>
        <c:lblAlgn val="ctr"/>
        <c:lblOffset val="100"/>
        <c:noMultiLvlLbl val="0"/>
      </c:catAx>
      <c:valAx>
        <c:axId val="3853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33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[BC_HW_1.xlsx]Sheet3!PivotTable2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2F-45D3-AD3A-5C08FD92837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2F-45D3-AD3A-5C08FD92837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F2F-45D3-AD3A-5C08FD92837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F2F-45D3-AD3A-5C08FD928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0073824"/>
        <c:axId val="520076776"/>
      </c:barChart>
      <c:catAx>
        <c:axId val="52007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76776"/>
        <c:crosses val="autoZero"/>
        <c:auto val="1"/>
        <c:lblAlgn val="ctr"/>
        <c:lblOffset val="100"/>
        <c:noMultiLvlLbl val="0"/>
      </c:catAx>
      <c:valAx>
        <c:axId val="52007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7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[BC_HW_1.xlsx]Sheet4!PivotTable3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2AC-486C-8B92-996FA3ADB50B}"/>
            </c:ext>
          </c:extLst>
        </c:ser>
        <c:ser>
          <c:idx val="2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109</c:v>
                </c:pt>
                <c:pt idx="3">
                  <c:v>102</c:v>
                </c:pt>
                <c:pt idx="4">
                  <c:v>125</c:v>
                </c:pt>
                <c:pt idx="5">
                  <c:v>149</c:v>
                </c:pt>
                <c:pt idx="6">
                  <c:v>147</c:v>
                </c:pt>
                <c:pt idx="7">
                  <c:v>136</c:v>
                </c:pt>
                <c:pt idx="8">
                  <c:v>125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2AC-486C-8B92-996FA3ADB50B}"/>
            </c:ext>
          </c:extLst>
        </c:ser>
        <c:ser>
          <c:idx val="3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2AC-486C-8B92-996FA3ADB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368944"/>
        <c:axId val="601360416"/>
      </c:lineChart>
      <c:catAx>
        <c:axId val="60136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60416"/>
        <c:crosses val="autoZero"/>
        <c:auto val="1"/>
        <c:lblAlgn val="ctr"/>
        <c:lblOffset val="100"/>
        <c:noMultiLvlLbl val="0"/>
      </c:catAx>
      <c:valAx>
        <c:axId val="60136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6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[BC_HW_1.xlsx]Sheet5!PivotTable1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Sheet5!$I$15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Sheet5!$H$16:$H$28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Sheet5!$I$16:$I$28</c:f>
              <c:numCache>
                <c:formatCode>General</c:formatCode>
                <c:ptCount val="12"/>
                <c:pt idx="0">
                  <c:v>0.66005665722379603</c:v>
                </c:pt>
                <c:pt idx="1">
                  <c:v>0.47727272727272729</c:v>
                </c:pt>
                <c:pt idx="2">
                  <c:v>0.46766169154228854</c:v>
                </c:pt>
                <c:pt idx="3">
                  <c:v>0.41891891891891891</c:v>
                </c:pt>
                <c:pt idx="4">
                  <c:v>0.40145985401459855</c:v>
                </c:pt>
                <c:pt idx="5">
                  <c:v>0.3902439024390244</c:v>
                </c:pt>
                <c:pt idx="6">
                  <c:v>0.47272727272727272</c:v>
                </c:pt>
                <c:pt idx="7">
                  <c:v>0.48837209302325579</c:v>
                </c:pt>
                <c:pt idx="8">
                  <c:v>0.2857142857142857</c:v>
                </c:pt>
                <c:pt idx="9">
                  <c:v>0.53212290502793291</c:v>
                </c:pt>
                <c:pt idx="10">
                  <c:v>0.19369369369369369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05C-4502-A9F8-AEC0DBE89E8C}"/>
            </c:ext>
          </c:extLst>
        </c:ser>
        <c:ser>
          <c:idx val="1"/>
          <c:order val="1"/>
          <c:tx>
            <c:strRef>
              <c:f>Sheet5!$J$15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Sheet5!$H$16:$H$28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Sheet5!$J$16:$J$28</c:f>
              <c:numCache>
                <c:formatCode>General</c:formatCode>
                <c:ptCount val="12"/>
                <c:pt idx="0">
                  <c:v>0.29745042492917845</c:v>
                </c:pt>
                <c:pt idx="1">
                  <c:v>0.40909090909090912</c:v>
                </c:pt>
                <c:pt idx="2">
                  <c:v>0.44776119402985076</c:v>
                </c:pt>
                <c:pt idx="3">
                  <c:v>0.48648648648648651</c:v>
                </c:pt>
                <c:pt idx="4">
                  <c:v>0.46715328467153283</c:v>
                </c:pt>
                <c:pt idx="5">
                  <c:v>0.45121951219512196</c:v>
                </c:pt>
                <c:pt idx="6">
                  <c:v>0.4</c:v>
                </c:pt>
                <c:pt idx="7">
                  <c:v>0.37209302325581395</c:v>
                </c:pt>
                <c:pt idx="8">
                  <c:v>0.52380952380952384</c:v>
                </c:pt>
                <c:pt idx="9">
                  <c:v>0.39525139664804471</c:v>
                </c:pt>
                <c:pt idx="10">
                  <c:v>0.58108108108108103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05C-4502-A9F8-AEC0DBE89E8C}"/>
            </c:ext>
          </c:extLst>
        </c:ser>
        <c:ser>
          <c:idx val="2"/>
          <c:order val="2"/>
          <c:tx>
            <c:strRef>
              <c:f>Sheet5!$K$15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Sheet5!$H$16:$H$28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Sheet5!$K$16:$K$28</c:f>
              <c:numCache>
                <c:formatCode>General</c:formatCode>
                <c:ptCount val="12"/>
                <c:pt idx="0">
                  <c:v>4.2492917847025496E-2</c:v>
                </c:pt>
                <c:pt idx="1">
                  <c:v>0.11363636363636363</c:v>
                </c:pt>
                <c:pt idx="2">
                  <c:v>8.45771144278607E-2</c:v>
                </c:pt>
                <c:pt idx="3">
                  <c:v>9.45945945945946E-2</c:v>
                </c:pt>
                <c:pt idx="4">
                  <c:v>0.13138686131386862</c:v>
                </c:pt>
                <c:pt idx="5">
                  <c:v>0.15853658536585366</c:v>
                </c:pt>
                <c:pt idx="6">
                  <c:v>0.12727272727272726</c:v>
                </c:pt>
                <c:pt idx="7">
                  <c:v>0.13953488372093023</c:v>
                </c:pt>
                <c:pt idx="8">
                  <c:v>0.19047619047619047</c:v>
                </c:pt>
                <c:pt idx="9">
                  <c:v>7.2625698324022353E-2</c:v>
                </c:pt>
                <c:pt idx="10">
                  <c:v>0.22522522522522523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05C-4502-A9F8-AEC0DBE89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755248"/>
        <c:axId val="393422776"/>
      </c:lineChart>
      <c:catAx>
        <c:axId val="53575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22776"/>
        <c:crosses val="autoZero"/>
        <c:auto val="1"/>
        <c:lblAlgn val="ctr"/>
        <c:lblOffset val="100"/>
        <c:noMultiLvlLbl val="0"/>
      </c:catAx>
      <c:valAx>
        <c:axId val="393422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75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15240</xdr:rowOff>
    </xdr:from>
    <xdr:to>
      <xdr:col>15</xdr:col>
      <xdr:colOff>228600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3B2829-DE66-4867-88CE-3AC0BB6C0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3</xdr:row>
      <xdr:rowOff>160020</xdr:rowOff>
    </xdr:from>
    <xdr:to>
      <xdr:col>17</xdr:col>
      <xdr:colOff>358140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1001A1-6CB0-4155-94EF-A1795E17B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365760</xdr:colOff>
      <xdr:row>8</xdr:row>
      <xdr:rowOff>30480</xdr:rowOff>
    </xdr:from>
    <xdr:to>
      <xdr:col>11</xdr:col>
      <xdr:colOff>213360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4D1665-7618-4868-B857-A790E1784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624840</xdr:colOff>
      <xdr:row>13</xdr:row>
      <xdr:rowOff>45720</xdr:rowOff>
    </xdr:from>
    <xdr:to>
      <xdr:col>5</xdr:col>
      <xdr:colOff>365760</xdr:colOff>
      <xdr:row>28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67D84C-746D-424C-91C8-6AE737E37B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" refreshedDate="44083.5425412037" createdVersion="6" refreshedVersion="6" minRefreshableVersion="3" recordCount="4114" xr:uid="{D1C30D3C-2628-4DB5-A052-45DDF56D981D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Average Donation" numFmtId="2">
      <sharedItems containsMixedTypes="1" containsNumber="1" minValue="4.9140049140049139E-4" maxValue="4000000"/>
    </cacheField>
    <cacheField name="Percent Funded" numFmtId="9">
      <sharedItems containsMixedTypes="1" containsNumber="1" minValue="4.4241914790072115E-5" maxValue="25000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" refreshedDate="44083.575330324071" createdVersion="6" refreshedVersion="6" minRefreshableVersion="3" recordCount="4114" xr:uid="{D4F13B5F-6DAE-46E9-8592-EC251D9DBE03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Average Donation" numFmtId="2">
      <sharedItems containsMixedTypes="1" containsNumber="1" minValue="4.9140049140049139E-4" maxValue="4000000"/>
    </cacheField>
    <cacheField name="Percent Funded" numFmtId="9">
      <sharedItems containsMixedTypes="1" containsNumber="1" minValue="4.4241914790072115E-5" maxValue="25000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18:55:13" maxDate="2017-03-15T06:30:07" count="4114">
        <d v="2015-06-21T15:10:11"/>
        <d v="2017-01-31T05:24:43"/>
        <d v="2016-02-05T07:51:23"/>
        <d v="2014-07-08T03:21:47"/>
        <d v="2015-11-19T11:01:19"/>
        <d v="2016-07-12T13:23:27"/>
        <d v="2014-06-03T16:44:10"/>
        <d v="2016-05-25T16:07:47"/>
        <d v="2016-04-08T13:40:12"/>
        <d v="2016-03-17T17:29:04"/>
        <d v="2014-05-20T16:37:59"/>
        <d v="2016-07-21T09:41:02"/>
        <d v="2014-06-01T08:07:05"/>
        <d v="2016-05-18T07:15:09"/>
        <d v="2014-06-17T15:38:08"/>
        <d v="2015-09-09T00:24:18"/>
        <d v="2014-05-01T10:06:51"/>
        <d v="2014-10-05T08:33:42"/>
        <d v="2014-08-18T04:00:56"/>
        <d v="2015-06-20T10:35:34"/>
        <d v="2015-07-15T09:11:52"/>
        <d v="2014-08-27T06:03:09"/>
        <d v="2014-12-16T12:52:20"/>
        <d v="2015-04-03T09:41:41"/>
        <d v="2015-08-13T10:41:03"/>
        <d v="2015-11-09T15:36:01"/>
        <d v="2014-07-08T03:22:24"/>
        <d v="2014-10-16T18:57:13"/>
        <d v="2015-11-16T14:08:04"/>
        <d v="2014-06-22T07:09:28"/>
        <d v="2014-07-21T22:01:55"/>
        <d v="2016-01-07T10:00:34"/>
        <d v="2016-04-01T06:03:37"/>
        <d v="2015-10-09T06:51:41"/>
        <d v="2014-07-20T22:43:21"/>
        <d v="2015-04-03T22:00:14"/>
        <d v="2015-03-04T22:22:05"/>
        <d v="2015-01-28T07:37:59"/>
        <d v="2013-04-10T16:22:24"/>
        <d v="2014-04-24T16:07:48"/>
        <d v="2014-05-29T20:08:08"/>
        <d v="2014-09-05T04:39:14"/>
        <d v="2014-11-28T06:20:26"/>
        <d v="2014-06-12T09:58:06"/>
        <d v="2014-08-22T17:22:17"/>
        <d v="2016-03-28T05:58:27"/>
        <d v="2015-11-15T14:09:34"/>
        <d v="2014-10-20T10:40:07"/>
        <d v="2015-01-29T03:24:20"/>
        <d v="2015-09-23T19:14:05"/>
        <d v="2014-12-22T09:04:18"/>
        <d v="2015-07-11T13:17:17"/>
        <d v="2014-06-17T07:50:46"/>
        <d v="2014-03-21T04:10:45"/>
        <d v="2015-11-25T08:07:01"/>
        <d v="2016-05-06T14:15:16"/>
        <d v="2015-05-25T04:10:24"/>
        <d v="2015-03-26T10:59:22"/>
        <d v="2014-10-20T08:52:52"/>
        <d v="2015-08-13T20:39:36"/>
        <d v="2014-03-03T12:38:37"/>
        <d v="2013-05-15T10:32:37"/>
        <d v="2013-02-06T10:11:18"/>
        <d v="2013-12-04T12:53:33"/>
        <d v="2013-06-07T15:26:21"/>
        <d v="2014-07-15T10:42:34"/>
        <d v="2016-06-18T11:23:40"/>
        <d v="2012-06-15T05:00:04"/>
        <d v="2014-01-24T04:39:51"/>
        <d v="2011-08-30T19:30:25"/>
        <d v="2011-07-06T12:30:45"/>
        <d v="2012-03-28T21:30:57"/>
        <d v="2012-10-25T15:14:41"/>
        <d v="2011-02-13T09:09:44"/>
        <d v="2015-12-22T02:41:35"/>
        <d v="2013-03-23T20:01:12"/>
        <d v="2011-10-28T07:35:58"/>
        <d v="2012-03-28T18:28:37"/>
        <d v="2016-08-22T08:32:01"/>
        <d v="2014-03-26T09:38:13"/>
        <d v="2013-11-04T17:00:56"/>
        <d v="2012-07-09T18:48:47"/>
        <d v="2011-09-09T10:41:01"/>
        <d v="2015-02-07T05:46:29"/>
        <d v="2011-04-15T09:11:26"/>
        <d v="2011-08-23T18:00:37"/>
        <d v="2015-10-14T04:20:45"/>
        <d v="2010-05-24T03:56:43"/>
        <d v="2014-05-27T06:48:51"/>
        <d v="2013-05-08T09:03:12"/>
        <d v="2011-06-11T22:08:19"/>
        <d v="2011-03-17T00:39:24"/>
        <d v="2016-12-16T19:46:23"/>
        <d v="2012-06-05T11:35:37"/>
        <d v="2014-03-18T08:13:42"/>
        <d v="2012-01-26T15:07:21"/>
        <d v="2010-05-26T06:54:01"/>
        <d v="2011-06-11T18:14:42"/>
        <d v="2012-11-01T10:04:34"/>
        <d v="2013-12-23T12:39:59"/>
        <d v="2012-10-15T09:04:46"/>
        <d v="2012-12-31T09:38:30"/>
        <d v="2010-11-22T18:08:53"/>
        <d v="2014-02-12T10:20:30"/>
        <d v="2011-03-10T07:41:06"/>
        <d v="2016-04-25T08:23:40"/>
        <d v="2012-03-19T09:38:21"/>
        <d v="2011-04-02T14:34:47"/>
        <d v="2013-04-01T05:42:50"/>
        <d v="2011-01-26T15:37:10"/>
        <d v="2013-10-10T13:47:33"/>
        <d v="2015-04-30T22:59:47"/>
        <d v="2014-03-19T16:01:58"/>
        <d v="2011-07-29T09:12:08"/>
        <d v="2011-11-13T21:34:48"/>
        <d v="2012-01-10T08:44:04"/>
        <d v="2011-02-21T02:55:55"/>
        <d v="2010-03-11T11:02:24"/>
        <d v="2011-06-28T16:17:16"/>
        <d v="2011-07-14T16:39:46"/>
        <d v="2016-09-02T16:11:47"/>
        <d v="2015-04-02T07:55:10"/>
        <d v="2016-08-11T01:21:47"/>
        <d v="2014-09-22T09:46:04"/>
        <d v="2015-04-20T13:17:22"/>
        <d v="2016-12-05T14:51:20"/>
        <d v="2015-05-11T05:08:57"/>
        <d v="2015-03-04T05:59:01"/>
        <d v="2016-09-14T20:28:13"/>
        <d v="2014-08-31T13:29:43"/>
        <d v="2014-05-19T12:58:12"/>
        <d v="2016-06-20T11:06:01"/>
        <d v="2014-09-23T10:30:07"/>
        <d v="2016-05-01T10:23:04"/>
        <d v="2015-08-05T12:50:18"/>
        <d v="2014-05-29T00:09:57"/>
        <d v="2015-04-02T00:50:34"/>
        <d v="2015-08-23T04:46:33"/>
        <d v="2015-06-30T21:10:41"/>
        <d v="2015-07-02T13:06:12"/>
        <d v="2015-02-17T19:45:32"/>
        <d v="2015-04-15T18:40:23"/>
        <d v="2014-10-26T12:26:18"/>
        <d v="2016-07-07T16:32:22"/>
        <d v="2015-02-12T09:17:52"/>
        <d v="2015-07-15T04:00:52"/>
        <d v="2016-11-18T15:23:18"/>
        <d v="2014-11-26T09:25:40"/>
        <d v="2016-01-27T21:45:36"/>
        <d v="2014-11-24T19:07:50"/>
        <d v="2015-03-26T18:53:02"/>
        <d v="2015-04-19T04:13:11"/>
        <d v="2014-08-23T16:51:40"/>
        <d v="2014-10-21T05:04:04"/>
        <d v="2015-04-21T04:08:15"/>
        <d v="2015-06-13T04:25:35"/>
        <d v="2014-06-03T17:59:56"/>
        <d v="2016-01-27T12:52:52"/>
        <d v="2014-09-21T16:50:28"/>
        <d v="2016-05-24T01:25:45"/>
        <d v="2015-06-16T12:54:51"/>
        <d v="2014-06-02T07:29:55"/>
        <d v="2014-07-14T18:02:36"/>
        <d v="2015-08-27T14:04:14"/>
        <d v="2014-07-21T09:18:21"/>
        <d v="2015-12-13T06:48:44"/>
        <d v="2016-12-16T16:49:22"/>
        <d v="2015-06-05T13:15:35"/>
        <d v="2015-02-17T11:02:50"/>
        <d v="2014-09-18T03:07:39"/>
        <d v="2015-07-31T14:28:03"/>
        <d v="2016-06-12T19:20:14"/>
        <d v="2015-02-12T00:28:43"/>
        <d v="2015-01-29T04:45:08"/>
        <d v="2015-03-09T09:12:56"/>
        <d v="2014-08-04T09:40:11"/>
        <d v="2015-07-06T10:46:39"/>
        <d v="2015-03-06T16:08:46"/>
        <d v="2015-10-27T13:55:45"/>
        <d v="2016-02-02T16:55:55"/>
        <d v="2015-03-04T14:47:23"/>
        <d v="2015-05-23T08:48:15"/>
        <d v="2016-12-07T15:17:12"/>
        <d v="2014-10-27T10:26:50"/>
        <d v="2014-07-05T09:59:22"/>
        <d v="2016-07-19T12:52:19"/>
        <d v="2017-02-01T10:30:34"/>
        <d v="2015-06-26T20:37:37"/>
        <d v="2014-08-05T19:23:35"/>
        <d v="2016-07-05T07:34:37"/>
        <d v="2016-06-06T06:37:26"/>
        <d v="2015-08-23T01:35:38"/>
        <d v="2014-09-17T10:00:32"/>
        <d v="2014-09-29T13:26:06"/>
        <d v="2016-01-06T14:55:31"/>
        <d v="2015-05-11T07:05:32"/>
        <d v="2015-09-12T04:01:38"/>
        <d v="2017-01-06T11:21:40"/>
        <d v="2014-09-05T00:12:02"/>
        <d v="2016-08-01T17:58:22"/>
        <d v="2014-08-15T17:00:03"/>
        <d v="2015-01-19T10:38:49"/>
        <d v="2015-09-08T13:16:04"/>
        <d v="2014-11-30T11:21:04"/>
        <d v="2016-07-05T05:00:03"/>
        <d v="2015-09-01T06:10:22"/>
        <d v="2016-07-15T15:06:23"/>
        <d v="2014-12-04T19:43:58"/>
        <d v="2014-11-15T23:52:47"/>
        <d v="2015-06-10T13:08:55"/>
        <d v="2015-09-01T16:33:12"/>
        <d v="2015-08-19T18:50:17"/>
        <d v="2016-02-16T12:08:40"/>
        <d v="2015-07-17T05:15:47"/>
        <d v="2015-01-05T06:22:29"/>
        <d v="2016-01-05T20:31:22"/>
        <d v="2015-03-03T14:00:37"/>
        <d v="2014-11-27T06:22:29"/>
        <d v="2015-03-16T06:04:49"/>
        <d v="2016-02-28T22:50:25"/>
        <d v="2015-07-10T06:27:10"/>
        <d v="2015-01-27T11:06:04"/>
        <d v="2015-01-27T09:28:38"/>
        <d v="2016-04-21T16:09:10"/>
        <d v="2015-05-10T20:38:46"/>
        <d v="2016-03-09T14:04:14"/>
        <d v="2015-04-12T06:59:04"/>
        <d v="2015-06-09T12:27:21"/>
        <d v="2015-04-02T07:28:25"/>
        <d v="2016-01-14T13:24:57"/>
        <d v="2015-05-05T09:39:11"/>
        <d v="2015-12-03T14:00:51"/>
        <d v="2015-01-28T10:49:06"/>
        <d v="2016-08-30T12:52:52"/>
        <d v="2015-05-11T15:50:59"/>
        <d v="2015-06-09T12:48:17"/>
        <d v="2015-11-12T17:01:39"/>
        <d v="2016-01-08T04:51:09"/>
        <d v="2016-12-09T14:06:00"/>
        <d v="2015-10-19T17:38:50"/>
        <d v="2013-03-21T08:00:11"/>
        <d v="2014-11-06T07:45:04"/>
        <d v="2011-11-15T02:49:50"/>
        <d v="2014-01-22T16:08:24"/>
        <d v="2010-02-03T22:45:59"/>
        <d v="2012-07-16T16:16:25"/>
        <d v="2010-10-28T23:43:25"/>
        <d v="2010-09-09T05:30:14"/>
        <d v="2011-11-23T09:35:09"/>
        <d v="2010-06-03T13:10:20"/>
        <d v="2013-05-07T04:34:51"/>
        <d v="2012-04-14T09:54:06"/>
        <d v="2010-03-29T06:54:18"/>
        <d v="2012-01-16T06:37:15"/>
        <d v="2015-09-16T13:51:50"/>
        <d v="2011-02-14T03:38:02"/>
        <d v="2013-02-14T09:27:47"/>
        <d v="2016-04-19T06:02:42"/>
        <d v="2011-05-18T16:14:26"/>
        <d v="2015-03-09T08:42:49"/>
        <d v="2010-06-01T09:07:59"/>
        <d v="2012-04-18T12:15:04"/>
        <d v="2011-01-11T20:57:08"/>
        <d v="2012-08-28T13:54:54"/>
        <d v="2012-04-11T05:53:15"/>
        <d v="2010-03-29T20:53:50"/>
        <d v="2010-01-26T19:11:47"/>
        <d v="2014-05-26T01:51:39"/>
        <d v="2011-09-22T18:39:38"/>
        <d v="2017-01-22T19:43:42"/>
        <d v="2011-04-04T11:47:50"/>
        <d v="2013-12-03T17:24:21"/>
        <d v="2010-02-26T12:36:31"/>
        <d v="2011-06-03T02:57:46"/>
        <d v="2012-03-01T12:53:49"/>
        <d v="2012-10-10T15:46:06"/>
        <d v="2012-02-27T16:57:54"/>
        <d v="2015-04-23T12:23:39"/>
        <d v="2012-09-11T15:58:59"/>
        <d v="2017-01-23T20:51:36"/>
        <d v="2014-04-15T05:10:35"/>
        <d v="2009-05-16T18:55:13"/>
        <d v="2010-01-16T13:04:52"/>
        <d v="2011-05-12T08:02:24"/>
        <d v="2011-12-27T08:43:00"/>
        <d v="2013-08-20T09:08:48"/>
        <d v="2013-02-08T10:35:24"/>
        <d v="2012-10-01T21:40:18"/>
        <d v="2012-05-21T19:03:13"/>
        <d v="2013-10-03T01:57:14"/>
        <d v="2010-12-13T23:51:37"/>
        <d v="2013-04-12T09:27:26"/>
        <d v="2011-09-26T10:16:39"/>
        <d v="2014-03-21T07:01:54"/>
        <d v="2010-06-13T17:01:34"/>
        <d v="2013-09-01T15:06:49"/>
        <d v="2012-08-13T02:24:43"/>
        <d v="2015-03-26T08:28:21"/>
        <d v="2014-03-11T02:07:28"/>
        <d v="2010-10-17T20:24:20"/>
        <d v="2011-03-24T14:02:18"/>
        <d v="2013-02-07T08:42:15"/>
        <d v="2012-01-25T11:33:58"/>
        <d v="2012-05-02T16:42:26"/>
        <d v="2012-07-23T17:16:37"/>
        <d v="2012-02-09T06:07:29"/>
        <d v="2013-02-28T11:05:33"/>
        <d v="2013-01-08T13:40:01"/>
        <d v="2011-01-24T07:40:10"/>
        <d v="2012-08-13T09:02:14"/>
        <d v="2011-10-04T19:23:43"/>
        <d v="2011-11-20T20:16:32"/>
        <d v="2013-03-15T12:03:52"/>
        <d v="2010-06-27T20:28:14"/>
        <d v="2013-01-30T10:59:48"/>
        <d v="2012-07-23T09:32:14"/>
        <d v="2014-11-07T13:09:57"/>
        <d v="2013-11-11T07:14:43"/>
        <d v="2013-02-24T15:55:51"/>
        <d v="2009-11-06T11:07:09"/>
        <d v="2015-11-23T04:13:53"/>
        <d v="2016-10-04T01:43:06"/>
        <d v="2016-04-13T04:40:48"/>
        <d v="2016-11-22T22:42:46"/>
        <d v="2015-06-29T06:01:48"/>
        <d v="2016-11-14T19:30:33"/>
        <d v="2017-02-08T22:33:26"/>
        <d v="2015-02-22T20:38:49"/>
        <d v="2015-10-01T13:43:08"/>
        <d v="2015-10-14T02:12:07"/>
        <d v="2013-04-15T03:22:43"/>
        <d v="2016-05-17T04:57:14"/>
        <d v="2015-09-16T07:19:37"/>
        <d v="2016-03-08T06:16:31"/>
        <d v="2015-04-07T07:22:37"/>
        <d v="2015-04-07T08:41:55"/>
        <d v="2015-10-14T05:18:38"/>
        <d v="2015-02-11T18:05:08"/>
        <d v="2016-07-08T09:08:10"/>
        <d v="2015-03-30T09:14:28"/>
        <d v="2017-02-06T07:03:27"/>
        <d v="2014-09-12T12:06:38"/>
        <d v="2016-03-30T09:44:25"/>
        <d v="2014-10-14T08:42:25"/>
        <d v="2015-04-17T14:18:14"/>
        <d v="2015-04-20T13:39:50"/>
        <d v="2015-09-14T03:00:21"/>
        <d v="2015-10-15T02:53:29"/>
        <d v="2015-07-22T05:05:16"/>
        <d v="2017-01-25T02:58:28"/>
        <d v="2016-08-03T16:35:09"/>
        <d v="2016-02-27T14:09:14"/>
        <d v="2014-09-07T19:01:08"/>
        <d v="2015-10-20T10:00:19"/>
        <d v="2016-03-09T10:52:01"/>
        <d v="2014-10-30T22:03:14"/>
        <d v="2016-02-15T10:16:33"/>
        <d v="2015-03-14T20:19:57"/>
        <d v="2016-05-17T11:38:41"/>
        <d v="2014-10-22T16:41:30"/>
        <d v="2015-06-08T12:33:00"/>
        <d v="2014-10-23T15:01:46"/>
        <d v="2014-07-16T20:03:11"/>
        <d v="2010-03-18T08:52:16"/>
        <d v="2014-05-21T11:37:52"/>
        <d v="2014-01-29T05:33:19"/>
        <d v="2012-04-20T10:01:58"/>
        <d v="2013-03-22T04:51:18"/>
        <d v="2015-02-08T05:32:02"/>
        <d v="2011-12-16T04:14:29"/>
        <d v="2016-12-07T10:05:00"/>
        <d v="2012-12-18T09:25:39"/>
        <d v="2016-02-25T04:50:44"/>
        <d v="2012-06-18T12:53:18"/>
        <d v="2011-08-02T12:20:31"/>
        <d v="2014-01-18T14:38:31"/>
        <d v="2016-07-25T01:51:56"/>
        <d v="2015-10-14T21:01:08"/>
        <d v="2016-01-01T04:43:28"/>
        <d v="2012-03-19T07:31:12"/>
        <d v="2015-12-29T08:16:32"/>
        <d v="2012-06-25T07:45:17"/>
        <d v="2012-08-23T08:01:40"/>
        <d v="2014-04-25T17:49:19"/>
        <d v="2014-12-07T09:45:47"/>
        <d v="2014-10-22T05:01:41"/>
        <d v="2015-07-26T13:49:51"/>
        <d v="2015-07-15T07:14:18"/>
        <d v="2016-06-27T16:49:40"/>
        <d v="2014-02-03T16:30:50"/>
        <d v="2015-04-17T15:52:52"/>
        <d v="2011-11-17T16:00:51"/>
        <d v="2011-08-08T08:12:51"/>
        <d v="2013-09-09T08:00:52"/>
        <d v="2016-02-17T10:38:02"/>
        <d v="2012-03-22T12:49:20"/>
        <d v="2012-06-22T04:33:26"/>
        <d v="2010-07-20T09:38:04"/>
        <d v="2015-03-15T10:02:06"/>
        <d v="2016-11-13T12:01:07"/>
        <d v="2014-04-16T06:15:47"/>
        <d v="2011-07-08T11:12:50"/>
        <d v="2015-10-15T03:56:57"/>
        <d v="2011-06-23T22:27:21"/>
        <d v="2014-01-07T06:04:22"/>
        <d v="2014-02-03T17:02:19"/>
        <d v="2011-04-04T18:53:57"/>
        <d v="2011-09-20T11:54:10"/>
        <d v="2013-09-26T08:39:50"/>
        <d v="2016-06-22T11:42:24"/>
        <d v="2015-04-19T14:33:17"/>
        <d v="2013-11-19T19:13:24"/>
        <d v="2012-07-09T08:49:38"/>
        <d v="2012-06-19T12:03:31"/>
        <d v="2013-09-11T16:31:05"/>
        <d v="2014-09-22T11:26:42"/>
        <d v="2014-01-09T00:30:31"/>
        <d v="2013-03-27T14:17:40"/>
        <d v="2015-06-22T21:46:37"/>
        <d v="2013-04-30T11:13:07"/>
        <d v="2014-02-11T20:40:31"/>
        <d v="2015-06-22T02:47:36"/>
        <d v="2014-08-11T21:14:57"/>
        <d v="2013-05-06T13:13:50"/>
        <d v="2012-01-26T00:01:39"/>
        <d v="2015-09-28T11:40:04"/>
        <d v="2016-01-31T08:05:14"/>
        <d v="2015-10-08T12:49:00"/>
        <d v="2014-05-19T09:24:05"/>
        <d v="2009-09-14T12:38:02"/>
        <d v="2013-08-26T17:34:27"/>
        <d v="2016-06-05T11:54:43"/>
        <d v="2015-08-22T08:26:21"/>
        <d v="2015-08-12T06:07:02"/>
        <d v="2013-10-29T11:01:42"/>
        <d v="2013-08-14T08:56:20"/>
        <d v="2013-06-30T23:41:53"/>
        <d v="2016-08-08T22:38:46"/>
        <d v="2015-10-18T21:15:58"/>
        <d v="2014-10-07T09:16:58"/>
        <d v="2016-02-23T14:39:13"/>
        <d v="2013-10-03T10:03:16"/>
        <d v="2015-01-20T12:19:43"/>
        <d v="2014-01-10T15:21:41"/>
        <d v="2011-12-17T12:46:01"/>
        <d v="2015-05-05T23:02:55"/>
        <d v="2015-02-01T17:00:20"/>
        <d v="2013-02-26T04:19:23"/>
        <d v="2014-04-24T09:11:35"/>
        <d v="2013-09-17T04:38:05"/>
        <d v="2014-01-15T13:43:20"/>
        <d v="2013-12-26T08:09:51"/>
        <d v="2015-04-13T07:53:35"/>
        <d v="2015-02-03T10:47:59"/>
        <d v="2014-10-26T08:12:51"/>
        <d v="2012-03-02T15:03:42"/>
        <d v="2013-09-30T07:40:01"/>
        <d v="2014-07-17T09:25:12"/>
        <d v="2013-04-14T07:47:40"/>
        <d v="2011-09-14T06:22:07"/>
        <d v="2014-04-30T04:01:15"/>
        <d v="2013-05-13T11:19:27"/>
        <d v="2011-06-10T18:02:21"/>
        <d v="2011-07-26T08:02:33"/>
        <d v="2016-04-28T11:22:15"/>
        <d v="2014-06-10T17:52:54"/>
        <d v="2012-08-08T13:37:44"/>
        <d v="2012-08-14T07:18:54"/>
        <d v="2012-05-11T19:01:23"/>
        <d v="2014-07-07T14:45:24"/>
        <d v="2013-11-26T19:01:29"/>
        <d v="2014-03-05T08:19:39"/>
        <d v="2014-07-24T13:08:38"/>
        <d v="2014-08-18T07:45:19"/>
        <d v="2017-01-17T22:53:49"/>
        <d v="2015-04-05T17:04:03"/>
        <d v="2014-04-28T14:24:01"/>
        <d v="2012-03-19T11:02:14"/>
        <d v="2015-03-02T12:51:49"/>
        <d v="2014-09-22T00:47:15"/>
        <d v="2013-07-10T03:00:15"/>
        <d v="2012-09-10T07:08:09"/>
        <d v="2016-03-18T12:31:30"/>
        <d v="2012-11-29T19:44:32"/>
        <d v="2015-09-25T13:32:52"/>
        <d v="2013-04-17T03:08:19"/>
        <d v="2014-05-02T13:37:19"/>
        <d v="2016-10-26T05:16:34"/>
        <d v="2016-12-09T16:18:20"/>
        <d v="2011-12-05T02:33:36"/>
        <d v="2012-07-23T14:14:45"/>
        <d v="2015-12-28T14:34:59"/>
        <d v="2016-08-13T15:50:30"/>
        <d v="2015-04-20T08:25:38"/>
        <d v="2014-06-09T10:56:05"/>
        <d v="2015-06-16T10:51:45"/>
        <d v="2013-12-12T13:21:14"/>
        <d v="2014-11-01T15:54:25"/>
        <d v="2011-11-11T09:17:29"/>
        <d v="2009-08-18T12:29:28"/>
        <d v="2010-03-10T12:15:51"/>
        <d v="2011-06-08T20:37:31"/>
        <d v="2012-02-17T04:17:05"/>
        <d v="2014-12-18T03:38:23"/>
        <d v="2012-02-10T14:36:27"/>
        <d v="2015-11-09T17:21:26"/>
        <d v="2013-07-11T04:15:20"/>
        <d v="2012-09-04T14:00:57"/>
        <d v="2012-03-26T15:35:01"/>
        <d v="2015-05-29T06:09:30"/>
        <d v="2016-01-30T19:13:59"/>
        <d v="2013-03-06T22:16:22"/>
        <d v="2016-10-06T08:48:47"/>
        <d v="2016-07-01T06:41:45"/>
        <d v="2014-07-10T05:44:07"/>
        <d v="2015-11-19T02:46:41"/>
        <d v="2015-03-28T09:41:20"/>
        <d v="2017-01-03T05:46:01"/>
        <d v="2015-08-07T05:47:04"/>
        <d v="2012-11-05T00:23:41"/>
        <d v="2015-11-10T07:51:01"/>
        <d v="2016-10-02T17:13:39"/>
        <d v="2016-02-29T15:58:45"/>
        <d v="2015-08-21T18:11:16"/>
        <d v="2016-05-02T08:12:49"/>
        <d v="2014-07-30T00:37:21"/>
        <d v="2015-07-07T05:12:24"/>
        <d v="2017-01-17T19:56:06"/>
        <d v="2015-05-31T13:05:07"/>
        <d v="2016-12-20T15:44:54"/>
        <d v="2015-06-02T05:11:08"/>
        <d v="2016-11-01T16:33:49"/>
        <d v="2016-04-12T15:10:08"/>
        <d v="2016-04-22T01:26:05"/>
        <d v="2015-09-23T10:27:50"/>
        <d v="2016-12-07T04:05:05"/>
        <d v="2015-06-23T23:16:47"/>
        <d v="2015-10-05T09:26:31"/>
        <d v="2016-04-13T10:04:23"/>
        <d v="2016-06-13T16:11:47"/>
        <d v="2015-01-05T10:36:46"/>
        <d v="2015-09-28T16:07:14"/>
        <d v="2016-03-04T08:41:56"/>
        <d v="2014-10-01T17:12:42"/>
        <d v="2016-06-04T06:46:00"/>
        <d v="2015-10-06T05:13:09"/>
        <d v="2015-09-02T07:01:55"/>
        <d v="2016-01-11T07:42:44"/>
        <d v="2015-09-29T12:40:48"/>
        <d v="2015-06-08T06:17:02"/>
        <d v="2017-01-18T07:17:25"/>
        <d v="2015-06-17T21:37:04"/>
        <d v="2015-11-10T05:48:16"/>
        <d v="2014-10-15T08:16:31"/>
        <d v="2014-09-19T07:26:12"/>
        <d v="2016-05-12T23:29:03"/>
        <d v="2015-12-07T11:38:37"/>
        <d v="2016-11-02T13:36:43"/>
        <d v="2015-02-22T12:11:45"/>
        <d v="2015-11-12T21:47:40"/>
        <d v="2014-11-17T09:30:45"/>
        <d v="2015-09-21T06:48:33"/>
        <d v="2016-11-18T00:20:15"/>
        <d v="2015-01-17T16:40:47"/>
        <d v="2016-02-11T13:37:55"/>
        <d v="2015-06-10T09:50:49"/>
        <d v="2016-06-14T07:25:33"/>
        <d v="2014-12-02T11:13:14"/>
        <d v="2015-12-10T13:07:03"/>
        <d v="2015-12-02T11:20:12"/>
        <d v="2016-01-19T10:09:29"/>
        <d v="2015-07-07T10:35:23"/>
        <d v="2015-10-05T08:11:28"/>
        <d v="2014-11-19T16:12:11"/>
        <d v="2016-09-19T01:38:27"/>
        <d v="2015-05-14T07:37:23"/>
        <d v="2015-01-27T02:19:12"/>
        <d v="2016-03-21T05:08:22"/>
        <d v="2015-08-14T04:53:13"/>
        <d v="2014-11-25T11:27:03"/>
        <d v="2016-08-23T12:47:47"/>
        <d v="2015-07-02T15:18:24"/>
        <d v="2015-02-20T08:45:19"/>
        <d v="2015-02-17T13:31:27"/>
        <d v="2015-02-14T08:11:56"/>
        <d v="2015-10-06T00:22:57"/>
        <d v="2015-01-16T11:30:07"/>
        <d v="2015-03-17T09:10:33"/>
        <d v="2016-09-18T09:28:06"/>
        <d v="2015-06-23T05:44:59"/>
        <d v="2016-01-08T04:18:51"/>
        <d v="2015-06-22T04:02:10"/>
        <d v="2014-11-02T20:34:20"/>
        <d v="2015-03-07T07:15:45"/>
        <d v="2016-03-17T09:43:26"/>
        <d v="2015-03-19T16:40:38"/>
        <d v="2016-10-03T12:31:32"/>
        <d v="2016-06-24T07:55:35"/>
        <d v="2014-11-04T15:03:01"/>
        <d v="2015-02-12T10:30:02"/>
        <d v="2015-03-10T10:09:22"/>
        <d v="2014-11-26T11:35:39"/>
        <d v="2015-05-19T10:03:35"/>
        <d v="2014-07-15T06:20:23"/>
        <d v="2014-07-28T15:50:56"/>
        <d v="2015-07-08T23:35:08"/>
        <d v="2015-04-08T06:36:49"/>
        <d v="2015-10-23T10:48:56"/>
        <d v="2015-05-16T13:06:20"/>
        <d v="2015-10-29T15:49:04"/>
        <d v="2015-03-23T10:56:26"/>
        <d v="2015-11-20T04:27:17"/>
        <d v="2016-08-02T15:45:46"/>
        <d v="2015-08-31T02:55:20"/>
        <d v="2016-05-24T16:29:00"/>
        <d v="2015-08-25T17:55:59"/>
        <d v="2017-01-26T00:01:47"/>
        <d v="2015-03-23T23:14:03"/>
        <d v="2015-11-09T10:26:43"/>
        <d v="2014-09-26T06:36:30"/>
        <d v="2014-07-11T08:12:18"/>
        <d v="2016-06-07T14:42:17"/>
        <d v="2016-06-11T09:35:38"/>
        <d v="2015-04-27T15:13:17"/>
        <d v="2015-04-14T14:44:01"/>
        <d v="2017-02-24T12:29:37"/>
        <d v="2015-07-13T04:25:39"/>
        <d v="2016-01-14T22:21:51"/>
        <d v="2014-06-13T07:37:37"/>
        <d v="2016-04-14T06:18:28"/>
        <d v="2015-08-07T05:52:01"/>
        <d v="2016-04-29T09:32:09"/>
        <d v="2015-10-26T06:49:25"/>
        <d v="2016-05-16T22:11:02"/>
        <d v="2015-01-27T13:17:09"/>
        <d v="2015-03-12T17:12:42"/>
        <d v="2015-05-07T01:55:50"/>
        <d v="2017-01-27T14:05:18"/>
        <d v="2017-01-24T05:14:22"/>
        <d v="2014-08-14T04:59:55"/>
        <d v="2016-11-09T01:05:15"/>
        <d v="2015-07-14T04:40:48"/>
        <d v="2015-07-14T06:37:54"/>
        <d v="2015-04-06T06:24:35"/>
        <d v="2014-09-16T06:58:59"/>
        <d v="2016-07-12T15:37:54"/>
        <d v="2014-07-12T11:27:47"/>
        <d v="2016-02-16T09:25:49"/>
        <d v="2014-09-09T07:38:28"/>
        <d v="2014-08-26T12:53:33"/>
        <d v="2014-10-19T15:53:04"/>
        <d v="2014-11-12T15:25:11"/>
        <d v="2016-11-01T07:34:10"/>
        <d v="2015-07-14T05:50:40"/>
        <d v="2015-06-08T13:58:33"/>
        <d v="2015-02-10T13:58:32"/>
        <d v="2016-02-17T10:18:39"/>
        <d v="2015-11-23T11:17:52"/>
        <d v="2015-06-23T18:51:29"/>
        <d v="2015-07-24T05:14:55"/>
        <d v="2014-10-10T08:47:59"/>
        <d v="2016-09-23T06:29:19"/>
        <d v="2014-12-17T01:30:47"/>
        <d v="2015-06-18T11:14:16"/>
        <d v="2015-03-14T06:59:35"/>
        <d v="2016-11-14T08:04:21"/>
        <d v="2014-07-18T10:58:18"/>
        <d v="2016-09-18T23:57:43"/>
        <d v="2015-03-27T10:57:02"/>
        <d v="2016-06-06T06:00:58"/>
        <d v="2016-05-16T08:02:00"/>
        <d v="2014-12-11T07:37:32"/>
        <d v="2014-11-30T20:16:04"/>
        <d v="2014-07-18T11:10:17"/>
        <d v="2014-06-12T17:47:07"/>
        <d v="2014-12-02T13:20:04"/>
        <d v="2015-01-08T09:26:21"/>
        <d v="2016-05-14T00:41:35"/>
        <d v="2016-04-21T00:02:18"/>
        <d v="2016-07-05T07:41:49"/>
        <d v="2014-08-13T03:02:11"/>
        <d v="2016-09-26T10:20:04"/>
        <d v="2017-02-12T09:22:02"/>
        <d v="2016-09-21T12:36:04"/>
        <d v="2014-06-19T02:21:31"/>
        <d v="2014-11-28T11:47:52"/>
        <d v="2015-07-04T07:09:30"/>
        <d v="2016-12-07T09:00:53"/>
        <d v="2015-09-14T17:30:53"/>
        <d v="2016-11-01T07:01:37"/>
        <d v="2016-07-28T06:14:01"/>
        <d v="2015-06-02T15:40:46"/>
        <d v="2016-11-22T00:01:03"/>
        <d v="2015-03-31T10:23:47"/>
        <d v="2017-01-02T06:55:59"/>
        <d v="2014-10-01T03:30:20"/>
        <d v="2014-06-25T13:15:02"/>
        <d v="2016-01-19T03:33:09"/>
        <d v="2014-08-15T13:20:45"/>
        <d v="2013-10-16T02:39:08"/>
        <d v="2016-12-11T07:31:21"/>
        <d v="2014-06-23T06:54:40"/>
        <d v="2016-10-25T08:26:27"/>
        <d v="2016-12-07T13:49:09"/>
        <d v="2016-12-21T19:37:48"/>
        <d v="2016-12-22T02:47:58"/>
        <d v="2016-11-02T14:53:03"/>
        <d v="2016-11-22T06:55:27"/>
        <d v="2014-07-15T04:56:40"/>
        <d v="2014-11-04T15:59:19"/>
        <d v="2014-07-17T14:38:22"/>
        <d v="2016-11-04T02:01:08"/>
        <d v="2016-01-15T07:20:32"/>
        <d v="2016-05-06T03:42:12"/>
        <d v="2016-12-30T09:54:42"/>
        <d v="2015-09-25T17:10:40"/>
        <d v="2014-10-28T06:48:27"/>
        <d v="2014-08-06T11:30:02"/>
        <d v="2017-01-17T11:17:27"/>
        <d v="2016-02-08T15:57:56"/>
        <d v="2012-01-01T06:34:51"/>
        <d v="2014-06-17T04:43:27"/>
        <d v="2012-03-09T10:19:38"/>
        <d v="2015-06-29T10:35:49"/>
        <d v="2011-05-31T06:19:23"/>
        <d v="2015-11-13T06:01:52"/>
        <d v="2013-03-12T16:01:27"/>
        <d v="2012-12-03T15:29:09"/>
        <d v="2011-07-07T11:05:57"/>
        <d v="2012-07-20T19:27:41"/>
        <d v="2011-11-07T08:53:11"/>
        <d v="2011-12-02T10:05:47"/>
        <d v="2013-07-31T01:11:01"/>
        <d v="2013-11-20T01:04:52"/>
        <d v="2015-04-07T18:57:00"/>
        <d v="2014-11-02T15:42:26"/>
        <d v="2013-11-01T08:37:20"/>
        <d v="2014-01-27T21:36:27"/>
        <d v="2014-10-31T05:29:54"/>
        <d v="2014-07-09T03:03:49"/>
        <d v="2015-06-06T18:31:22"/>
        <d v="2013-05-07T06:33:26"/>
        <d v="2014-02-19T13:01:52"/>
        <d v="2012-03-22T08:01:25"/>
        <d v="2012-11-13T13:58:23"/>
        <d v="2013-04-03T04:44:05"/>
        <d v="2012-09-04T16:01:49"/>
        <d v="2014-12-15T04:10:19"/>
        <d v="2014-07-11T11:19:26"/>
        <d v="2016-12-29T13:35:30"/>
        <d v="2013-01-25T12:04:32"/>
        <d v="2011-06-19T06:07:55"/>
        <d v="2016-09-26T01:06:57"/>
        <d v="2015-01-15T05:09:51"/>
        <d v="2012-12-06T08:58:41"/>
        <d v="2013-04-19T05:31:17"/>
        <d v="2011-02-16T09:24:19"/>
        <d v="2012-11-21T16:18:34"/>
        <d v="2010-09-08T11:04:28"/>
        <d v="2014-05-29T22:55:39"/>
        <d v="2016-10-27T09:20:13"/>
        <d v="2014-01-03T09:02:06"/>
        <d v="2016-11-16T11:36:10"/>
        <d v="2013-07-16T01:43:28"/>
        <d v="2015-08-10T19:09:21"/>
        <d v="2014-09-19T04:01:24"/>
        <d v="2015-01-17T09:48:03"/>
        <d v="2015-04-20T18:26:50"/>
        <d v="2013-11-15T19:58:10"/>
        <d v="2013-11-26T14:54:54"/>
        <d v="2013-01-15T14:59:29"/>
        <d v="2015-12-11T10:46:42"/>
        <d v="2009-09-11T16:21:59"/>
        <d v="2015-04-06T08:39:45"/>
        <d v="2014-01-24T09:43:38"/>
        <d v="2011-11-15T16:26:35"/>
        <d v="2015-09-03T07:27:25"/>
        <d v="2013-07-01T14:32:57"/>
        <d v="2014-03-31T07:51:20"/>
        <d v="2010-09-15T07:25:05"/>
        <d v="2011-04-03T07:10:25"/>
        <d v="2013-05-08T15:01:14"/>
        <d v="2012-07-26T09:11:42"/>
        <d v="2012-03-19T09:34:09"/>
        <d v="2014-02-04T18:35:19"/>
        <d v="2013-01-29T05:15:15"/>
        <d v="2012-03-14T16:20:34"/>
        <d v="2013-10-02T06:03:46"/>
        <d v="2012-05-29T15:09:48"/>
        <d v="2013-01-02T19:28:00"/>
        <d v="2013-01-01T16:08:59"/>
        <d v="2013-10-10T09:44:06"/>
        <d v="2013-10-08T11:58:03"/>
        <d v="2013-06-17T08:47:24"/>
        <d v="2011-07-11T17:45:37"/>
        <d v="2012-02-24T05:42:46"/>
        <d v="2013-08-16T12:11:25"/>
        <d v="2012-03-28T14:51:28"/>
        <d v="2014-08-31T05:09:47"/>
        <d v="2012-03-28T07:00:46"/>
        <d v="2014-08-12T01:24:14"/>
        <d v="2011-06-01T10:05:20"/>
        <d v="2012-08-01T15:32:04"/>
        <d v="2011-05-02T13:47:58"/>
        <d v="2011-07-05T17:32:06"/>
        <d v="2011-05-27T10:45:12"/>
        <d v="2011-08-08T07:35:39"/>
        <d v="2017-01-24T06:05:11"/>
        <d v="2014-11-18T17:24:46"/>
        <d v="2013-12-20T11:00:30"/>
        <d v="2012-08-01T16:21:02"/>
        <d v="2013-06-18T06:26:42"/>
        <d v="2013-01-07T15:25:52"/>
        <d v="2012-06-20T14:02:45"/>
        <d v="2011-05-16T08:50:01"/>
        <d v="2014-10-02T13:01:43"/>
        <d v="2013-03-08T11:54:03"/>
        <d v="2012-01-17T05:23:31"/>
        <d v="2012-07-30T12:11:21"/>
        <d v="2013-12-11T14:57:34"/>
        <d v="2014-05-09T11:12:22"/>
        <d v="2015-03-30T13:07:45"/>
        <d v="2012-09-05T13:44:10"/>
        <d v="2015-02-20T14:20:52"/>
        <d v="2010-03-12T20:48:38"/>
        <d v="2012-10-03T22:21:24"/>
        <d v="2012-03-04T15:55:30"/>
        <d v="2012-01-19T02:21:47"/>
        <d v="2012-06-12T16:13:02"/>
        <d v="2016-05-14T10:14:00"/>
        <d v="2013-02-20T03:37:05"/>
        <d v="2012-03-28T06:31:34"/>
        <d v="2011-11-22T07:12:15"/>
        <d v="2014-03-20T12:04:35"/>
        <d v="2013-05-28T10:44:52"/>
        <d v="2012-04-06T01:59:18"/>
        <d v="2013-09-06T16:21:58"/>
        <d v="2014-04-01T14:57:42"/>
        <d v="2011-12-18T12:33:05"/>
        <d v="2012-08-23T09:19:16"/>
        <d v="2016-08-24T20:26:27"/>
        <d v="2014-10-11T11:07:43"/>
        <d v="2013-09-09T05:13:03"/>
        <d v="2016-11-20T21:11:20"/>
        <d v="2014-09-23T07:25:52"/>
        <d v="2016-07-26T19:56:36"/>
        <d v="2014-02-24T00:24:15"/>
        <d v="2015-06-10T10:09:36"/>
        <d v="2015-03-15T10:00:33"/>
        <d v="2015-02-15T18:34:24"/>
        <d v="2016-03-23T10:51:57"/>
        <d v="2016-06-01T12:07:33"/>
        <d v="2016-10-13T10:19:55"/>
        <d v="2015-01-17T10:58:29"/>
        <d v="2016-11-27T20:05:46"/>
        <d v="2016-06-23T18:00:17"/>
        <d v="2016-08-26T22:29:16"/>
        <d v="2015-10-14T04:57:11"/>
        <d v="2015-03-16T08:53:38"/>
        <d v="2015-05-04T10:41:08"/>
        <d v="2013-10-23T02:35:13"/>
        <d v="2016-08-17T14:10:04"/>
        <d v="2013-10-12T04:19:08"/>
        <d v="2012-01-12T17:49:26"/>
        <d v="2013-09-23T17:33:58"/>
        <d v="2012-11-17T09:33:17"/>
        <d v="2015-01-21T06:18:38"/>
        <d v="2009-10-01T17:31:46"/>
        <d v="2013-12-07T15:39:58"/>
        <d v="2013-03-09T11:17:37"/>
        <d v="2013-08-01T15:32:03"/>
        <d v="2013-10-30T04:28:15"/>
        <d v="2011-01-24T10:48:47"/>
        <d v="2012-10-01T19:00:40"/>
        <d v="2013-04-04T05:00:34"/>
        <d v="2015-09-01T08:22:11"/>
        <d v="2013-01-02T02:55:27"/>
        <d v="2013-11-19T09:56:00"/>
        <d v="2010-11-22T20:35:24"/>
        <d v="2012-05-08T10:55:05"/>
        <d v="2012-09-26T22:42:18"/>
        <d v="2011-11-29T21:01:26"/>
        <d v="2011-08-04T11:39:10"/>
        <d v="2016-01-02T13:27:15"/>
        <d v="2012-03-13T10:15:46"/>
        <d v="2016-12-09T13:35:11"/>
        <d v="2016-08-21T11:53:33"/>
        <d v="2012-04-27T14:00:55"/>
        <d v="2011-07-27T09:04:45"/>
        <d v="2014-09-05T09:49:03"/>
        <d v="2013-10-22T07:46:19"/>
        <d v="2014-07-21T15:45:30"/>
        <d v="2010-05-05T19:48:03"/>
        <d v="2015-03-02T12:32:43"/>
        <d v="2016-05-06T14:33:30"/>
        <d v="2010-09-09T18:03:49"/>
        <d v="2015-08-02T11:57:06"/>
        <d v="2012-10-29T07:31:48"/>
        <d v="2011-12-01T09:11:50"/>
        <d v="2011-04-12T17:22:42"/>
        <d v="2016-02-29T11:23:22"/>
        <d v="2010-04-23T10:28:34"/>
        <d v="2014-07-09T14:10:22"/>
        <d v="2012-08-28T10:06:20"/>
        <d v="2015-12-03T16:55:37"/>
        <d v="2010-11-24T20:45:26"/>
        <d v="2014-02-10T19:33:10"/>
        <d v="2011-08-11T19:37:03"/>
        <d v="2010-06-11T10:14:15"/>
        <d v="2012-06-21T07:34:00"/>
        <d v="2017-01-02T04:05:19"/>
        <d v="2014-01-02T15:07:25"/>
        <d v="2012-10-11T17:37:27"/>
        <d v="2012-04-04T18:20:19"/>
        <d v="2012-07-26T09:19:07"/>
        <d v="2012-01-29T07:18:34"/>
        <d v="2010-09-13T11:28:54"/>
        <d v="2014-06-12T13:38:50"/>
        <d v="2014-11-01T12:59:21"/>
        <d v="2012-11-14T06:24:05"/>
        <d v="2013-10-15T07:07:02"/>
        <d v="2011-10-30T19:06:16"/>
        <d v="2014-08-27T03:43:13"/>
        <d v="2014-10-22T14:02:03"/>
        <d v="2013-01-14T13:37:49"/>
        <d v="2013-10-28T12:08:31"/>
        <d v="2010-06-08T15:28:50"/>
        <d v="2012-04-14T10:44:55"/>
        <d v="2012-09-28T11:41:53"/>
        <d v="2012-03-09T20:42:49"/>
        <d v="2010-05-14T12:58:26"/>
        <d v="2014-02-09T23:38:22"/>
        <d v="2013-02-05T14:15:45"/>
        <d v="2014-03-12T19:03:29"/>
        <d v="2014-04-04T08:41:24"/>
        <d v="2015-12-29T23:00:29"/>
        <d v="2011-12-05T15:34:49"/>
        <d v="2013-10-04T10:09:17"/>
        <d v="2012-08-03T02:30:48"/>
        <d v="2013-05-22T09:18:58"/>
        <d v="2015-06-26T15:12:06"/>
        <d v="2017-01-10T17:19:05"/>
        <d v="2016-01-13T11:14:20"/>
        <d v="2016-10-30T07:01:45"/>
        <d v="2016-03-15T05:00:50"/>
        <d v="2016-12-28T11:57:06"/>
        <d v="2016-08-10T09:00:48"/>
        <d v="2016-05-01T09:45:06"/>
        <d v="2016-02-11T10:52:44"/>
        <d v="2015-12-22T16:02:56"/>
        <d v="2015-12-18T09:01:01"/>
        <d v="2016-04-20T06:41:12"/>
        <d v="2016-10-19T05:43:32"/>
        <d v="2014-12-25T18:56:39"/>
        <d v="2015-07-09T11:00:39"/>
        <d v="2016-08-03T22:05:00"/>
        <d v="2015-02-25T12:55:59"/>
        <d v="2016-10-17T04:15:33"/>
        <d v="2015-03-19T10:16:03"/>
        <d v="2014-12-19T19:11:05"/>
        <d v="2017-01-31T06:02:35"/>
        <d v="2017-01-05T07:38:55"/>
        <d v="2016-01-04T08:05:53"/>
        <d v="2016-09-12T06:15:19"/>
        <d v="2015-07-23T06:05:19"/>
        <d v="2016-09-23T15:24:06"/>
        <d v="2016-09-06T06:15:32"/>
        <d v="2016-02-21T21:06:14"/>
        <d v="2014-07-16T11:20:34"/>
        <d v="2017-01-06T22:16:47"/>
        <d v="2016-12-16T20:17:33"/>
        <d v="2015-04-17T08:01:00"/>
        <d v="2014-08-05T11:46:38"/>
        <d v="2015-09-09T15:21:33"/>
        <d v="2016-02-24T08:59:16"/>
        <d v="2016-04-29T07:43:05"/>
        <d v="2015-06-29T16:24:57"/>
        <d v="2016-01-22T13:36:37"/>
        <d v="2016-01-25T22:25:01"/>
        <d v="2016-05-16T01:00:28"/>
        <d v="2014-10-16T12:42:02"/>
        <d v="2014-07-10T13:43:42"/>
        <d v="2016-09-02T09:04:46"/>
        <d v="2016-07-23T07:01:25"/>
        <d v="2015-02-25T17:46:48"/>
        <d v="2015-12-01T14:13:30"/>
        <d v="2015-11-16T09:25:00"/>
        <d v="2014-05-13T22:04:10"/>
        <d v="2016-08-31T23:33:45"/>
        <d v="2016-08-29T13:24:55"/>
        <d v="2014-08-04T09:49:24"/>
        <d v="2016-06-17T09:09:48"/>
        <d v="2016-03-08T13:11:59"/>
        <d v="2016-10-09T14:09:28"/>
        <d v="2014-10-08T21:18:50"/>
        <d v="2014-11-04T13:34:40"/>
        <d v="2014-06-27T11:47:40"/>
        <d v="2014-10-28T17:28:17"/>
        <d v="2015-10-04T19:03:21"/>
        <d v="2014-10-13T22:11:30"/>
        <d v="2017-01-13T16:26:00"/>
        <d v="2016-12-16T08:16:53"/>
        <d v="2015-11-17T07:25:14"/>
        <d v="2017-02-14T08:01:01"/>
        <d v="2016-01-19T08:00:27"/>
        <d v="2015-09-29T05:59:43"/>
        <d v="2014-12-03T15:57:52"/>
        <d v="2016-11-02T05:00:23"/>
        <d v="2016-11-28T10:25:15"/>
        <d v="2016-05-20T05:30:46"/>
        <d v="2016-07-10T10:54:22"/>
        <d v="2014-11-03T12:33:15"/>
        <d v="2016-12-10T01:34:12"/>
        <d v="2015-12-01T11:00:56"/>
        <d v="2014-11-11T15:03:35"/>
        <d v="2015-10-26T12:04:55"/>
        <d v="2016-02-21T17:34:16"/>
        <d v="2015-10-12T07:12:15"/>
        <d v="2016-06-14T02:48:53"/>
        <d v="2015-01-05T14:22:29"/>
        <d v="2015-05-02T16:40:09"/>
        <d v="2015-09-23T21:02:51"/>
        <d v="2015-04-17T06:31:17"/>
        <d v="2015-05-21T13:04:21"/>
        <d v="2016-01-01T04:56:03"/>
        <d v="2015-02-14T11:00:37"/>
        <d v="2016-02-26T00:46:56"/>
        <d v="2014-09-22T15:49:07"/>
        <d v="2017-01-20T06:03:25"/>
        <d v="2015-02-09T08:05:07"/>
        <d v="2016-08-29T02:35:49"/>
        <d v="2015-11-16T09:20:10"/>
        <d v="2016-05-24T07:00:25"/>
        <d v="2016-11-14T08:34:40"/>
        <d v="2016-07-03T19:00:04"/>
        <d v="2015-01-12T06:23:40"/>
        <d v="2012-12-06T01:46:30"/>
        <d v="2015-04-25T10:44:22"/>
        <d v="2016-02-17T20:33:43"/>
        <d v="2016-11-17T17:37:26"/>
        <d v="2016-07-28T08:00:09"/>
        <d v="2014-07-10T16:26:32"/>
        <d v="2014-07-31T07:42:28"/>
        <d v="2015-04-19T21:04:15"/>
        <d v="2015-01-07T13:13:21"/>
        <d v="2014-07-24T11:59:10"/>
        <d v="2015-11-11T11:26:00"/>
        <d v="2014-10-06T10:38:35"/>
        <d v="2016-08-15T16:16:29"/>
        <d v="2016-01-13T01:20:45"/>
        <d v="2015-08-15T10:07:57"/>
        <d v="2014-07-29T15:20:25"/>
        <d v="2016-04-23T10:08:15"/>
        <d v="2017-02-08T19:08:52"/>
        <d v="2014-07-11T11:26:39"/>
        <d v="2016-02-06T14:49:05"/>
        <d v="2015-02-23T08:16:17"/>
        <d v="2016-11-04T11:54:43"/>
        <d v="2015-02-12T12:37:23"/>
        <d v="2015-02-11T09:57:36"/>
        <d v="2015-03-16T12:54:53"/>
        <d v="2016-03-02T21:38:28"/>
        <d v="2016-07-05T10:22:21"/>
        <d v="2016-07-31T15:44:22"/>
        <d v="2013-05-22T20:28:23"/>
        <d v="2014-01-22T00:08:42"/>
        <d v="2013-06-20T14:06:22"/>
        <d v="2013-11-21T11:32:11"/>
        <d v="2016-03-10T23:54:24"/>
        <d v="2013-10-24T20:30:59"/>
        <d v="2012-09-10T15:17:02"/>
        <d v="2015-10-18T09:04:53"/>
        <d v="2014-01-06T10:58:17"/>
        <d v="2011-09-16T14:09:01"/>
        <d v="2013-12-04T19:09:05"/>
        <d v="2012-04-06T12:41:56"/>
        <d v="2014-07-18T00:04:10"/>
        <d v="2015-12-14T19:00:11"/>
        <d v="2011-06-06T19:42:01"/>
        <d v="2016-04-19T04:35:36"/>
        <d v="2014-04-10T18:18:53"/>
        <d v="2014-12-29T13:14:52"/>
        <d v="2012-07-11T12:44:48"/>
        <d v="2014-06-03T06:49:43"/>
        <d v="2014-07-09T12:53:24"/>
        <d v="2016-02-13T07:06:15"/>
        <d v="2014-07-25T11:48:11"/>
        <d v="2014-05-16T08:08:07"/>
        <d v="2014-03-25T10:11:07"/>
        <d v="2015-05-26T19:32:55"/>
        <d v="2015-04-28T19:27:33"/>
        <d v="2016-03-11T10:41:12"/>
        <d v="2012-12-06T15:37:18"/>
        <d v="2016-01-27T14:22:17"/>
        <d v="2011-09-09T08:07:13"/>
        <d v="2013-07-31T03:53:40"/>
        <d v="2014-09-03T03:25:54"/>
        <d v="2014-01-21T10:01:17"/>
        <d v="2014-03-14T09:18:15"/>
        <d v="2015-04-13T11:04:28"/>
        <d v="2016-01-14T17:39:31"/>
        <d v="2016-06-17T09:32:18"/>
        <d v="2013-10-29T16:05:25"/>
        <d v="2016-04-18T20:19:50"/>
        <d v="2014-05-12T00:50:21"/>
        <d v="2014-02-21T18:15:27"/>
        <d v="2012-03-05T08:46:15"/>
        <d v="2014-06-23T11:40:24"/>
        <d v="2012-02-13T06:17:15"/>
        <d v="2016-10-19T09:03:10"/>
        <d v="2012-11-07T13:23:42"/>
        <d v="2015-12-08T19:53:10"/>
        <d v="2014-11-20T09:13:31"/>
        <d v="2014-07-15T14:27:00"/>
        <d v="2013-09-08T23:18:07"/>
        <d v="2016-02-29T07:41:35"/>
        <d v="2012-04-10T11:20:08"/>
        <d v="2015-11-25T05:21:53"/>
        <d v="2014-03-05T18:59:39"/>
        <d v="2014-03-24T10:01:04"/>
        <d v="2011-09-13T11:56:40"/>
        <d v="2016-02-12T13:25:16"/>
        <d v="2013-05-16T07:53:45"/>
        <d v="2014-03-20T03:34:08"/>
        <d v="2015-03-31T07:00:51"/>
        <d v="2015-07-27T05:58:50"/>
        <d v="2016-06-13T22:51:34"/>
        <d v="2014-10-14T11:30:00"/>
        <d v="2014-07-08T06:35:17"/>
        <d v="2016-05-05T21:21:33"/>
        <d v="2014-09-26T14:55:00"/>
        <d v="2015-11-24T12:47:48"/>
        <d v="2016-12-01T17:46:11"/>
        <d v="2014-07-01T00:46:21"/>
        <d v="2014-11-14T21:50:28"/>
        <d v="2016-07-07T14:44:54"/>
        <d v="2015-11-19T07:07:09"/>
        <d v="2016-03-24T10:40:21"/>
        <d v="2017-01-01T12:45:31"/>
        <d v="2014-12-01T23:20:26"/>
        <d v="2015-07-07T02:05:21"/>
        <d v="2015-06-09T07:47:30"/>
        <d v="2015-01-17T15:08:47"/>
        <d v="2015-11-16T19:38:46"/>
        <d v="2015-03-29T19:22:00"/>
        <d v="2014-08-03T08:56:32"/>
        <d v="2014-03-25T13:52:53"/>
        <d v="2014-08-20T14:19:43"/>
        <d v="2016-10-31T19:06:21"/>
        <d v="2016-05-17T08:02:46"/>
        <d v="2015-11-09T13:54:35"/>
        <d v="2015-08-07T17:27:43"/>
        <d v="2015-04-15T08:01:52"/>
        <d v="2015-05-19T08:08:25"/>
        <d v="2015-08-06T17:36:46"/>
        <d v="2014-07-15T09:20:08"/>
        <d v="2015-01-24T16:42:42"/>
        <d v="2014-10-06T06:04:40"/>
        <d v="2014-11-08T17:12:08"/>
        <d v="2015-05-30T08:26:05"/>
        <d v="2015-02-25T18:43:06"/>
        <d v="2015-04-28T06:06:29"/>
        <d v="2014-08-25T07:24:24"/>
        <d v="2014-07-10T08:22:00"/>
        <d v="2016-05-19T08:23:02"/>
        <d v="2014-06-01T20:08:50"/>
        <d v="2015-05-26T02:39:02"/>
        <d v="2014-08-12T08:38:15"/>
        <d v="2016-08-22T16:17:45"/>
        <d v="2015-01-22T23:29:23"/>
        <d v="2015-04-30T12:26:11"/>
        <d v="2014-10-26T10:18:47"/>
        <d v="2014-07-21T07:22:32"/>
        <d v="2015-06-28T19:27:37"/>
        <d v="2016-04-08T11:12:07"/>
        <d v="2015-06-15T08:28:59"/>
        <d v="2017-01-10T15:28:18"/>
        <d v="2014-09-15T06:51:36"/>
        <d v="2014-07-17T12:44:12"/>
        <d v="2015-09-28T08:17:07"/>
        <d v="2014-05-22T10:21:54"/>
        <d v="2015-01-29T23:08:41"/>
        <d v="2016-12-24T10:51:28"/>
        <d v="2016-10-13T11:40:23"/>
        <d v="2017-01-06T05:23:31"/>
        <d v="2015-05-06T11:45:49"/>
        <d v="2015-04-29T11:43:15"/>
        <d v="2015-04-15T12:28:43"/>
        <d v="2016-12-07T07:49:00"/>
        <d v="2016-06-08T14:29:55"/>
        <d v="2014-08-01T06:58:45"/>
        <d v="2016-02-19T05:29:20"/>
        <d v="2017-01-12T03:09:38"/>
        <d v="2016-02-09T09:37:33"/>
        <d v="2015-03-09T02:42:59"/>
        <d v="2015-10-20T23:20:53"/>
        <d v="2015-11-18T10:38:59"/>
        <d v="2016-05-13T06:57:14"/>
        <d v="2015-11-25T05:51:26"/>
        <d v="2015-06-06T09:30:00"/>
        <d v="2015-03-26T02:27:36"/>
        <d v="2016-06-15T05:34:06"/>
        <d v="2015-05-27T21:55:54"/>
        <d v="2015-05-01T05:45:27"/>
        <d v="2015-10-20T08:57:13"/>
        <d v="2015-05-14T03:09:11"/>
        <d v="2017-02-06T09:37:33"/>
        <d v="2016-03-01T01:19:33"/>
        <d v="2016-02-23T08:01:04"/>
        <d v="2017-01-26T11:18:25"/>
        <d v="2015-05-08T13:36:12"/>
        <d v="2016-05-25T11:47:41"/>
        <d v="2015-11-10T13:48:15"/>
        <d v="2016-12-27T09:08:20"/>
        <d v="2015-04-10T11:10:05"/>
        <d v="2014-04-30T13:09:16"/>
        <d v="2015-08-31T05:47:37"/>
        <d v="2016-06-14T10:25:40"/>
        <d v="2015-10-01T06:53:20"/>
        <d v="2016-09-20T02:05:13"/>
        <d v="2015-07-26T06:05:12"/>
        <d v="2016-11-06T02:24:48"/>
        <d v="2016-03-01T08:17:27"/>
        <d v="2016-10-10T19:15:09"/>
        <d v="2014-04-07T04:11:42"/>
        <d v="2013-08-23T12:44:38"/>
        <d v="2014-03-17T11:59:41"/>
        <d v="2014-07-07T13:03:36"/>
        <d v="2011-07-30T08:30:08"/>
        <d v="2012-03-17T02:02:07"/>
        <d v="2011-01-25T14:20:30"/>
        <d v="2015-07-08T13:36:08"/>
        <d v="2013-08-20T11:21:10"/>
        <d v="2012-01-31T13:46:14"/>
        <d v="2015-01-03T09:55:42"/>
        <d v="2013-11-04T18:14:59"/>
        <d v="2012-07-20T07:19:24"/>
        <d v="2012-08-03T21:47:45"/>
        <d v="2011-07-07T05:38:56"/>
        <d v="2011-12-06T14:06:07"/>
        <d v="2013-05-14T15:57:37"/>
        <d v="2014-10-11T11:06:20"/>
        <d v="2011-08-26T18:58:22"/>
        <d v="2011-05-08T12:06:11"/>
        <d v="2013-03-22T10:48:43"/>
        <d v="2014-05-15T05:23:54"/>
        <d v="2011-10-21T16:02:29"/>
        <d v="2013-04-05T22:00:55"/>
        <d v="2014-05-08T06:45:53"/>
        <d v="2012-06-07T08:46:51"/>
        <d v="2014-07-23T06:25:31"/>
        <d v="2011-07-27T10:32:47"/>
        <d v="2013-09-26T14:42:49"/>
        <d v="2014-08-04T09:48:27"/>
        <d v="2010-11-05T05:54:46"/>
        <d v="2013-11-01T11:17:32"/>
        <d v="2012-01-13T13:03:51"/>
        <d v="2011-02-12T17:03:10"/>
        <d v="2013-08-01T05:40:12"/>
        <d v="2014-05-07T14:17:44"/>
        <d v="2014-01-27T11:13:40"/>
        <d v="2013-12-29T23:13:47"/>
        <d v="2014-01-17T09:18:12"/>
        <d v="2014-02-21T17:01:10"/>
        <d v="2013-09-30T06:54:43"/>
        <d v="2010-10-14T06:43:35"/>
        <d v="2013-12-12T12:02:25"/>
        <d v="2013-06-24T05:02:38"/>
        <d v="2013-08-21T11:17:27"/>
        <d v="2016-03-16T10:45:12"/>
        <d v="2012-01-25T11:34:02"/>
        <d v="2013-10-14T07:24:19"/>
        <d v="2010-04-06T08:52:59"/>
        <d v="2014-08-01T08:31:31"/>
        <d v="2012-07-26T07:33:45"/>
        <d v="2013-07-03T11:49:47"/>
        <d v="2009-07-13T07:54:07"/>
        <d v="2012-07-31T04:29:07"/>
        <d v="2014-05-27T04:19:26"/>
        <d v="2014-02-11T17:22:50"/>
        <d v="2010-12-01T09:10:54"/>
        <d v="2013-07-08T08:50:36"/>
        <d v="2013-11-08T02:24:15"/>
        <d v="2013-02-15T08:13:09"/>
        <d v="2016-12-07T20:38:02"/>
        <d v="2015-06-05T04:59:35"/>
        <d v="2015-02-04T00:13:47"/>
        <d v="2015-04-13T05:54:16"/>
        <d v="2016-07-09T18:42:43"/>
        <d v="2016-12-04T18:14:05"/>
        <d v="2015-03-23T05:45:31"/>
        <d v="2015-03-01T06:39:51"/>
        <d v="2015-09-09T09:20:28"/>
        <d v="2015-10-15T07:49:31"/>
        <d v="2015-10-01T01:53:17"/>
        <d v="2015-06-29T04:44:57"/>
        <d v="2016-02-22T16:12:53"/>
        <d v="2016-04-01T08:55:58"/>
        <d v="2016-03-29T07:20:32"/>
        <d v="2015-06-14T10:32:39"/>
        <d v="2016-04-23T07:12:18"/>
        <d v="2015-07-10T08:59:38"/>
        <d v="2016-10-31T16:23:31"/>
        <d v="2016-07-15T01:35:20"/>
        <d v="2017-01-11T19:40:05"/>
        <d v="2016-06-22T06:58:28"/>
        <d v="2014-11-04T01:58:54"/>
        <d v="2016-01-18T03:04:39"/>
        <d v="2016-08-29T05:43:32"/>
        <d v="2015-09-10T12:11:08"/>
        <d v="2016-07-05T07:00:50"/>
        <d v="2016-10-26T10:15:19"/>
        <d v="2015-03-19T07:52:02"/>
        <d v="2016-02-02T08:01:54"/>
        <d v="2016-08-22T07:04:20"/>
        <d v="2015-10-01T02:57:28"/>
        <d v="2016-01-24T14:05:09"/>
        <d v="2016-05-29T20:39:06"/>
        <d v="2014-12-11T16:02:52"/>
        <d v="2014-06-26T10:29:25"/>
        <d v="2016-12-01T07:34:06"/>
        <d v="2016-11-23T08:58:57"/>
        <d v="2015-04-21T06:45:25"/>
        <d v="2016-03-22T07:45:46"/>
        <d v="2016-09-13T06:12:32"/>
        <d v="2016-11-29T17:03:55"/>
        <d v="2014-12-01T10:00:28"/>
        <d v="2015-04-29T07:17:15"/>
        <d v="2016-08-30T06:25:34"/>
        <d v="2014-10-22T20:19:05"/>
        <d v="2016-05-31T21:38:29"/>
        <d v="2016-07-18T03:05:54"/>
        <d v="2016-12-27T16:26:48"/>
        <d v="2014-06-15T17:33:45"/>
        <d v="2016-02-10T09:34:47"/>
        <d v="2015-11-05T13:28:22"/>
        <d v="2014-11-12T11:43:48"/>
        <d v="2017-02-01T04:51:19"/>
        <d v="2015-07-03T10:17:13"/>
        <d v="2014-10-24T06:31:55"/>
        <d v="2014-07-16T05:17:33"/>
        <d v="2016-08-30T05:58:37"/>
        <d v="2015-06-17T10:35:39"/>
        <d v="2016-06-21T03:38:03"/>
        <d v="2016-06-01T09:57:19"/>
        <d v="2014-06-09T10:32:39"/>
        <d v="2013-05-27T16:49:11"/>
        <d v="2015-02-05T06:18:45"/>
        <d v="2014-11-20T03:08:53"/>
        <d v="2015-11-08T22:58:55"/>
        <d v="2015-11-25T15:18:54"/>
        <d v="2016-01-13T08:45:44"/>
        <d v="2015-07-15T04:52:46"/>
        <d v="2013-02-03T17:49:48"/>
        <d v="2016-05-12T10:22:59"/>
        <d v="2012-10-30T21:06:45"/>
        <d v="2013-06-04T15:56:00"/>
        <d v="2013-01-30T14:05:37"/>
        <d v="2011-05-26T04:42:03"/>
        <d v="2011-05-05T10:33:10"/>
        <d v="2012-07-05T12:37:00"/>
        <d v="2014-05-22T08:12:52"/>
        <d v="2013-07-09T13:25:31"/>
        <d v="2016-01-27T11:15:27"/>
        <d v="2014-11-08T07:41:46"/>
        <d v="2015-02-14T08:35:52"/>
        <d v="2014-10-12T14:54:23"/>
        <d v="2015-10-14T15:04:10"/>
        <d v="2015-05-21T19:34:54"/>
        <d v="2014-03-12T05:15:46"/>
        <d v="2013-09-30T15:04:50"/>
        <d v="2015-04-07T09:12:22"/>
        <d v="2012-06-12T08:45:32"/>
        <d v="2016-11-30T13:50:33"/>
        <d v="2016-02-23T18:53:08"/>
        <d v="2016-12-15T16:35:19"/>
        <d v="2016-11-03T07:03:26"/>
        <d v="2017-01-11T20:16:10"/>
        <d v="2016-07-17T09:13:30"/>
        <d v="2015-05-06T02:47:56"/>
        <d v="2015-05-17T09:18:26"/>
        <d v="2016-11-28T20:08:45"/>
        <d v="2013-04-06T10:12:16"/>
        <d v="2016-12-02T16:47:58"/>
        <d v="2015-06-05T08:38:42"/>
        <d v="2016-03-04T07:32:01"/>
        <d v="2015-06-29T06:31:29"/>
        <d v="2015-05-02T13:06:35"/>
        <d v="2016-09-21T05:45:17"/>
        <d v="2016-07-14T02:32:37"/>
        <d v="2015-03-24T10:16:46"/>
        <d v="2015-07-08T06:36:58"/>
        <d v="2016-01-31T18:43:06"/>
        <d v="2016-07-02T07:22:03"/>
        <d v="2017-01-16T18:28:46"/>
        <d v="2016-12-15T12:48:01"/>
        <d v="2015-01-14T14:58:02"/>
        <d v="2016-09-27T13:01:50"/>
        <d v="2016-06-05T11:58:54"/>
        <d v="2014-09-06T15:06:13"/>
        <d v="2016-05-07T23:11:13"/>
        <d v="2013-05-05T14:54:34"/>
        <d v="2015-03-01T16:16:51"/>
        <d v="2013-06-25T16:30:35"/>
        <d v="2015-01-28T03:14:45"/>
        <d v="2014-10-29T07:20:01"/>
        <d v="2015-10-20T01:23:27"/>
        <d v="2014-07-18T03:52:58"/>
        <d v="2015-10-14T11:55:56"/>
        <d v="2014-11-01T18:12:15"/>
        <d v="2016-04-18T22:38:40"/>
        <d v="2015-01-08T16:25:00"/>
        <d v="2014-11-03T16:31:39"/>
        <d v="2015-12-22T01:29:30"/>
        <d v="2016-12-03T21:04:27"/>
        <d v="2015-07-07T07:13:11"/>
        <d v="2015-10-22T13:13:39"/>
        <d v="2015-08-15T18:36:14"/>
        <d v="2016-01-26T01:57:14"/>
        <d v="2016-09-09T01:56:59"/>
        <d v="2016-06-03T07:01:26"/>
        <d v="2015-01-09T12:58:29"/>
        <d v="2016-08-21T20:45:04"/>
        <d v="2015-12-01T23:38:51"/>
        <d v="2016-11-02T08:13:22"/>
        <d v="2015-03-29T18:09:19"/>
        <d v="2015-06-25T00:22:00"/>
        <d v="2016-08-19T11:26:25"/>
        <d v="2016-03-03T00:06:57"/>
        <d v="2015-03-10T16:27:22"/>
        <d v="2014-11-18T10:31:28"/>
        <d v="2015-10-26T20:03:36"/>
        <d v="2015-06-20T09:43:48"/>
        <d v="2016-10-30T06:01:15"/>
        <d v="2015-05-18T09:24:38"/>
        <d v="2015-09-11T09:43:40"/>
        <d v="2016-01-21T23:24:17"/>
        <d v="2014-06-06T03:45:39"/>
        <d v="2016-03-28T11:54:59"/>
        <d v="2015-02-05T10:55:01"/>
        <d v="2016-04-26T08:57:43"/>
        <d v="2015-07-13T09:22:49"/>
        <d v="2016-04-25T06:29:18"/>
        <d v="2016-12-03T13:13:29"/>
        <d v="2015-07-14T11:57:42"/>
        <d v="2015-05-15T04:00:55"/>
        <d v="2016-04-01T01:44:38"/>
        <d v="2016-06-08T08:32:14"/>
        <d v="2015-04-21T13:28:38"/>
        <d v="2015-03-23T10:28:25"/>
        <d v="2016-01-20T19:06:37"/>
        <d v="2014-10-19T14:00:59"/>
        <d v="2014-06-28T07:52:43"/>
        <d v="2017-03-01T07:42:27"/>
        <d v="2016-04-03T11:48:00"/>
        <d v="2014-07-12T07:08:40"/>
        <d v="2016-12-04T07:02:45"/>
        <d v="2015-10-12T12:30:44"/>
        <d v="2014-07-11T07:56:00"/>
        <d v="2015-11-03T19:54:56"/>
        <d v="2014-10-03T12:31:38"/>
        <d v="2014-09-17T06:29:14"/>
        <d v="2013-03-11T06:54:31"/>
        <d v="2013-02-21T12:52:18"/>
        <d v="2013-01-17T06:52:38"/>
        <d v="2012-02-20T08:37:32"/>
        <d v="2015-12-01T19:07:46"/>
        <d v="2012-01-25T10:14:45"/>
        <d v="2011-04-12T15:20:49"/>
        <d v="2013-01-16T05:21:49"/>
        <d v="2012-12-07T10:51:03"/>
        <d v="2015-03-10T13:58:54"/>
        <d v="2013-09-16T04:01:43"/>
        <d v="2012-01-31T14:30:39"/>
        <d v="2013-08-14T08:28:12"/>
        <d v="2014-11-17T08:21:03"/>
        <d v="2011-08-10T16:00:22"/>
        <d v="2011-10-24T05:46:44"/>
        <d v="2013-04-30T11:55:13"/>
        <d v="2014-04-25T08:53:09"/>
        <d v="2013-07-09T13:24:59"/>
        <d v="2013-10-03T13:09:05"/>
        <d v="2012-08-15T11:35:36"/>
        <d v="2016-06-26T19:37:55"/>
        <d v="2012-05-23T19:49:23"/>
        <d v="2015-05-06T10:06:13"/>
        <d v="2015-01-27T19:02:41"/>
        <d v="2016-07-03T13:01:11"/>
        <d v="2013-12-06T04:31:00"/>
        <d v="2012-10-16T05:40:52"/>
        <d v="2013-09-03T04:27:54"/>
        <d v="2014-12-18T08:07:23"/>
        <d v="2011-05-19T12:14:06"/>
        <d v="2013-05-17T11:47:55"/>
        <d v="2015-03-04T08:20:13"/>
        <d v="2011-07-28T09:57:11"/>
        <d v="2014-07-18T02:24:19"/>
        <d v="2013-06-19T06:25:22"/>
        <d v="2014-07-20T14:36:18"/>
        <d v="2016-06-05T15:10:33"/>
        <d v="2013-04-01T12:42:37"/>
        <d v="2015-06-08T05:00:23"/>
        <d v="2016-02-26T04:01:20"/>
        <d v="2016-08-23T23:20:01"/>
        <d v="2014-05-13T06:47:04"/>
        <d v="2016-02-14T01:38:23"/>
        <d v="2014-06-24T09:51:44"/>
        <d v="2010-03-17T01:48:29"/>
        <d v="2014-05-27T05:44:41"/>
        <d v="2017-01-16T03:48:05"/>
        <d v="2014-06-19T00:14:38"/>
        <d v="2015-10-19T05:00:04"/>
        <d v="2017-01-06T07:25:39"/>
        <d v="2014-06-16T06:17:46"/>
        <d v="2015-08-18T05:20:40"/>
        <d v="2016-02-14T21:04:57"/>
        <d v="2016-09-06T02:11:32"/>
        <d v="2014-11-05T04:35:53"/>
        <d v="2014-05-01T10:40:52"/>
        <d v="2014-05-23T08:48:03"/>
        <d v="2014-11-12T11:35:13"/>
        <d v="2016-05-02T19:01:31"/>
        <d v="2014-09-17T10:55:39"/>
        <d v="2014-11-21T09:01:56"/>
        <d v="2017-01-21T03:01:30"/>
        <d v="2016-07-19T07:52:18"/>
        <d v="2015-11-30T21:37:27"/>
        <d v="2017-02-14T05:24:46"/>
        <d v="2017-01-01T08:35:22"/>
        <d v="2015-02-17T06:05:20"/>
        <d v="2015-09-28T09:24:55"/>
        <d v="2014-10-29T10:15:26"/>
        <d v="2016-01-22T02:24:25"/>
        <d v="2016-03-13T15:02:57"/>
        <d v="2015-08-05T07:11:02"/>
        <d v="2016-04-24T10:53:51"/>
        <d v="2015-07-28T10:15:10"/>
        <d v="2016-06-30T22:33:47"/>
        <d v="2014-12-08T09:46:10"/>
        <d v="2016-12-01T13:03:39"/>
        <d v="2014-10-26T15:10:16"/>
        <d v="2014-12-01T08:05:38"/>
        <d v="2015-06-15T14:55:00"/>
        <d v="2014-10-23T03:13:54"/>
        <d v="2015-02-17T16:13:44"/>
        <d v="2015-01-27T12:13:54"/>
        <d v="2014-07-18T20:06:39"/>
        <d v="2017-02-16T01:14:42"/>
        <d v="2015-10-09T12:10:20"/>
        <d v="2015-10-03T18:15:59"/>
        <d v="2016-04-12T01:47:14"/>
        <d v="2015-04-27T10:47:19"/>
        <d v="2014-09-10T07:31:48"/>
        <d v="2015-08-02T21:47:27"/>
        <d v="2015-07-02T21:03:10"/>
        <d v="2015-08-25T05:43:52"/>
        <d v="2016-06-03T18:40:24"/>
        <d v="2014-08-20T06:40:33"/>
        <d v="2015-06-30T00:32:39"/>
        <d v="2015-04-13T16:16:39"/>
        <d v="2014-10-23T15:29:53"/>
        <d v="2013-10-07T16:00:03"/>
        <d v="2009-09-23T04:35:16"/>
        <d v="2014-01-13T08:49:11"/>
        <d v="2015-04-26T23:48:29"/>
        <d v="2011-05-09T08:31:01"/>
        <d v="2016-06-28T13:00:04"/>
        <d v="2014-02-01T13:29:05"/>
        <d v="2014-11-18T16:29:45"/>
        <d v="2013-04-25T07:18:34"/>
        <d v="2016-03-09T10:31:22"/>
        <d v="2015-05-20T09:28:03"/>
        <d v="2016-02-03T15:47:39"/>
        <d v="2017-02-19T15:00:02"/>
        <d v="2015-01-13T13:15:29"/>
        <d v="2014-06-09T03:34:56"/>
        <d v="2015-05-16T12:06:08"/>
        <d v="2012-05-25T11:20:48"/>
        <d v="2010-08-08T16:34:51"/>
        <d v="2013-07-26T14:54:51"/>
        <d v="2012-03-21T16:12:06"/>
        <d v="2015-11-17T01:46:30"/>
        <d v="2015-08-30T09:57:33"/>
        <d v="2014-08-26T12:43:11"/>
        <d v="2014-05-20T06:35:01"/>
        <d v="2016-12-03T12:29:28"/>
        <d v="2015-03-05T17:30:22"/>
        <d v="2014-11-13T13:49:25"/>
        <d v="2014-12-31T20:59:59"/>
        <d v="2015-09-09T14:38:06"/>
        <d v="2015-08-24T11:34:24"/>
        <d v="2016-03-04T08:25:41"/>
        <d v="2015-02-10T16:44:45"/>
        <d v="2015-01-29T11:17:35"/>
        <d v="2016-03-16T08:06:22"/>
        <d v="2014-05-20T16:12:08"/>
        <d v="2014-10-29T01:19:29"/>
        <d v="2016-08-20T23:29:57"/>
        <d v="2015-05-27T07:00:58"/>
        <d v="2016-03-09T03:56:16"/>
        <d v="2014-05-31T16:22:32"/>
        <d v="2011-04-04T17:13:53"/>
        <d v="2011-09-01T22:08:37"/>
        <d v="2011-11-28T19:04:19"/>
        <d v="2012-02-06T11:17:15"/>
        <d v="2011-07-22T15:18:33"/>
        <d v="2010-12-23T17:40:38"/>
        <d v="2012-05-24T10:24:11"/>
        <d v="2013-11-29T10:56:26"/>
        <d v="2011-09-09T15:01:49"/>
        <d v="2012-11-15T13:11:50"/>
        <d v="2013-05-14T15:00:32"/>
        <d v="2012-12-03T11:59:44"/>
        <d v="2012-06-21T16:40:02"/>
        <d v="2014-06-04T14:32:49"/>
        <d v="2011-10-28T16:13:16"/>
        <d v="2012-10-12T08:10:21"/>
        <d v="2013-09-29T06:56:28"/>
        <d v="2013-01-27T06:42:15"/>
        <d v="2014-08-24T19:28:06"/>
        <d v="2013-02-15T23:09:00"/>
        <d v="2012-04-04T05:33:35"/>
        <d v="2014-11-06T22:04:34"/>
        <d v="2013-06-28T07:31:29"/>
        <d v="2012-11-29T23:48:55"/>
        <d v="2012-08-14T07:47:33"/>
        <d v="2013-11-01T11:21:07"/>
        <d v="2012-10-23T07:58:09"/>
        <d v="2014-05-15T08:41:22"/>
        <d v="2014-01-06T11:48:53"/>
        <d v="2012-01-31T11:06:15"/>
        <d v="2012-09-12T11:37:41"/>
        <d v="2011-07-25T23:10:54"/>
        <d v="2011-12-19T12:12:36"/>
        <d v="2011-04-24T19:33:21"/>
        <d v="2016-05-12T11:51:01"/>
        <d v="2011-04-29T17:04:48"/>
        <d v="2009-11-05T09:02:20"/>
        <d v="2013-01-14T07:29:28"/>
        <d v="2012-02-02T06:39:25"/>
        <d v="2010-07-19T20:32:35"/>
        <d v="2014-11-19T05:19:04"/>
        <d v="2011-05-24T15:35:27"/>
        <d v="2012-08-25T10:46:52"/>
        <d v="2012-09-22T16:26:00"/>
        <d v="2013-09-04T05:49:00"/>
        <d v="2014-07-13T01:48:23"/>
        <d v="2012-05-10T00:49:37"/>
        <d v="2011-02-18T07:54:42"/>
        <d v="2014-04-08T07:25:55"/>
        <d v="2013-09-09T01:27:17"/>
        <d v="2011-03-23T12:37:00"/>
        <d v="2013-10-25T02:49:53"/>
        <d v="2011-03-24T11:01:36"/>
        <d v="2012-03-19T12:22:40"/>
        <d v="2012-03-06T10:00:20"/>
        <d v="2012-11-13T13:17:32"/>
        <d v="2012-04-24T09:46:08"/>
        <d v="2012-11-09T20:19:27"/>
        <d v="2013-11-18T12:55:21"/>
        <d v="2016-03-30T07:39:10"/>
        <d v="2015-12-05T14:57:11"/>
        <d v="2011-10-31T19:45:36"/>
        <d v="2015-01-01T15:31:47"/>
        <d v="2012-01-31T09:16:58"/>
        <d v="2011-01-21T06:35:13"/>
        <d v="2013-02-25T21:04:33"/>
        <d v="2014-02-11T16:41:38"/>
        <d v="2011-10-28T18:35:39"/>
        <d v="2016-04-01T12:14:36"/>
        <d v="2010-05-15T13:19:59"/>
        <d v="2016-07-02T04:03:34"/>
        <d v="2012-05-05T06:45:30"/>
        <d v="2015-02-04T12:04:52"/>
        <d v="2016-07-18T05:31:46"/>
        <d v="2011-09-16T08:35:40"/>
        <d v="2012-03-05T08:25:47"/>
        <d v="2016-02-16T00:46:16"/>
        <d v="2014-01-23T11:31:11"/>
        <d v="2011-06-28T16:39:05"/>
        <d v="2014-06-12T09:11:07"/>
        <d v="2017-02-07T17:54:44"/>
        <d v="2017-02-12T20:07:40"/>
        <d v="2017-03-14T09:45:38"/>
        <d v="2017-02-17T10:34:01"/>
        <d v="2017-02-21T21:00:23"/>
        <d v="2017-02-26T11:15:19"/>
        <d v="2017-03-07T16:07:25"/>
        <d v="2017-03-10T03:49:54"/>
        <d v="2017-02-14T13:37:10"/>
        <d v="2017-03-07T01:20:42"/>
        <d v="2017-03-01T07:50:08"/>
        <d v="2017-02-21T18:37:47"/>
        <d v="2017-03-09T13:05:12"/>
        <d v="2017-02-25T07:04:34"/>
        <d v="2017-03-06T15:45:14"/>
        <d v="2017-03-01T16:40:11"/>
        <d v="2017-03-10T15:47:28"/>
        <d v="2017-03-01T19:59:20"/>
        <d v="2017-03-12T11:44:05"/>
        <d v="2017-03-01T16:43:10"/>
        <d v="2014-12-16T06:56:45"/>
        <d v="2015-02-28T11:52:30"/>
        <d v="2015-07-01T21:45:37"/>
        <d v="2015-01-16T18:21:13"/>
        <d v="2015-08-28T15:24:06"/>
        <d v="2015-06-23T22:21:12"/>
        <d v="2016-02-27T08:18:15"/>
        <d v="2016-03-22T11:48:26"/>
        <d v="2014-07-21T04:31:54"/>
        <d v="2015-12-03T05:11:28"/>
        <d v="2014-08-01T06:30:34"/>
        <d v="2015-05-01T12:55:53"/>
        <d v="2014-09-05T10:13:32"/>
        <d v="2015-04-01T13:02:41"/>
        <d v="2015-02-28T20:13:05"/>
        <d v="2016-10-30T04:51:39"/>
        <d v="2016-03-31T14:33:58"/>
        <d v="2016-03-31T05:39:09"/>
        <d v="2014-08-18T03:49:51"/>
        <d v="2014-10-10T09:47:51"/>
        <d v="2015-11-11T02:04:23"/>
        <d v="2016-02-25T14:03:49"/>
        <d v="2015-05-05T10:48:35"/>
        <d v="2014-09-30T13:22:42"/>
        <d v="2014-07-25T14:14:09"/>
        <d v="2014-05-29T13:04:24"/>
        <d v="2015-02-09T13:16:17"/>
        <d v="2015-09-21T06:01:14"/>
        <d v="2016-04-10T16:15:06"/>
        <d v="2015-09-24T17:06:23"/>
        <d v="2015-05-28T12:45:52"/>
        <d v="2015-11-17T07:24:41"/>
        <d v="2016-09-01T07:12:54"/>
        <d v="2015-04-07T15:52:36"/>
        <d v="2016-07-08T10:32:25"/>
        <d v="2015-10-09T11:40:33"/>
        <d v="2015-06-20T13:46:32"/>
        <d v="2014-09-02T11:59:02"/>
        <d v="2016-03-06T11:58:52"/>
        <d v="2015-06-16T10:37:02"/>
        <d v="2015-04-26T06:04:31"/>
        <d v="2016-12-06T12:02:50"/>
        <d v="2016-08-04T13:12:55"/>
        <d v="2015-01-22T05:31:17"/>
        <d v="2016-11-15T21:13:58"/>
        <d v="2016-10-24T19:14:27"/>
        <d v="2015-10-15T01:27:10"/>
        <d v="2015-08-03T13:49:03"/>
        <d v="2017-01-23T14:25:21"/>
        <d v="2016-03-25T11:05:04"/>
        <d v="2015-02-17T09:45:23"/>
        <d v="2016-09-13T21:04:42"/>
        <d v="2016-02-20T08:59:28"/>
        <d v="2015-03-04T12:02:33"/>
        <d v="2015-09-05T09:56:01"/>
        <d v="2016-07-19T19:01:09"/>
        <d v="2016-12-29T10:51:23"/>
        <d v="2016-05-15T13:56:32"/>
        <d v="2015-03-05T10:53:49"/>
        <d v="2016-02-05T07:08:33"/>
        <d v="2015-07-24T04:37:40"/>
        <d v="2016-02-10T14:34:05"/>
        <d v="2016-09-23T11:50:40"/>
        <d v="2014-07-05T02:39:39"/>
        <d v="2014-07-14T14:31:52"/>
        <d v="2014-08-04T11:38:08"/>
        <d v="2014-07-04T06:48:04"/>
        <d v="2014-07-29T04:27:24"/>
        <d v="2014-12-14T10:39:19"/>
        <d v="2014-09-09T09:43:14"/>
        <d v="2014-09-23T14:30:40"/>
        <d v="2014-05-07T08:13:56"/>
        <d v="2014-12-05T09:14:58"/>
        <d v="2014-10-17T20:14:52"/>
        <d v="2014-09-09T14:26:00"/>
        <d v="2014-09-23T13:57:51"/>
        <d v="2015-01-20T23:34:13"/>
        <d v="2015-02-10T11:43:15"/>
        <d v="2016-08-03T07:36:20"/>
        <d v="2016-05-03T05:25:10"/>
        <d v="2016-08-15T05:49:05"/>
        <d v="2016-01-19T04:48:09"/>
        <d v="2015-04-21T13:47:58"/>
        <d v="2014-12-30T06:44:00"/>
        <d v="2014-09-14T18:14:15"/>
        <d v="2014-11-15T04:12:57"/>
        <d v="2015-03-05T06:43:57"/>
        <d v="2014-10-01T13:45:42"/>
        <d v="2014-11-12T21:00:03"/>
        <d v="2015-01-06T07:11:18"/>
        <d v="2014-11-30T08:46:05"/>
        <d v="2015-07-03T15:44:42"/>
        <d v="2014-10-28T12:24:00"/>
        <d v="2015-01-07T04:13:42"/>
        <d v="2016-09-14T21:55:41"/>
        <d v="2016-05-25T01:32:46"/>
        <d v="2016-11-15T04:39:49"/>
        <d v="2015-12-05T22:50:33"/>
        <d v="2014-10-22T11:13:28"/>
        <d v="2016-09-10T05:32:50"/>
        <d v="2015-11-13T06:51:08"/>
        <d v="2015-06-04T02:20:30"/>
        <d v="2015-01-13T16:43:02"/>
        <d v="2015-10-05T07:16:44"/>
        <d v="2015-08-31T10:17:38"/>
        <d v="2014-08-26T06:19:09"/>
        <d v="2014-08-28T16:38:33"/>
        <d v="2017-01-07T07:20:30"/>
        <d v="2015-01-25T12:47:19"/>
        <d v="2014-08-09T12:50:26"/>
        <d v="2014-08-25T01:24:30"/>
        <d v="2016-06-02T22:38:56"/>
        <d v="2014-07-09T12:20:12"/>
        <d v="2015-01-28T22:32:16"/>
        <d v="2015-06-17T12:45:37"/>
        <d v="2016-06-27T12:01:43"/>
        <d v="2016-12-01T06:53:27"/>
        <d v="2015-03-03T20:37:30"/>
        <d v="2014-06-30T09:03:16"/>
        <d v="2015-03-01T17:01:30"/>
        <d v="2012-01-17T22:39:27"/>
        <d v="2013-12-26T10:07:42"/>
        <d v="2012-09-24T07:26:16"/>
        <d v="2013-12-18T12:59:27"/>
        <d v="2013-06-18T11:01:43"/>
        <d v="2014-01-18T13:10:17"/>
        <d v="2011-01-11T22:49:21"/>
        <d v="2014-04-07T12:35:30"/>
        <d v="2010-12-03T17:06:11"/>
        <d v="2014-01-25T07:25:07"/>
        <d v="2012-04-27T14:54:23"/>
        <d v="2011-02-02T03:57:07"/>
        <d v="2013-01-28T16:03:23"/>
        <d v="2014-12-15T14:08:15"/>
        <d v="2016-03-01T07:51:11"/>
        <d v="2013-01-31T10:25:29"/>
        <d v="2012-01-17T16:08:55"/>
        <d v="2011-09-02T09:52:37"/>
        <d v="2016-09-01T08:19:42"/>
        <d v="2013-04-17T17:18:30"/>
        <d v="2014-04-16T11:17:25"/>
        <d v="2015-01-27T06:09:41"/>
        <d v="2011-01-21T14:52:34"/>
        <d v="2011-05-03T14:21:54"/>
        <d v="2016-06-01T22:59:58"/>
        <d v="2012-11-15T06:36:17"/>
        <d v="2015-03-30T20:40:32"/>
        <d v="2011-05-28T09:54:48"/>
        <d v="2012-09-17T11:17:39"/>
        <d v="2014-06-10T14:01:40"/>
        <d v="2014-07-07T12:45:38"/>
        <d v="2015-03-18T09:30:52"/>
        <d v="2012-09-24T16:26:57"/>
        <d v="2013-04-23T15:30:37"/>
        <d v="2013-11-22T03:55:40"/>
        <d v="2014-06-27T11:31:12"/>
        <d v="2014-08-13T09:26:53"/>
        <d v="2011-10-16T19:48:41"/>
        <d v="2011-08-23T09:28:49"/>
        <d v="2014-01-16T08:01:24"/>
        <d v="2014-12-26T22:12:21"/>
        <d v="2017-01-20T02:49:34"/>
        <d v="2014-05-13T10:08:05"/>
        <d v="2014-04-04T08:11:40"/>
        <d v="2016-10-01T23:49:07"/>
        <d v="2017-01-06T20:54:57"/>
        <d v="2016-10-06T13:11:52"/>
        <d v="2015-11-20T09:42:05"/>
        <d v="2016-12-04T15:04:09"/>
        <d v="2016-01-01T23:32:15"/>
        <d v="2014-10-11T09:48:21"/>
        <d v="2015-05-30T18:06:42"/>
        <d v="2015-06-09T05:46:50"/>
        <d v="2016-06-08T14:15:33"/>
        <d v="2016-06-07T12:35:08"/>
        <d v="2014-05-16T21:50:05"/>
        <d v="2015-01-30T15:42:05"/>
        <d v="2014-05-13T15:12:35"/>
        <d v="2016-02-13T06:35:29"/>
        <d v="2016-03-01T04:36:20"/>
        <d v="2015-02-07T18:39:49"/>
        <d v="2012-06-07T13:46:52"/>
        <d v="2012-03-09T13:45:08"/>
        <d v="2012-10-22T19:45:35"/>
        <d v="2012-07-08T17:15:10"/>
        <d v="2014-10-13T12:45:38"/>
        <d v="2015-11-15T10:12:12"/>
        <d v="2010-04-30T20:45:32"/>
        <d v="2013-01-25T10:02:26"/>
        <d v="2012-11-15T09:52:08"/>
        <d v="2010-06-06T10:09:14"/>
        <d v="2011-05-08T06:18:01"/>
        <d v="2011-03-30T13:36:25"/>
        <d v="2012-01-12T12:43:03"/>
        <d v="2015-09-20T08:55:22"/>
        <d v="2012-03-13T08:02:45"/>
        <d v="2014-02-10T05:00:06"/>
        <d v="2015-12-27T19:37:53"/>
        <d v="2015-02-23T13:36:06"/>
        <d v="2012-09-08T11:55:31"/>
        <d v="2015-04-22T04:02:09"/>
        <d v="2015-02-02T09:57:27"/>
        <d v="2016-11-28T09:29:51"/>
        <d v="2015-11-18T07:27:01"/>
        <d v="2014-08-08T13:13:14"/>
        <d v="2016-05-24T07:06:23"/>
        <d v="2014-05-08T05:05:25"/>
        <d v="2016-11-29T13:01:40"/>
        <d v="2014-09-23T01:17:59"/>
        <d v="2015-09-17T14:06:57"/>
        <d v="2014-07-09T15:48:54"/>
        <d v="2015-05-04T20:26:00"/>
        <d v="2014-09-08T03:16:18"/>
        <d v="2014-10-16T19:11:13"/>
        <d v="2014-08-12T16:10:22"/>
        <d v="2016-10-13T08:12:55"/>
        <d v="2017-01-10T21:28:53"/>
        <d v="2014-07-08T09:57:31"/>
        <d v="2015-04-19T12:00:49"/>
        <d v="2015-09-23T12:01:01"/>
        <d v="2012-06-13T20:19:03"/>
        <d v="2013-11-11T21:08:27"/>
        <d v="2011-08-17T11:22:12"/>
        <d v="2013-12-18T09:15:55"/>
        <d v="2013-09-18T12:38:08"/>
        <d v="2010-10-05T13:54:16"/>
        <d v="2012-02-21T11:40:39"/>
        <d v="2013-04-07T06:33:14"/>
        <d v="2011-05-23T15:31:06"/>
        <d v="2013-05-08T04:24:42"/>
        <d v="2012-05-08T12:25:09"/>
        <d v="2012-01-03T10:26:13"/>
        <d v="2014-08-27T18:08:27"/>
        <d v="2011-11-18T11:48:41"/>
        <d v="2014-05-14T13:22:51"/>
        <d v="2011-11-05T12:21:10"/>
        <d v="2012-05-29T17:51:21"/>
        <d v="2013-05-31T21:13:51"/>
        <d v="2013-02-08T14:38:28"/>
        <d v="2011-05-07T03:10:33"/>
        <d v="2014-04-14T21:58:51"/>
        <d v="2011-04-05T10:52:20"/>
        <d v="2016-06-26T21:28:36"/>
        <d v="2014-04-01T05:01:30"/>
        <d v="2015-06-01T21:02:38"/>
        <d v="2014-02-18T18:36:01"/>
        <d v="2009-10-16T13:02:00"/>
        <d v="2016-04-13T05:30:09"/>
        <d v="2014-06-10T01:09:11"/>
        <d v="2011-03-21T19:21:13"/>
        <d v="2016-10-08T01:05:37"/>
        <d v="2013-09-09T05:33:35"/>
        <d v="2012-02-01T19:47:45"/>
        <d v="2016-01-25T04:56:16"/>
        <d v="2012-04-20T21:31:21"/>
        <d v="2015-03-04T13:10:05"/>
        <d v="2012-09-26T17:21:53"/>
        <d v="2013-02-21T14:42:41"/>
        <d v="2014-08-20T11:17:40"/>
        <d v="2014-11-20T23:42:21"/>
        <d v="2012-08-26T19:40:17"/>
        <d v="2014-04-13T09:43:56"/>
        <d v="2014-08-12T01:18:54"/>
        <d v="2016-03-22T21:32:52"/>
        <d v="2011-12-20T17:08:30"/>
        <d v="2014-07-15T03:58:18"/>
        <d v="2014-04-01T06:55:29"/>
        <d v="2016-11-02T05:05:15"/>
        <d v="2016-07-06T10:01:08"/>
        <d v="2013-02-18T19:38:21"/>
        <d v="2013-10-14T03:01:01"/>
        <d v="2012-10-18T15:17:24"/>
        <d v="2016-06-28T08:21:04"/>
        <d v="2013-06-19T23:01:09"/>
        <d v="2013-02-08T09:07:31"/>
        <d v="2013-06-13T12:35:25"/>
        <d v="2015-11-02T20:12:20"/>
        <d v="2012-05-09T20:24:52"/>
        <d v="2015-10-13T02:02:26"/>
        <d v="2016-02-23T04:01:02"/>
        <d v="2014-06-09T08:24:25"/>
        <d v="2016-11-04T05:04:47"/>
        <d v="2016-08-10T15:16:58"/>
        <d v="2014-10-01T09:58:01"/>
        <d v="2016-07-04T07:46:11"/>
        <d v="2016-02-13T01:24:43"/>
        <d v="2015-01-30T06:21:16"/>
        <d v="2015-07-21T09:19:02"/>
        <d v="2016-11-11T07:20:08"/>
        <d v="2016-01-28T19:42:12"/>
        <d v="2015-06-12T12:26:26"/>
        <d v="2015-01-18T18:26:31"/>
        <d v="2015-11-21T05:07:17"/>
        <d v="2016-10-07T15:09:02"/>
        <d v="2015-06-26T12:38:56"/>
        <d v="2014-06-10T10:40:11"/>
        <d v="2014-07-27T13:20:12"/>
        <d v="2014-06-16T17:50:38"/>
        <d v="2014-10-14T02:35:08"/>
        <d v="2015-12-07T13:50:13"/>
        <d v="2015-05-11T20:01:56"/>
        <d v="2016-12-24T08:05:43"/>
        <d v="2010-06-17T18:00:52"/>
        <d v="2014-06-10T05:31:03"/>
        <d v="2013-09-18T10:30:18"/>
        <d v="2014-10-29T03:00:45"/>
        <d v="2010-06-18T11:06:26"/>
        <d v="2011-08-06T05:30:22"/>
        <d v="2016-10-17T22:45:43"/>
        <d v="2016-07-19T14:54:51"/>
        <d v="2015-12-08T23:36:13"/>
        <d v="2015-01-06T10:44:01"/>
        <d v="2016-05-09T14:03:34"/>
        <d v="2013-02-18T20:08:59"/>
        <d v="2011-08-10T12:02:43"/>
        <d v="2013-02-07T12:08:19"/>
        <d v="2012-02-21T16:22:35"/>
        <d v="2015-07-13T23:46:49"/>
        <d v="2016-08-23T08:00:21"/>
        <d v="2014-04-07T17:20:24"/>
        <d v="2014-08-09T16:41:37"/>
        <d v="2016-05-12T04:39:32"/>
        <d v="2015-05-12T01:05:53"/>
        <d v="2012-07-09T14:12:24"/>
        <d v="2015-05-11T19:25:46"/>
        <d v="2014-03-06T08:39:45"/>
        <d v="2015-02-13T10:31:59"/>
        <d v="2010-02-06T13:03:26"/>
        <d v="2014-07-27T15:31:21"/>
        <d v="2012-10-30T14:54:56"/>
        <d v="2014-12-01T22:54:13"/>
        <d v="2016-11-15T04:34:34"/>
        <d v="2014-03-26T16:58:38"/>
        <d v="2015-03-12T18:07:13"/>
        <d v="2015-11-03T06:00:07"/>
        <d v="2014-04-09T11:45:19"/>
        <d v="2013-10-30T20:02:33"/>
        <d v="2013-05-29T21:30:21"/>
        <d v="2016-11-01T01:32:05"/>
        <d v="2013-10-31T13:15:03"/>
        <d v="2016-10-11T03:37:07"/>
        <d v="2015-11-23T07:59:34"/>
        <d v="2016-10-17T19:14:37"/>
        <d v="2015-05-14T07:25:14"/>
        <d v="2012-06-08T17:07:27"/>
        <d v="2013-04-22T19:07:24"/>
        <d v="2015-03-18T12:41:10"/>
        <d v="2013-04-23T06:38:11"/>
        <d v="2013-10-28T03:39:23"/>
        <d v="2015-04-20T16:42:58"/>
        <d v="2013-11-25T15:32:17"/>
        <d v="2016-01-05T17:00:53"/>
        <d v="2015-10-26T05:49:11"/>
        <d v="2014-04-02T03:30:10"/>
        <d v="2014-11-03T07:10:43"/>
        <d v="2013-03-18T09:15:42"/>
        <d v="2016-01-27T02:52:12"/>
        <d v="2015-01-21T23:53:50"/>
        <d v="2015-12-23T05:27:34"/>
        <d v="2014-05-24T06:25:50"/>
        <d v="2016-12-01T09:20:54"/>
        <d v="2016-02-23T00:11:38"/>
        <d v="2016-04-12T08:35:01"/>
        <d v="2013-04-24T23:45:23"/>
        <d v="2013-11-24T23:00:29"/>
        <d v="2014-07-24T09:31:23"/>
        <d v="2015-04-21T11:29:36"/>
        <d v="2016-09-20T11:11:55"/>
        <d v="2015-12-02T14:19:51"/>
        <d v="2016-05-29T06:45:23"/>
        <d v="2016-08-17T21:41:24"/>
        <d v="2016-04-07T04:57:12"/>
        <d v="2015-03-24T07:01:58"/>
        <d v="2016-04-06T10:49:42"/>
        <d v="2013-06-25T07:21:28"/>
        <d v="2014-06-13T12:08:09"/>
        <d v="2015-04-08T16:01:16"/>
        <d v="2016-11-18T09:30:57"/>
        <d v="2015-05-26T08:03:13"/>
        <d v="2015-10-12T13:58:20"/>
        <d v="2012-04-04T18:45:55"/>
        <d v="2011-09-24T17:53:16"/>
        <d v="2012-05-05T08:19:55"/>
        <d v="2014-04-02T10:59:42"/>
        <d v="2012-06-15T11:03:07"/>
        <d v="2011-11-13T07:05:32"/>
        <d v="2011-08-08T19:54:18"/>
        <d v="2010-08-05T08:09:12"/>
        <d v="2013-06-27T16:49:54"/>
        <d v="2013-01-25T00:09:15"/>
        <d v="2011-01-11T22:44:38"/>
        <d v="2011-08-08T07:58:52"/>
        <d v="2012-10-23T11:30:32"/>
        <d v="2012-01-30T15:28:50"/>
        <d v="2011-08-03T08:36:13"/>
        <d v="2012-10-10T09:12:15"/>
        <d v="2011-10-02T05:02:15"/>
        <d v="2012-02-06T17:43:55"/>
        <d v="2015-06-18T08:54:44"/>
        <d v="2012-06-14T11:02:21"/>
        <d v="2011-12-14T18:35:14"/>
        <d v="2011-04-05T11:50:48"/>
        <d v="2012-10-10T09:07:07"/>
        <d v="2013-04-29T16:47:14"/>
        <d v="2014-11-08T09:55:53"/>
        <d v="2012-12-26T20:09:34"/>
        <d v="2014-10-22T08:03:13"/>
        <d v="2012-08-13T19:13:00"/>
        <d v="2015-06-05T08:00:17"/>
        <d v="2014-04-30T07:06:09"/>
        <d v="2011-06-08T19:43:45"/>
        <d v="2013-04-01T13:16:33"/>
        <d v="2014-08-19T11:46:16"/>
        <d v="2010-10-07T10:34:30"/>
        <d v="2011-01-20T16:56:41"/>
        <d v="2012-08-15T09:40:03"/>
        <d v="2015-10-12T16:25:49"/>
        <d v="2011-06-24T11:08:56"/>
        <d v="2012-07-16T18:07:25"/>
        <d v="2013-11-13T14:08:56"/>
        <d v="2016-12-12T08:49:08"/>
        <d v="2016-12-07T22:12:49"/>
        <d v="2010-01-20T01:11:47"/>
        <d v="2010-10-12T15:40:35"/>
        <d v="2015-07-05T15:33:53"/>
        <d v="2014-11-08T14:21:27"/>
        <d v="2015-02-10T03:07:43"/>
        <d v="2014-07-23T09:32:49"/>
        <d v="2016-02-08T15:35:00"/>
        <d v="2014-07-11T17:04:23"/>
        <d v="2015-06-11T19:58:11"/>
        <d v="2014-01-04T02:41:32"/>
        <d v="2011-03-16T17:19:59"/>
        <d v="2013-03-28T12:16:31"/>
        <d v="2012-09-04T14:07:13"/>
        <d v="2013-09-19T03:13:06"/>
        <d v="2014-11-05T09:30:29"/>
        <d v="2013-10-09T15:18:59"/>
        <d v="2016-10-04T09:00:08"/>
        <d v="2012-12-12T11:00:24"/>
        <d v="2014-10-14T20:39:19"/>
        <d v="2015-12-02T07:50:10"/>
        <d v="2010-06-03T12:16:52"/>
        <d v="2013-08-13T04:07:20"/>
        <d v="2013-10-27T20:41:54"/>
        <d v="2016-01-28T07:18:30"/>
        <d v="2014-10-14T22:05:48"/>
        <d v="2015-03-03T08:36:22"/>
        <d v="2010-06-25T15:35:56"/>
        <d v="2016-06-12T21:49:59"/>
        <d v="2016-05-30T11:20:14"/>
        <d v="2014-02-13T10:58:29"/>
        <d v="2014-12-01T12:51:58"/>
        <d v="2014-01-08T06:10:27"/>
        <d v="2016-03-01T08:56:25"/>
        <d v="2013-08-02T11:30:06"/>
        <d v="2016-11-20T14:33:03"/>
        <d v="2012-12-21T11:29:34"/>
        <d v="2011-06-16T08:32:54"/>
        <d v="2012-04-19T08:05:05"/>
        <d v="2015-08-24T11:27:39"/>
        <d v="2014-06-23T09:23:11"/>
        <d v="2015-04-17T12:35:20"/>
        <d v="2016-05-25T08:13:34"/>
        <d v="2016-03-09T07:00:35"/>
        <d v="2014-10-21T11:06:58"/>
        <d v="2012-08-31T16:35:37"/>
        <d v="2017-01-10T05:24:21"/>
        <d v="2017-02-27T07:49:11"/>
        <d v="2015-07-13T09:00:22"/>
        <d v="2015-05-17T13:58:15"/>
        <d v="2015-03-19T04:55:20"/>
        <d v="2013-08-09T07:37:23"/>
        <d v="2016-04-05T04:01:47"/>
        <d v="2016-07-13T15:13:06"/>
        <d v="2015-04-02T06:11:49"/>
        <d v="2016-05-11T21:01:07"/>
        <d v="2016-12-19T06:16:37"/>
        <d v="2015-03-11T19:06:32"/>
        <d v="2015-10-02T07:04:28"/>
        <d v="2017-02-06T15:07:33"/>
        <d v="2014-08-28T12:37:05"/>
        <d v="2017-01-09T23:46:17"/>
        <d v="2016-01-11T07:34:01"/>
        <d v="2013-02-13T23:23:59"/>
        <d v="2016-08-01T05:45:43"/>
        <d v="2015-03-04T20:01:06"/>
        <d v="2016-09-20T05:04:01"/>
        <d v="2016-04-07T09:55:00"/>
        <d v="2016-02-17T06:00:04"/>
        <d v="2017-02-02T11:00:27"/>
        <d v="2016-11-17T11:25:44"/>
        <d v="2016-10-21T00:44:32"/>
        <d v="2016-02-25T09:11:30"/>
        <d v="2015-07-12T09:31:40"/>
        <d v="2016-11-01T02:41:42"/>
        <d v="2015-01-29T05:00:59"/>
        <d v="2015-10-15T03:20:00"/>
        <d v="2015-09-15T00:59:58"/>
        <d v="2015-06-08T06:01:08"/>
        <d v="2013-01-02T11:19:25"/>
        <d v="2012-10-02T11:22:48"/>
        <d v="2015-08-25T11:38:02"/>
        <d v="2013-02-06T22:28:39"/>
        <d v="2012-05-02T10:43:09"/>
        <d v="2012-03-28T21:10:24"/>
        <d v="2013-10-16T19:39:33"/>
        <d v="2012-02-07T12:10:26"/>
        <d v="2014-04-03T02:30:44"/>
        <d v="2012-02-16T16:35:10"/>
        <d v="2014-03-18T09:50:25"/>
        <d v="2013-10-01T08:56:17"/>
        <d v="2015-04-15T10:49:39"/>
        <d v="2014-01-07T10:00:48"/>
        <d v="2012-02-19T08:12:52"/>
        <d v="2015-07-09T09:02:25"/>
        <d v="2015-10-22T09:38:33"/>
        <d v="2012-08-06T10:29:43"/>
        <d v="2015-07-20T08:15:12"/>
        <d v="2013-06-26T16:27:16"/>
        <d v="2016-03-23T07:00:09"/>
        <d v="2011-12-29T09:54:07"/>
        <d v="2015-05-28T06:22:48"/>
        <d v="2016-10-01T07:01:15"/>
        <d v="2014-08-22T10:00:15"/>
        <d v="2016-01-12T10:10:22"/>
        <d v="2013-10-14T10:22:35"/>
        <d v="2015-07-16T21:40:36"/>
        <d v="2013-07-29T06:56:31"/>
        <d v="2014-03-26T12:08:47"/>
        <d v="2013-05-29T12:51:41"/>
        <d v="2014-06-16T10:03:28"/>
        <d v="2015-11-23T00:05:39"/>
        <d v="2016-12-06T10:47:27"/>
        <d v="2015-02-26T15:31:51"/>
        <d v="2016-01-02T05:48:43"/>
        <d v="2014-10-02T15:04:43"/>
        <d v="2017-02-08T05:55:16"/>
        <d v="2013-10-25T14:00:14"/>
        <d v="2016-03-23T10:49:04"/>
        <d v="2017-01-31T10:51:40"/>
        <d v="2013-10-22T04:48:53"/>
        <d v="2017-03-06T09:01:30"/>
        <d v="2016-10-04T10:39:06"/>
        <d v="2014-01-21T08:00:17"/>
        <d v="2015-08-05T10:00:10"/>
        <d v="2015-07-15T06:59:25"/>
        <d v="2016-11-14T12:01:18"/>
        <d v="2013-03-03T07:52:45"/>
        <d v="2016-11-02T15:07:53"/>
        <d v="2014-07-25T23:17:57"/>
        <d v="2016-07-21T22:52:18"/>
        <d v="2015-10-19T06:09:07"/>
        <d v="2017-01-17T06:32:48"/>
        <d v="2016-04-07T13:50:51"/>
        <d v="2016-11-08T01:50:46"/>
        <d v="2016-05-15T13:28:49"/>
        <d v="2015-05-12T09:01:27"/>
        <d v="2016-11-28T10:18:56"/>
        <d v="2014-02-24T15:24:10"/>
        <d v="2017-01-24T08:23:40"/>
        <d v="2014-10-14T05:02:38"/>
        <d v="2015-01-10T10:58:33"/>
        <d v="2016-05-06T04:58:34"/>
        <d v="2016-11-15T11:28:27"/>
        <d v="2016-04-09T11:59:52"/>
        <d v="2014-11-25T10:54:57"/>
        <d v="2017-02-09T16:58:35"/>
        <d v="2017-02-10T07:54:23"/>
        <d v="2016-12-21T11:51:53"/>
        <d v="2016-11-09T15:00:04"/>
        <d v="2015-11-07T07:47:16"/>
        <d v="2017-02-15T04:10:42"/>
        <d v="2014-01-24T03:00:57"/>
        <d v="2014-11-22T05:47:59"/>
        <d v="2013-12-06T06:38:09"/>
        <d v="2012-01-28T07:17:03"/>
        <d v="2015-11-30T08:01:07"/>
        <d v="2015-01-16T10:21:39"/>
        <d v="2015-08-18T05:59:51"/>
        <d v="2011-05-23T21:51:37"/>
        <d v="2015-11-14T19:11:26"/>
        <d v="2012-03-09T18:00:04"/>
        <d v="2011-02-11T10:07:25"/>
        <d v="2012-05-29T19:27:23"/>
        <d v="2013-08-08T14:07:34"/>
        <d v="2014-06-02T07:01:00"/>
        <d v="2012-06-07T10:51:29"/>
        <d v="2013-10-24T14:57:40"/>
        <d v="2009-09-13T21:05:30"/>
        <d v="2012-03-19T14:26:58"/>
        <d v="2012-03-19T07:44:36"/>
        <d v="2012-08-30T07:59:59"/>
        <d v="2012-12-21T08:21:20"/>
        <d v="2012-12-27T13:54:16"/>
        <d v="2012-01-19T08:33:46"/>
        <d v="2012-02-08T16:00:49"/>
        <d v="2014-02-24T11:10:33"/>
        <d v="2011-01-21T15:46:49"/>
        <d v="2012-06-14T08:26:56"/>
        <d v="2013-05-21T18:31:36"/>
        <d v="2013-11-27T11:50:34"/>
        <d v="2011-11-02T17:39:56"/>
        <d v="2010-11-20T10:34:51"/>
        <d v="2014-07-14T07:41:12"/>
        <d v="2012-02-08T19:02:09"/>
        <d v="2012-04-05T10:15:33"/>
        <d v="2014-07-31T14:06:36"/>
        <d v="2013-02-02T14:42:17"/>
        <d v="2013-02-19T10:03:35"/>
        <d v="2014-04-06T15:06:29"/>
        <d v="2014-03-18T06:11:18"/>
        <d v="2012-04-03T14:00:26"/>
        <d v="2012-05-08T04:14:17"/>
        <d v="2012-04-05T08:25:43"/>
        <d v="2009-09-23T08:24:10"/>
        <d v="2010-01-14T04:00:49"/>
        <d v="2009-08-25T06:26:54"/>
        <d v="2013-11-14T16:58:05"/>
        <d v="2014-02-26T10:36:40"/>
        <d v="2017-03-04T21:15:01"/>
        <d v="2017-03-10T12:29:29"/>
        <d v="2017-03-13T09:07:27"/>
        <d v="2017-02-24T12:14:45"/>
        <d v="2017-02-27T15:32:11"/>
        <d v="2017-03-09T15:49:08"/>
        <d v="2014-07-22T13:00:40"/>
        <d v="2015-05-15T09:45:37"/>
        <d v="2014-06-17T05:59:06"/>
        <d v="2015-11-24T12:35:43"/>
        <d v="2014-07-18T15:08:10"/>
        <d v="2015-01-07T06:04:31"/>
        <d v="2014-05-08T06:36:30"/>
        <d v="2014-10-06T07:04:58"/>
        <d v="2014-05-12T04:44:03"/>
        <d v="2014-01-27T13:11:35"/>
        <d v="2014-05-27T06:22:23"/>
        <d v="2014-05-30T12:31:24"/>
        <d v="2016-11-18T10:11:49"/>
        <d v="2016-09-30T06:25:38"/>
        <d v="2015-06-12T10:31:44"/>
        <d v="2014-09-15T07:51:10"/>
        <d v="2015-11-19T10:48:25"/>
        <d v="2016-05-25T08:27:49"/>
        <d v="2015-02-24T15:02:36"/>
        <d v="2016-09-02T10:10:31"/>
        <d v="2016-07-26T05:34:36"/>
        <d v="2015-12-22T13:22:18"/>
        <d v="2015-07-13T09:37:08"/>
        <d v="2016-12-04T11:12:50"/>
        <d v="2015-03-30T17:25:39"/>
        <d v="2015-04-07T06:12:32"/>
        <d v="2015-04-09T07:13:42"/>
        <d v="2014-11-11T08:21:00"/>
        <d v="2015-04-02T13:02:16"/>
        <d v="2015-05-06T09:48:24"/>
        <d v="2015-09-17T05:52:58"/>
        <d v="2014-12-05T13:20:36"/>
        <d v="2015-06-04T06:35:24"/>
        <d v="2016-01-08T07:58:00"/>
        <d v="2016-04-06T11:36:48"/>
        <d v="2014-11-11T07:31:10"/>
        <d v="2015-11-13T15:16:40"/>
        <d v="2015-09-01T13:25:56"/>
        <d v="2015-12-08T08:40:25"/>
        <d v="2015-09-21T03:45:33"/>
        <d v="2016-02-25T14:16:56"/>
        <d v="2015-02-28T08:19:25"/>
        <d v="2016-01-11T10:30:11"/>
        <d v="2014-11-17T19:32:21"/>
        <d v="2015-05-26T09:39:56"/>
        <d v="2015-03-24T16:39:31"/>
        <d v="2015-07-30T06:53:44"/>
        <d v="2015-01-13T11:14:20"/>
        <d v="2016-08-10T11:03:57"/>
        <d v="2015-11-10T13:12:46"/>
        <d v="2016-10-26T11:53:03"/>
        <d v="2015-07-27T15:18:50"/>
        <d v="2015-08-20T15:23:36"/>
        <d v="2015-09-01T10:02:22"/>
        <d v="2015-03-11T13:27:28"/>
        <d v="2015-07-09T19:30:03"/>
        <d v="2015-01-22T16:21:47"/>
        <d v="2014-10-14T16:37:23"/>
        <d v="2015-07-06T07:50:32"/>
        <d v="2014-11-11T11:07:04"/>
        <d v="2016-06-07T06:02:20"/>
        <d v="2014-12-16T11:29:19"/>
        <d v="2015-06-24T06:40:52"/>
        <d v="2014-11-24T21:17:44"/>
        <d v="2015-03-01T10:04:04"/>
        <d v="2015-09-28T17:53:43"/>
        <d v="2015-07-09T06:33:37"/>
        <d v="2015-01-26T23:41:33"/>
        <d v="2016-12-12T17:54:47"/>
        <d v="2015-09-15T11:22:38"/>
        <d v="2014-12-03T12:14:16"/>
        <d v="2015-06-02T12:59:44"/>
        <d v="2014-11-13T11:28:26"/>
        <d v="2016-03-14T21:26:04"/>
        <d v="2016-01-05T10:44:56"/>
        <d v="2015-04-13T07:18:51"/>
        <d v="2016-01-30T12:10:58"/>
        <d v="2015-12-03T15:56:47"/>
        <d v="2016-08-13T05:02:55"/>
        <d v="2014-12-09T17:39:50"/>
        <d v="2015-03-19T04:48:48"/>
        <d v="2014-10-06T18:22:37"/>
        <d v="2015-07-19T12:01:15"/>
        <d v="2015-08-08T00:47:55"/>
        <d v="2015-07-26T08:34:42"/>
        <d v="2016-10-12T08:41:13"/>
        <d v="2014-04-30T17:38:02"/>
        <d v="2015-07-13T07:41:00"/>
        <d v="2016-06-15T11:42:26"/>
        <d v="2015-01-15T08:42:23"/>
        <d v="2014-07-11T12:13:07"/>
        <d v="2015-01-23T11:34:04"/>
        <d v="2014-12-20T08:43:09"/>
        <d v="2014-09-10T15:41:35"/>
        <d v="2015-01-22T07:29:56"/>
        <d v="2015-02-09T08:23:56"/>
        <d v="2014-12-01T07:54:50"/>
        <d v="2014-09-27T12:25:08"/>
        <d v="2016-05-12T12:55:49"/>
        <d v="2015-06-08T19:04:52"/>
        <d v="2016-02-11T22:38:53"/>
        <d v="2015-02-10T09:49:11"/>
        <d v="2016-12-30T12:06:06"/>
        <d v="2016-01-12T18:08:24"/>
        <d v="2016-04-28T17:23:33"/>
        <d v="2015-02-05T20:14:57"/>
        <d v="2016-01-28T12:35:43"/>
        <d v="2015-06-24T19:27:54"/>
        <d v="2015-09-04T21:39:46"/>
        <d v="2015-11-30T05:46:10"/>
        <d v="2015-01-27T14:09:48"/>
        <d v="2015-10-08T12:57:42"/>
        <d v="2015-09-18T10:38:49"/>
        <d v="2016-01-14T12:35:13"/>
        <d v="2015-07-01T18:00:54"/>
        <d v="2015-02-17T07:00:28"/>
        <d v="2014-07-16T06:00:22"/>
        <d v="2016-04-25T09:06:31"/>
        <d v="2015-08-26T19:33:41"/>
        <d v="2016-10-27T05:27:51"/>
        <d v="2016-10-11T02:16:33"/>
        <d v="2016-08-24T22:35:13"/>
        <d v="2014-10-30T18:25:15"/>
        <d v="2014-09-19T16:44:16"/>
        <d v="2017-02-13T12:48:10"/>
        <d v="2015-11-30T11:15:00"/>
        <d v="2017-01-03T07:36:49"/>
        <d v="2017-02-03T19:50:08"/>
        <d v="2016-03-23T09:45:50"/>
        <d v="2017-01-26T14:03:59"/>
        <d v="2016-02-23T05:27:36"/>
        <d v="2016-05-05T11:55:18"/>
        <d v="2016-02-07T06:18:05"/>
        <d v="2016-11-29T19:29:27"/>
        <d v="2011-08-28T15:18:17"/>
        <d v="2012-06-28T19:28:16"/>
        <d v="2013-03-07T17:40:25"/>
        <d v="2015-09-01T12:36:37"/>
        <d v="2012-08-24T08:15:48"/>
        <d v="2013-04-08T17:27:33"/>
        <d v="2012-04-26T11:58:51"/>
        <d v="2012-09-21T18:42:01"/>
        <d v="2011-01-14T01:18:49"/>
        <d v="2012-04-23T16:47:35"/>
        <d v="2011-12-16T14:49:52"/>
        <d v="2010-06-24T17:46:20"/>
        <d v="2012-10-11T08:57:49"/>
        <d v="2010-08-26T15:16:16"/>
        <d v="2010-05-11T21:54:15"/>
        <d v="2014-09-30T22:52:50"/>
        <d v="2012-06-28T07:35:45"/>
        <d v="2012-12-14T13:48:33"/>
        <d v="2012-07-17T08:26:34"/>
        <d v="2015-08-11T13:28:04"/>
        <d v="2012-03-31T06:30:08"/>
        <d v="2011-06-17T09:46:23"/>
        <d v="2012-03-02T09:00:03"/>
        <d v="2011-08-16T13:00:03"/>
        <d v="2011-09-07T14:57:59"/>
        <d v="2012-03-23T07:59:36"/>
        <d v="2012-04-26T16:59:57"/>
        <d v="2011-10-17T06:11:48"/>
        <d v="2013-04-09T07:33:59"/>
        <d v="2012-04-23T20:27:56"/>
        <d v="2010-12-30T11:08:34"/>
        <d v="2012-04-25T14:39:48"/>
        <d v="2013-03-14T19:02:20"/>
        <d v="2012-04-23T06:29:04"/>
        <d v="2012-05-07T13:42:55"/>
        <d v="2013-02-22T14:54:52"/>
        <d v="2011-07-06T12:05:38"/>
        <d v="2015-01-13T14:13:07"/>
        <d v="2012-11-13T06:33:57"/>
        <d v="2012-05-24T09:32:55"/>
        <d v="2015-08-28T09:38:24"/>
        <d v="2014-08-07T10:48:38"/>
        <d v="2016-05-08T12:35:08"/>
        <d v="2014-10-15T15:22:14"/>
        <d v="2015-02-11T16:20:16"/>
        <d v="2015-09-10T22:07:49"/>
        <d v="2015-04-10T16:45:04"/>
        <d v="2014-07-15T13:50:34"/>
        <d v="2015-02-23T10:25:49"/>
        <d v="2015-03-15T14:56:12"/>
        <d v="2016-01-02T01:43:33"/>
        <d v="2014-11-28T12:02:41"/>
        <d v="2016-12-27T15:09:49"/>
        <d v="2014-08-03T00:21:17"/>
        <d v="2015-01-23T11:09:13"/>
        <d v="2014-10-30T06:40:52"/>
        <d v="2015-02-17T10:15:30"/>
        <d v="2014-10-14T07:20:28"/>
        <d v="2014-06-18T18:43:24"/>
        <d v="2016-08-30T05:24:45"/>
        <d v="2015-09-22T14:13:41"/>
        <d v="2016-03-31T04:46:00"/>
        <d v="2014-10-18T14:24:52"/>
        <d v="2014-11-18T10:22:37"/>
        <d v="2012-05-29T11:16:11"/>
        <d v="2014-11-09T17:11:14"/>
        <d v="2013-09-29T09:01:31"/>
        <d v="2015-08-01T11:01:43"/>
        <d v="2012-02-08T16:56:15"/>
        <d v="2015-03-18T11:45:05"/>
        <d v="2015-07-23T07:19:14"/>
        <d v="2012-07-17T11:22:46"/>
        <d v="2013-01-30T09:01:51"/>
        <d v="2009-11-10T07:48:32"/>
        <d v="2014-10-31T09:59:05"/>
        <d v="2013-07-08T17:32:46"/>
        <d v="2011-06-02T06:34:15"/>
        <d v="2013-01-24T03:14:21"/>
        <d v="2014-12-04T12:39:12"/>
        <d v="2011-08-30T07:12:01"/>
        <d v="2013-07-28T01:46:58"/>
        <d v="2013-08-23T01:14:17"/>
        <d v="2010-12-01T17:34:58"/>
        <d v="2012-06-08T03:29:29"/>
        <d v="2015-01-22T18:18:58"/>
        <d v="2013-09-07T11:36:19"/>
        <d v="2012-03-05T09:33:23"/>
        <d v="2016-09-05T06:00:37"/>
        <d v="2013-04-26T09:11:10"/>
        <d v="2015-08-12T06:13:26"/>
        <d v="2012-02-21T21:03:05"/>
        <d v="2017-02-03T10:26:21"/>
        <d v="2012-07-22T19:46:47"/>
        <d v="2015-04-30T16:52:43"/>
        <d v="2012-04-27T06:43:13"/>
        <d v="2012-11-09T14:47:37"/>
        <d v="2014-04-15T08:53:06"/>
        <d v="2015-03-30T11:38:26"/>
        <d v="2011-10-13T11:58:04"/>
        <d v="2015-02-04T13:49:34"/>
        <d v="2015-09-13T03:41:29"/>
        <d v="2016-08-12T03:35:39"/>
        <d v="2015-05-30T18:20:51"/>
        <d v="2014-07-01T15:58:19"/>
        <d v="2016-03-11T06:36:29"/>
        <d v="2014-07-22T14:32:28"/>
        <d v="2015-03-24T12:05:38"/>
        <d v="2016-08-02T06:59:54"/>
        <d v="2015-08-17T17:31:52"/>
        <d v="2017-01-09T12:40:35"/>
        <d v="2016-03-19T23:12:01"/>
        <d v="2015-03-13T17:51:57"/>
        <d v="2014-07-09T05:12:29"/>
        <d v="2016-04-27T10:49:05"/>
        <d v="2014-12-12T17:36:34"/>
        <d v="2015-02-24T15:14:07"/>
        <d v="2014-07-10T10:41:37"/>
        <d v="2015-08-21T15:32:59"/>
        <d v="2014-07-17T10:55:03"/>
        <d v="2015-04-15T22:50:03"/>
        <d v="2015-10-17T06:04:58"/>
        <d v="2016-09-29T14:43:54"/>
        <d v="2015-01-15T09:28:00"/>
        <d v="2015-05-15T19:09:29"/>
        <d v="2014-06-05T14:07:12"/>
        <d v="2015-11-24T22:55:36"/>
        <d v="2015-11-30T07:12:33"/>
        <d v="2015-02-07T07:13:46"/>
        <d v="2016-02-22T03:52:07"/>
        <d v="2016-01-19T05:08:17"/>
        <d v="2016-01-13T12:45:24"/>
        <d v="2014-09-05T10:13:41"/>
        <d v="2015-03-26T11:17:06"/>
        <d v="2014-07-08T14:13:48"/>
        <d v="2017-01-24T20:51:40"/>
        <d v="2014-07-08T06:56:49"/>
        <d v="2016-05-19T23:11:57"/>
        <d v="2015-08-24T11:10:01"/>
        <d v="2014-06-19T09:05:47"/>
        <d v="2016-01-25T12:36:40"/>
        <d v="2012-08-29T12:39:09"/>
        <d v="2014-10-03T08:56:08"/>
        <d v="2013-12-09T12:54:14"/>
        <d v="2012-03-29T16:13:43"/>
        <d v="2016-05-18T03:59:50"/>
        <d v="2014-03-28T08:06:22"/>
        <d v="2015-06-29T11:59:32"/>
        <d v="2017-02-01T10:14:28"/>
        <d v="2012-06-14T20:42:31"/>
        <d v="2016-07-13T12:08:45"/>
        <d v="2016-11-29T23:03:34"/>
        <d v="2014-12-08T18:26:10"/>
        <d v="2012-08-22T10:38:14"/>
        <d v="2014-04-01T08:00:12"/>
        <d v="2016-03-24T02:56:04"/>
        <d v="2015-07-26T14:52:09"/>
        <d v="2014-09-20T11:59:11"/>
        <d v="2015-10-02T10:01:01"/>
        <d v="2015-09-26T12:13:24"/>
        <d v="2015-09-03T19:00:42"/>
        <d v="2015-04-21T08:56:28"/>
        <d v="2016-11-15T08:50:16"/>
        <d v="2016-11-17T21:09:26"/>
        <d v="2012-08-23T01:07:02"/>
        <d v="2016-10-15T10:26:48"/>
        <d v="2015-05-04T06:04:29"/>
        <d v="2015-10-27T10:54:21"/>
        <d v="2014-11-10T14:11:07"/>
        <d v="2015-04-14T03:55:22"/>
        <d v="2016-06-02T17:31:52"/>
        <d v="2015-08-01T19:03:47"/>
        <d v="2016-05-03T16:28:59"/>
        <d v="2014-01-28T10:45:32"/>
        <d v="2016-08-30T06:45:21"/>
        <d v="2015-02-02T13:49:21"/>
        <d v="2016-09-23T05:45:14"/>
        <d v="2016-09-26T04:11:15"/>
        <d v="2014-12-16T12:54:55"/>
        <d v="2015-01-20T11:45:48"/>
        <d v="2015-04-08T18:51:14"/>
        <d v="2014-08-29T10:51:03"/>
        <d v="2016-06-14T20:55:08"/>
        <d v="2016-11-15T04:58:35"/>
        <d v="2017-02-08T10:00:35"/>
        <d v="2014-10-09T11:13:23"/>
        <d v="2015-08-09T22:31:09"/>
        <d v="2015-07-14T21:16:59"/>
        <d v="2016-02-08T08:09:20"/>
        <d v="2015-12-03T14:55:41"/>
        <d v="2016-11-21T05:59:03"/>
        <d v="2015-11-19T10:20:09"/>
        <d v="2014-11-09T18:48:45"/>
        <d v="2014-05-12T06:38:47"/>
        <d v="2015-02-20T05:25:26"/>
        <d v="2016-01-12T11:47:27"/>
        <d v="2017-02-01T07:31:28"/>
        <d v="2016-06-30T13:17:33"/>
        <d v="2016-06-30T12:13:14"/>
        <d v="2015-03-18T16:40:10"/>
        <d v="2015-09-25T08:06:58"/>
        <d v="2013-09-25T14:00:10"/>
        <d v="2015-07-22T08:55:13"/>
        <d v="2015-08-06T05:56:47"/>
        <d v="2015-11-04T15:36:37"/>
        <d v="2015-03-20T12:29:34"/>
        <d v="2015-08-19T09:20:39"/>
        <d v="2016-01-11T13:13:36"/>
        <d v="2015-09-28T05:07:45"/>
        <d v="2015-11-10T15:51:36"/>
        <d v="2014-06-30T15:29:40"/>
        <d v="2014-11-19T08:58:36"/>
        <d v="2015-12-06T12:13:10"/>
        <d v="2014-09-30T03:59:59"/>
        <d v="2016-06-08T06:11:10"/>
        <d v="2014-10-11T11:34:49"/>
        <d v="2016-04-22T05:59:34"/>
        <d v="2014-06-02T15:42:23"/>
        <d v="2015-08-25T10:09:25"/>
        <d v="2015-01-28T15:01:34"/>
        <d v="2016-03-06T20:04:51"/>
        <d v="2014-06-15T12:29:10"/>
        <d v="2014-10-20T11:55:40"/>
        <d v="2015-01-30T09:07:20"/>
        <d v="2014-06-30T12:57:05"/>
        <d v="2015-02-26T07:42:10"/>
        <d v="2014-09-10T14:23:43"/>
        <d v="2015-05-30T06:21:58"/>
        <d v="2015-01-23T17:51:10"/>
        <d v="2016-06-30T14:04:50"/>
        <d v="2015-04-18T17:31:16"/>
        <d v="2015-03-26T08:22:37"/>
        <d v="2015-02-22T23:01:00"/>
        <d v="2014-07-13T18:19:26"/>
        <d v="2014-08-26T18:22:19"/>
        <d v="2015-02-12T19:21:58"/>
        <d v="2014-11-21T11:16:00"/>
        <d v="2015-07-02T13:33:43"/>
        <d v="2014-05-28T12:33:28"/>
        <d v="2014-07-09T12:31:03"/>
        <d v="2014-08-19T11:59:32"/>
        <d v="2017-03-07T09:35:34"/>
        <d v="2017-03-06T10:14:37"/>
        <d v="2017-01-21T07:33:50"/>
        <d v="2017-02-21T11:41:54"/>
        <d v="2017-02-07T12:59:18"/>
        <d v="2014-09-16T22:04:43"/>
        <d v="2013-04-27T09:47:23"/>
        <d v="2016-05-22T07:45:26"/>
        <d v="2016-08-29T18:35:41"/>
        <d v="2014-07-07T20:30:28"/>
        <d v="2014-05-21T08:53:10"/>
        <d v="2013-06-06T16:29:20"/>
        <d v="2015-11-14T06:41:24"/>
        <d v="2016-09-16T06:43:16"/>
        <d v="2016-01-18T00:33:48"/>
        <d v="2015-09-07T22:59:53"/>
        <d v="2014-10-22T12:57:29"/>
        <d v="2016-04-05T05:19:05"/>
        <d v="2016-02-17T15:44:54"/>
        <d v="2016-10-12T02:10:53"/>
        <d v="2013-08-07T04:03:18"/>
        <d v="2016-11-30T11:34:13"/>
        <d v="2014-11-01T11:08:08"/>
        <d v="2015-07-13T22:50:59"/>
        <d v="2017-01-10T08:52:15"/>
        <d v="2016-03-23T04:55:11"/>
        <d v="2015-07-13T07:14:23"/>
        <d v="2015-11-25T05:23:54"/>
        <d v="2015-03-31T20:46:37"/>
        <d v="2013-03-18T03:59:35"/>
        <d v="2014-08-21T03:37:02"/>
        <d v="2013-04-25T10:23:48"/>
        <d v="2015-02-08T21:32:54"/>
        <d v="2016-09-13T07:03:12"/>
        <d v="2013-02-10T17:54:10"/>
        <d v="2014-03-24T06:59:33"/>
        <d v="2013-12-03T13:01:27"/>
        <d v="2016-09-06T18:26:44"/>
        <d v="2014-03-21T12:18:37"/>
        <d v="2015-02-09T15:45:52"/>
        <d v="2014-09-29T06:46:42"/>
        <d v="2012-05-01T08:16:27"/>
        <d v="2016-09-18T22:53:27"/>
        <d v="2012-01-29T16:29:58"/>
        <d v="2012-05-15T14:42:48"/>
        <d v="2014-07-30T09:45:11"/>
        <d v="2012-05-15T06:33:17"/>
        <d v="2016-08-03T08:03:22"/>
        <d v="2015-03-05T10:10:37"/>
        <d v="2012-06-18T12:35:45"/>
        <d v="2014-04-18T12:17:22"/>
        <d v="2011-11-08T09:21:44"/>
        <d v="2012-07-27T12:37:03"/>
        <d v="2014-08-12T06:15:51"/>
        <d v="2015-03-09T09:58:47"/>
        <d v="2013-12-12T12:36:41"/>
        <d v="2016-07-22T06:45:32"/>
        <d v="2016-09-26T01:36:23"/>
        <d v="2016-06-02T23:47:46"/>
        <d v="2013-05-21T02:04:18"/>
        <d v="2012-12-03T16:31:33"/>
        <d v="2012-01-18T15:53:15"/>
        <d v="2013-04-09T04:54:44"/>
        <d v="2012-04-30T22:00:31"/>
        <d v="2012-10-12T04:53:48"/>
        <d v="2011-07-12T07:01:58"/>
        <d v="2015-06-17T14:00:50"/>
        <d v="2012-02-28T05:45:23"/>
        <d v="2014-04-16T10:49:50"/>
        <d v="2014-02-16T07:55:30"/>
        <d v="2012-12-14T03:45:40"/>
        <d v="2013-09-20T11:51:34"/>
        <d v="2016-04-14T11:45:21"/>
        <d v="2013-02-05T18:02:08"/>
        <d v="2011-11-15T15:19:14"/>
        <d v="2015-05-11T22:07:56"/>
        <d v="2015-06-17T07:03:24"/>
        <d v="2014-07-26T14:28:26"/>
        <d v="2015-10-23T05:03:41"/>
        <d v="2017-02-08T01:44:48"/>
        <d v="2015-01-14T13:35:54"/>
        <d v="2015-01-22T13:11:58"/>
        <d v="2015-04-09T03:50:46"/>
        <d v="2014-10-08T09:54:03"/>
        <d v="2016-07-06T19:32:47"/>
        <d v="2014-06-25T04:39:40"/>
        <d v="2014-06-17T19:45:52"/>
        <d v="2016-06-29T07:50:43"/>
        <d v="2015-02-20T15:18:54"/>
        <d v="2015-01-12T13:31:43"/>
        <d v="2016-08-09T12:35:59"/>
        <d v="2015-06-27T20:32:39"/>
        <d v="2015-06-21T01:03:25"/>
        <d v="2016-02-16T07:35:59"/>
        <d v="2014-05-21T03:37:21"/>
        <d v="2014-06-05T03:40:28"/>
        <d v="2014-06-08T13:34:00"/>
        <d v="2015-07-16T07:12:01"/>
        <d v="2016-05-16T21:21:10"/>
        <d v="2014-11-05T04:16:06"/>
        <d v="2014-09-17T20:50:09"/>
        <d v="2015-07-07T06:31:47"/>
        <d v="2015-06-02T16:34:36"/>
        <d v="2014-08-30T01:53:10"/>
        <d v="2015-07-28T03:07:53"/>
        <d v="2015-06-29T21:24:50"/>
        <d v="2015-05-30T11:57:18"/>
        <d v="2015-07-23T11:18:55"/>
        <d v="2016-03-22T02:55:25"/>
        <d v="2014-04-29T18:21:04"/>
        <d v="2015-01-24T02:55:03"/>
        <d v="2015-02-19T08:51:38"/>
        <d v="2016-11-19T08:49:21"/>
        <d v="2015-04-09T00:35:15"/>
        <d v="2016-07-08T09:38:29"/>
        <d v="2015-07-03T02:13:12"/>
        <d v="2015-01-19T06:14:22"/>
        <d v="2015-09-03T05:21:26"/>
        <d v="2015-05-15T03:36:49"/>
        <d v="2016-02-01T05:39:49"/>
        <d v="2014-08-24T13:08:55"/>
        <d v="2015-02-25T07:24:52"/>
        <d v="2015-03-03T15:16:46"/>
        <d v="2015-05-11T21:29:56"/>
        <d v="2015-11-04T10:01:26"/>
        <d v="2015-06-15T15:50:12"/>
        <d v="2016-05-04T07:24:26"/>
        <d v="2015-09-06T21:21:09"/>
        <d v="2016-05-05T01:25:18"/>
        <d v="2014-04-29T11:09:08"/>
        <d v="2015-06-16T10:47:50"/>
        <d v="2014-10-26T08:01:34"/>
        <d v="2015-09-20T18:03:53"/>
        <d v="2015-01-15T14:02:10"/>
        <d v="2015-11-05T07:53:37"/>
        <d v="2017-01-10T21:16:58"/>
        <d v="2015-10-30T12:48:04"/>
        <d v="2014-07-22T05:34:56"/>
        <d v="2014-08-01T20:45:54"/>
        <d v="2015-02-24T15:51:19"/>
        <d v="2015-10-14T08:44:57"/>
        <d v="2014-05-25T13:51:35"/>
        <d v="2016-05-02T08:42:30"/>
        <d v="2016-12-05T04:06:20"/>
        <d v="2015-04-08T15:23:53"/>
        <d v="2015-04-14T07:36:34"/>
        <d v="2016-03-24T10:21:05"/>
        <d v="2015-04-29T06:34:19"/>
        <d v="2016-03-24T01:16:40"/>
        <d v="2014-08-06T15:10:11"/>
        <d v="2016-01-20T15:03:49"/>
        <d v="2014-05-21T16:05:03"/>
        <d v="2014-07-15T19:34:57"/>
        <d v="2015-04-17T08:11:59"/>
        <d v="2015-12-31T15:11:11"/>
        <d v="2015-06-09T15:54:07"/>
        <d v="2016-12-22T13:04:55"/>
        <d v="2014-11-11T04:04:55"/>
        <d v="2015-08-16T23:41:44"/>
        <d v="2016-04-20T10:12:56"/>
        <d v="2015-09-10T05:10:48"/>
        <d v="2014-05-25T09:57:09"/>
        <d v="2014-07-11T07:12:03"/>
        <d v="2015-06-17T05:43:27"/>
        <d v="2014-11-06T17:44:19"/>
        <d v="2016-09-14T13:55:21"/>
        <d v="2016-06-09T19:41:12"/>
        <d v="2016-09-05T10:50:54"/>
        <d v="2016-06-19T05:14:41"/>
        <d v="2014-04-16T19:32:45"/>
        <d v="2014-12-01T08:43:33"/>
        <d v="2015-04-20T17:47:18"/>
        <d v="2014-12-29T10:37:11"/>
        <d v="2016-12-18T11:16:26"/>
        <d v="2016-04-04T18:04:53"/>
        <d v="2015-06-16T08:51:19"/>
        <d v="2016-10-29T13:55:24"/>
        <d v="2015-05-04T05:46:35"/>
        <d v="2015-12-21T08:24:21"/>
        <d v="2015-07-07T12:44:12"/>
        <d v="2014-10-04T05:20:36"/>
        <d v="2016-04-01T05:18:38"/>
        <d v="2016-01-01T12:40:37"/>
        <d v="2014-11-05T08:27:15"/>
        <d v="2015-02-11T16:50:01"/>
        <d v="2015-09-14T06:11:24"/>
        <d v="2014-12-12T01:15:24"/>
        <d v="2014-10-10T03:50:40"/>
        <d v="2014-07-30T11:43:05"/>
        <d v="2014-07-11T08:49:52"/>
        <d v="2016-02-15T12:12:08"/>
        <d v="2014-08-18T08:08:24"/>
        <d v="2014-11-10T09:33:15"/>
        <d v="2015-02-02T14:40:15"/>
        <d v="2014-06-21T04:19:52"/>
        <d v="2016-11-27T12:48:41"/>
        <d v="2015-09-11T06:30:58"/>
        <d v="2015-10-01T06:57:33"/>
        <d v="2016-05-24T16:52:38"/>
        <d v="2014-07-09T20:37:12"/>
        <d v="2014-12-09T12:42:19"/>
        <d v="2015-07-25T01:33:16"/>
        <d v="2015-07-10T19:00:18"/>
        <d v="2014-10-28T14:13:51"/>
        <d v="2016-08-23T16:21:53"/>
        <d v="2015-07-14T06:34:26"/>
        <d v="2016-03-15T12:03:57"/>
        <d v="2016-05-09T08:33:39"/>
        <d v="2014-10-16T21:23:21"/>
        <d v="2015-04-13T11:11:27"/>
        <d v="2015-05-18T09:27:06"/>
        <d v="2015-12-15T18:09:34"/>
        <d v="2014-07-08T13:08:59"/>
        <d v="2015-01-13T12:46:34"/>
        <d v="2016-02-15T00:33:10"/>
        <d v="2014-04-26T02:26:29"/>
        <d v="2015-08-28T20:37:27"/>
        <d v="2015-10-01T06:06:47"/>
        <d v="2014-07-06T05:52:09"/>
        <d v="2015-02-23T10:01:10"/>
        <d v="2014-08-26T12:16:44"/>
        <d v="2015-04-03T11:58:47"/>
        <d v="2015-01-08T18:39:39"/>
        <d v="2015-04-09T04:21:50"/>
        <d v="2014-08-12T05:01:08"/>
        <d v="2015-02-09T09:22:59"/>
        <d v="2014-06-16T07:03:49"/>
        <d v="2016-02-03T14:57:26"/>
        <d v="2014-04-25T04:32:38"/>
        <d v="2015-04-07T05:01:04"/>
        <d v="2014-08-20T21:59:23"/>
        <d v="2015-01-20T18:57:17"/>
        <d v="2016-05-05T13:57:33"/>
        <d v="2014-05-16T06:16:04"/>
        <d v="2016-07-02T05:00:08"/>
        <d v="2014-09-30T06:37:03"/>
        <d v="2014-06-13T01:58:33"/>
        <d v="2014-12-31T07:53:34"/>
        <d v="2014-07-25T10:25:12"/>
        <d v="2014-12-09T09:33:38"/>
        <d v="2015-01-30T14:02:35"/>
        <d v="2015-11-26T10:17:39"/>
        <d v="2015-03-13T18:06:20"/>
        <d v="2015-05-08T12:56:38"/>
        <d v="2015-04-23T18:21:00"/>
        <d v="2016-07-16T03:44:52"/>
        <d v="2016-10-06T04:29:27"/>
        <d v="2015-04-03T06:34:53"/>
        <d v="2015-10-20T10:45:17"/>
        <d v="2015-12-23T23:45:52"/>
        <d v="2014-08-21T10:16:13"/>
        <d v="2016-09-15T07:33:59"/>
        <d v="2015-09-08T10:00:21"/>
        <d v="2017-02-24T05:00:03"/>
        <d v="2015-05-17T08:47:29"/>
        <d v="2016-04-04T14:00:50"/>
        <d v="2015-01-26T15:16:12"/>
        <d v="2016-03-09T09:41:57"/>
        <d v="2016-05-07T15:12:05"/>
        <d v="2014-08-12T09:10:23"/>
        <d v="2015-02-25T20:05:59"/>
        <d v="2015-01-31T20:51:46"/>
        <d v="2015-06-02T02:17:04"/>
        <d v="2014-07-07T12:50:19"/>
        <d v="2015-06-07T08:30:33"/>
        <d v="2015-08-17T08:43:32"/>
        <d v="2015-02-06T19:44:52"/>
        <d v="2016-08-03T03:34:20"/>
        <d v="2015-04-03T09:52:33"/>
        <d v="2014-06-18T07:04:11"/>
        <d v="2014-08-01T06:47:58"/>
        <d v="2016-11-19T17:38:40"/>
        <d v="2015-12-03T10:38:28"/>
        <d v="2014-08-28T16:27:51"/>
        <d v="2014-10-29T07:24:46"/>
        <d v="2016-02-25T08:32:10"/>
        <d v="2015-01-22T12:08:54"/>
        <d v="2014-10-10T06:22:27"/>
        <d v="2014-12-20T10:47:03"/>
        <d v="2015-08-03T12:58:50"/>
        <d v="2015-08-09T04:25:56"/>
        <d v="2016-01-12T07:29:03"/>
        <d v="2014-09-12T06:10:36"/>
        <d v="2016-07-24T21:41:21"/>
        <d v="2016-10-11T14:22:08"/>
        <d v="2016-03-02T03:00:06"/>
        <d v="2016-09-13T22:22:31"/>
        <d v="2016-05-20T23:41:21"/>
        <d v="2015-11-28T15:29:22"/>
        <d v="2015-12-03T04:47:00"/>
        <d v="2017-01-05T11:05:30"/>
        <d v="2016-09-09T09:25:10"/>
        <d v="2016-01-21T11:07:47"/>
        <d v="2014-09-03T02:29:32"/>
        <d v="2016-12-20T06:57:51"/>
        <d v="2015-03-27T12:54:00"/>
        <d v="2017-02-09T08:36:33"/>
        <d v="2014-05-18T19:38:49"/>
        <d v="2017-02-14T08:46:00"/>
        <d v="2017-01-17T10:51:10"/>
        <d v="2016-06-13T12:29:42"/>
        <d v="2012-11-26T11:04:12"/>
        <d v="2016-01-29T11:22:56"/>
        <d v="2014-10-16T12:08:44"/>
        <d v="2014-09-06T07:11:45"/>
        <d v="2014-11-14T09:09:51"/>
        <d v="2015-04-03T20:11:23"/>
        <d v="2015-12-21T20:05:19"/>
        <d v="2014-10-27T04:40:40"/>
        <d v="2014-12-23T10:58:39"/>
        <d v="2015-11-26T02:15:16"/>
        <d v="2015-01-20T07:52:10"/>
        <d v="2015-05-22T11:04:09"/>
        <d v="2014-10-07T17:58:00"/>
        <d v="2014-05-26T08:27:18"/>
        <d v="2014-05-19T04:09:12"/>
        <d v="2014-07-21T11:24:03"/>
        <d v="2015-06-07T22:09:36"/>
        <d v="2014-04-29T11:00:20"/>
        <d v="2015-06-15T11:18:53"/>
        <d v="2016-10-17T05:51:09"/>
        <d v="2016-07-13T13:53:29"/>
        <d v="2015-04-27T07:13:06"/>
        <d v="2012-09-06T14:51:15"/>
        <d v="2014-05-02T03:13:33"/>
        <d v="2017-02-17T02:01:32"/>
        <d v="2015-02-18T07:54:11"/>
        <d v="2016-07-15T21:20:25"/>
        <d v="2014-10-20T08:00:47"/>
        <d v="2015-08-17T08:56:11"/>
        <d v="2016-08-15T12:10:47"/>
        <d v="2015-08-11T16:04:19"/>
        <d v="2016-07-18T17:38:45"/>
        <d v="2016-10-01T03:50:55"/>
        <d v="2013-04-04T04:26:49"/>
        <d v="2013-07-11T09:50:44"/>
        <d v="2010-07-19T12:26:13"/>
        <d v="2016-01-03T21:03:17"/>
        <d v="2013-12-02T10:03:58"/>
        <d v="2015-06-22T10:00:21"/>
        <d v="2015-12-21T11:50:48"/>
        <d v="2015-09-06T07:30:47"/>
        <d v="2015-03-19T16:41:39"/>
        <d v="2016-01-18T08:26:38"/>
        <d v="2014-07-22T18:44:15"/>
        <d v="2014-08-11T10:16:26"/>
        <d v="2016-03-14T14:44:14"/>
        <d v="2014-12-02T12:37:42"/>
        <d v="2015-05-14T15:20:55"/>
        <d v="2016-04-04T19:02:40"/>
        <d v="2017-01-09T00:59:05"/>
        <d v="2015-04-28T07:04:54"/>
        <d v="2014-08-11T09:16:53"/>
        <d v="2015-01-23T10:59:14"/>
        <d v="2014-11-10T13:59:50"/>
        <d v="2014-07-31T06:16:24"/>
        <d v="2016-03-04T06:36:51"/>
        <d v="2016-03-30T23:59:00"/>
        <d v="2014-07-09T13:27:26"/>
        <d v="2015-08-28T21:35:34"/>
        <d v="2014-07-14T09:49:08"/>
        <d v="2015-09-01T03:51:32"/>
        <d v="2016-09-17T13:08:58"/>
        <d v="2015-10-21T18:07:26"/>
        <d v="2014-07-04T16:19:32"/>
        <d v="2016-06-09T20:28:57"/>
        <d v="2015-08-10T13:31:19"/>
        <d v="2015-09-16T07:35:52"/>
        <d v="2014-11-14T11:00:34"/>
        <d v="2016-11-16T08:36:09"/>
        <d v="2015-04-03T08:34:41"/>
        <d v="2016-10-15T07:34:22"/>
        <d v="2015-04-17T07:25:00"/>
        <d v="2016-02-09T04:42:39"/>
        <d v="2016-06-29T17:27:20"/>
        <d v="2015-08-10T06:38:43"/>
        <d v="2017-01-31T13:57:58"/>
        <d v="2015-01-26T18:19:55"/>
        <d v="2015-02-20T08:07:15"/>
        <d v="2014-10-27T15:40:44"/>
        <d v="2015-08-20T19:21:31"/>
        <d v="2015-10-16T13:09:06"/>
        <d v="2014-08-02T04:31:18"/>
        <d v="2015-04-06T08:22:11"/>
        <d v="2015-08-30T12:12:39"/>
        <d v="2015-06-18T07:05:59"/>
        <d v="2016-10-21T18:36:30"/>
        <d v="2014-12-08T04:44:07"/>
        <d v="2016-06-07T04:01:23"/>
        <d v="2015-03-02T10:39:05"/>
        <d v="2016-07-15T13:45:43"/>
        <d v="2015-09-08T05:51:52"/>
        <d v="2014-05-01T12:49:01"/>
        <d v="2015-07-22T10:05:56"/>
        <d v="2016-06-01T15:36:20"/>
        <d v="2015-04-20T10:48:46"/>
        <d v="2016-09-16T03:05:01"/>
        <d v="2015-12-21T10:00:49"/>
        <d v="2016-01-12T19:33:11"/>
        <d v="2014-09-20T05:56:15"/>
        <d v="2015-06-16T00:12:17"/>
        <d v="2016-07-03T23:10:18"/>
        <d v="2015-04-12T18:45:06"/>
        <d v="2015-01-02T12:48:31"/>
        <d v="2014-08-25T08:15:16"/>
        <d v="2015-08-25T01:17:56"/>
        <d v="2015-05-04T10:32:31"/>
        <d v="2015-02-27T07:19:54"/>
        <d v="2014-07-23T18:00:10"/>
        <d v="2017-01-09T15:45:19"/>
        <d v="2014-09-03T05:17:00"/>
        <d v="2016-09-01T17:55:34"/>
        <d v="2015-03-18T08:33:02"/>
        <d v="2014-07-23T06:10:50"/>
        <d v="2016-05-06T01:43:47"/>
        <d v="2015-03-18T03:22:05"/>
        <d v="2016-05-18T23:59:20"/>
        <d v="2016-06-13T06:35:23"/>
        <d v="2015-02-24T16:05:32"/>
        <d v="2016-03-06T13:36:36"/>
        <d v="2014-07-28T07:18:55"/>
        <d v="2016-11-04T13:22:12"/>
        <d v="2016-06-09T14:49:58"/>
        <d v="2014-12-04T09:43:21"/>
        <d v="2015-12-07T19:57:52"/>
        <d v="2016-02-26T15:26:02"/>
        <d v="2015-01-30T11:33:49"/>
        <d v="2017-02-14T10:49:01"/>
        <d v="2017-03-09T11:13:39"/>
        <d v="2017-03-14T06:21:56"/>
        <d v="2017-03-09T04:54:05"/>
        <d v="2017-02-19T23:24:20"/>
        <d v="2017-02-22T04:33:54"/>
        <d v="2017-03-06T08:16:59"/>
        <d v="2017-03-12T18:38:41"/>
        <d v="2017-02-23T02:05:54"/>
        <d v="2017-03-13T12:14:29"/>
        <d v="2017-03-15T06:30:07"/>
        <d v="2017-02-18T21:29:20"/>
        <d v="2017-03-08T08:15:03"/>
        <d v="2017-03-06T09:04:48"/>
        <d v="2017-02-17T03:18:59"/>
        <d v="2017-03-13T23:35:56"/>
        <d v="2017-03-02T03:55:07"/>
        <d v="2017-01-26T15:58:54"/>
        <d v="2017-03-02T07:22:46"/>
        <d v="2014-09-27T14:15:55"/>
        <d v="2014-09-09T06:58:04"/>
        <d v="2012-11-12T15:25:00"/>
        <d v="2010-10-26T21:20:03"/>
        <d v="2014-08-11T11:09:34"/>
        <d v="2013-10-03T11:49:27"/>
        <d v="2011-03-30T18:42:17"/>
        <d v="2012-03-02T12:00:58"/>
        <d v="2012-11-20T02:58:45"/>
        <d v="2012-04-27T13:52:24"/>
        <d v="2014-07-09T09:55:05"/>
        <d v="2013-06-22T11:09:12"/>
        <d v="2011-12-06T16:36:01"/>
        <d v="2014-07-20T21:21:27"/>
        <d v="2014-09-15T03:52:02"/>
        <d v="2014-06-09T07:27:42"/>
        <d v="2014-05-16T09:05:25"/>
        <d v="2014-05-07T10:20:15"/>
        <d v="2011-04-10T18:49:20"/>
        <d v="2014-10-28T07:35:53"/>
        <d v="2014-07-18T19:13:01"/>
        <d v="2014-05-12T17:32:33"/>
        <d v="2013-11-13T08:42:41"/>
        <d v="2014-05-29T16:55:44"/>
        <d v="2016-04-06T05:35:58"/>
        <d v="2012-01-15T08:31:08"/>
        <d v="2014-08-27T12:04:52"/>
        <d v="2014-08-11T11:45:08"/>
        <d v="2010-12-19T12:17:07"/>
        <d v="2013-07-22T13:20:31"/>
        <d v="2014-05-22T07:00:09"/>
        <d v="2014-06-16T05:31:15"/>
        <d v="2013-04-11T07:51:11"/>
        <d v="2014-05-21T00:54:09"/>
        <d v="2014-05-19T22:26:27"/>
        <d v="2011-12-06T13:47:01"/>
        <d v="2013-08-05T10:04:29"/>
        <d v="2014-06-01T14:50:31"/>
        <d v="2014-07-09T14:27:21"/>
        <d v="2014-08-17T13:10:38"/>
        <d v="2014-07-15T06:59:33"/>
        <d v="2015-05-20T00:58:22"/>
        <d v="2015-04-23T23:18:52"/>
        <d v="2016-11-08T18:37:55"/>
        <d v="2016-06-17T09:07:49"/>
        <d v="2015-01-14T13:34:19"/>
        <d v="2015-01-06T14:14:16"/>
        <d v="2015-06-26T16:29:58"/>
        <d v="2015-01-13T05:15:42"/>
        <d v="2015-06-02T05:21:15"/>
        <d v="2015-01-05T02:50:18"/>
        <d v="2015-01-09T01:11:17"/>
        <d v="2014-08-07T09:16:58"/>
        <d v="2016-03-30T22:41:41"/>
        <d v="2014-08-10T09:24:37"/>
        <d v="2015-10-16T11:29:06"/>
        <d v="2015-08-26T14:43:42"/>
        <d v="2015-06-17T07:27:59"/>
        <d v="2015-03-31T23:59:32"/>
        <d v="2015-08-19T21:37:31"/>
        <d v="2015-02-21T21:40:07"/>
        <d v="2014-07-07T05:31:17"/>
        <d v="2014-05-19T06:17:38"/>
        <d v="2012-04-14T13:28:39"/>
        <d v="2014-07-14T05:04:40"/>
        <d v="2014-07-09T10:05:51"/>
        <d v="2015-06-16T09:19:19"/>
        <d v="2015-11-29T10:01:13"/>
        <d v="2015-08-03T06:57:51"/>
        <d v="2015-06-10T02:06:11"/>
        <d v="2016-10-05T04:06:24"/>
        <d v="2014-11-27T15:03:06"/>
        <d v="2015-02-15T14:35:47"/>
        <d v="2017-02-06T11:00:04"/>
        <d v="2015-05-31T07:43:23"/>
        <d v="2015-09-23T04:58:17"/>
        <d v="2015-07-21T11:02:56"/>
        <d v="2016-11-23T11:25:13"/>
        <d v="2016-05-13T04:25:38"/>
        <d v="2015-09-30T05:00:12"/>
        <d v="2016-12-18T12:10:36"/>
        <d v="2015-11-15T08:01:24"/>
        <d v="2014-10-20T21:59:58"/>
        <d v="2014-09-15T19:02:06"/>
        <d v="2016-03-17T13:39:07"/>
        <d v="2016-04-03T10:31:57"/>
        <d v="2017-01-31T10:19:15"/>
        <d v="2016-12-30T09:56:48"/>
        <d v="2016-05-31T23:20:51"/>
        <d v="2016-11-28T13:00:33"/>
        <d v="2015-09-05T02:23:04"/>
        <d v="2015-06-01T03:14:58"/>
        <d v="2015-09-30T17:08:13"/>
        <d v="2017-01-19T07:39:08"/>
        <d v="2014-09-10T22:47:50"/>
        <d v="2014-08-20T09:08:12"/>
        <d v="2015-09-14T17:19:22"/>
        <d v="2016-11-01T07:39:42"/>
        <d v="2015-05-11T05:24:18"/>
        <d v="2015-08-14T02:20:00"/>
        <d v="2015-06-12T01:25:12"/>
        <d v="2015-03-05T12:19:17"/>
        <d v="2015-05-21T08:55:14"/>
        <d v="2014-10-06T08:48:44"/>
        <d v="2015-05-22T08:32:46"/>
        <d v="2016-08-08T02:20:40"/>
        <d v="2016-08-20T04:50:28"/>
        <d v="2015-02-23T17:03:29"/>
        <d v="2014-09-07T09:26:15"/>
        <d v="2015-05-20T04:46:17"/>
        <d v="2017-01-23T04:25:52"/>
        <d v="2014-12-09T12:17:41"/>
        <d v="2016-09-01T09:15:45"/>
        <d v="2015-10-26T07:08:38"/>
        <d v="2015-06-16T08:24:36"/>
        <d v="2014-11-20T22:34:22"/>
        <d v="2015-10-07T03:23:08"/>
        <d v="2015-01-12T10:12:18"/>
        <d v="2015-11-03T08:05:15"/>
        <d v="2015-05-12T03:52:02"/>
        <d v="2015-06-17T09:11:00"/>
        <d v="2016-08-08T12:42:08"/>
        <d v="2015-05-13T00:29:57"/>
        <d v="2015-06-12T03:47:45"/>
        <d v="2014-10-03T01:29:35"/>
        <d v="2015-10-07T03:00:09"/>
        <d v="2016-08-29T10:14:02"/>
        <d v="2016-01-31T07:54:32"/>
        <d v="2015-01-13T12:07:51"/>
        <d v="2016-02-26T13:47:59"/>
        <d v="2014-10-19T07:23:26"/>
        <d v="2015-04-30T11:21:43"/>
        <d v="2016-03-01T17:27:39"/>
        <d v="2015-04-27T09:09:58"/>
        <d v="2015-08-02T15:28:25"/>
        <d v="2016-03-15T19:39:48"/>
        <d v="2016-01-10T08:51:38"/>
        <d v="2016-01-11T12:14:13"/>
        <d v="2017-01-27T13:37:06"/>
        <d v="2016-07-16T11:09:42"/>
        <d v="2015-11-03T09:00:28"/>
        <d v="2016-05-15T09:35:15"/>
        <d v="2017-01-22T23:50:02"/>
        <d v="2017-02-09T03:21:31"/>
        <d v="2015-08-16T07:51:40"/>
        <d v="2015-10-05T09:29:08"/>
        <d v="2017-02-02T01:12:32"/>
        <d v="2015-05-17T03:59:14"/>
        <d v="2016-08-27T01:37:09"/>
        <d v="2015-11-01T09:09:32"/>
        <d v="2015-07-08T09:30:56"/>
        <d v="2015-08-23T13:59:28"/>
        <d v="2015-09-14T13:01:03"/>
        <d v="2015-04-08T08:51:02"/>
        <d v="2016-06-17T08:39:36"/>
        <d v="2016-11-06T23:26:16"/>
        <d v="2015-02-21T06:38:04"/>
        <d v="2016-11-22T05:59:12"/>
        <d v="2015-07-01T11:32:28"/>
        <d v="2016-05-02T20:15:42"/>
        <d v="2016-04-14T16:22:19"/>
        <d v="2016-03-23T12:02:45"/>
        <d v="2016-09-15T06:36:18"/>
        <d v="2015-09-06T13:17:05"/>
        <d v="2015-09-16T22:00:10"/>
        <d v="2016-10-21T10:25:46"/>
        <d v="2016-01-12T20:51:57"/>
        <d v="2015-04-10T21:25:11"/>
        <d v="2016-04-05T22:17:21"/>
        <d v="2014-07-06T11:54:35"/>
        <d v="2016-05-08T15:57:04"/>
        <d v="2016-03-01T22:14:53"/>
        <d v="2014-12-17T05:03:06"/>
        <d v="2016-05-22T16:05:57"/>
        <d v="2014-10-01T17:24:25"/>
        <d v="2016-05-30T15:14:56"/>
        <d v="2016-08-25T23:46:48"/>
        <d v="2016-05-22T04:59:50"/>
        <d v="2015-03-01T09:51:17"/>
        <d v="2015-02-06T08:08:25"/>
        <d v="2016-04-07T23:59:26"/>
        <d v="2014-07-02T04:48:03"/>
        <d v="2014-07-16T22:45:08"/>
        <d v="2015-03-02T12:17:48"/>
        <d v="2015-09-01T07:44:46"/>
        <d v="2014-06-19T11:38:50"/>
        <d v="2015-05-24T07:14:40"/>
        <d v="2015-06-30T03:30:22"/>
        <d v="2014-07-07T07:10:46"/>
        <d v="2016-03-08T00:34:06"/>
        <d v="2014-09-18T21:46:07"/>
        <d v="2017-02-03T04:48:00"/>
        <d v="2016-06-28T06:58:38"/>
        <d v="2016-11-11T14:22:34"/>
        <d v="2016-05-20T10:10:21"/>
        <d v="2015-02-26T22:06:50"/>
        <d v="2016-03-23T12:59:44"/>
        <d v="2014-07-30T19:48:13"/>
        <d v="2015-02-17T17:32:48"/>
        <d v="2015-02-18T15:35:10"/>
        <d v="2016-04-24T04:14:14"/>
        <d v="2016-04-06T04:24:40"/>
        <d v="2016-05-22T17:39:32"/>
        <d v="2015-10-25T07:50:11"/>
        <d v="2014-06-16T00:29:25"/>
        <d v="2016-05-05T14:49:38"/>
        <d v="2016-04-19T01:22:30"/>
        <d v="2015-09-23T08:26:46"/>
        <d v="2016-04-29T05:52:07"/>
        <d v="2016-06-15T10:34:32"/>
        <d v="2014-07-02T01:01:50"/>
        <d v="2014-10-19T22:27:59"/>
        <d v="2017-01-10T16:22:14"/>
        <d v="2016-11-22T16:59:03"/>
        <d v="2014-08-14T15:36:30"/>
        <d v="2015-02-20T17:11:57"/>
        <d v="2014-07-31T09:30:45"/>
        <d v="2016-02-22T14:27:29"/>
        <d v="2015-11-12T17:26:32"/>
        <d v="2015-04-12T16:37:17"/>
        <d v="2015-07-07T13:24:54"/>
        <d v="2014-11-25T19:47:39"/>
        <d v="2016-11-15T15:59:40"/>
        <d v="2016-11-15T23:01:25"/>
        <d v="2015-11-04T11:59:25"/>
        <d v="2014-08-04T04:09:16"/>
        <d v="2015-06-24T11:30:40"/>
        <d v="2015-09-28T08:33:36"/>
        <d v="2014-05-06T05:39:33"/>
        <d v="2015-02-24T07:49:54"/>
        <d v="2015-02-18T08:34:59"/>
        <d v="2014-08-06T23:31:46"/>
        <d v="2015-08-09T03:20:00"/>
        <d v="2014-10-25T13:52:58"/>
        <d v="2015-02-08T19:26:23"/>
        <d v="2016-07-08T01:20:56"/>
        <d v="2016-06-03T09:47:00"/>
        <d v="2015-10-14T17:06:08"/>
        <d v="2014-11-10T11:49:12"/>
        <d v="2014-11-03T06:28:26"/>
        <d v="2014-11-04T09:18:08"/>
        <d v="2015-05-19T02:04:01"/>
        <d v="2016-05-04T04:31:22"/>
        <d v="2014-06-25T09:35:45"/>
        <d v="2014-07-10T04:05:48"/>
        <d v="2016-03-17T11:17:35"/>
        <d v="2014-10-11T13:07:10"/>
        <d v="2014-06-27T05:17:25"/>
        <d v="2015-05-16T08:05:44"/>
        <d v="2014-05-05T01:43:09"/>
        <d v="2016-01-09T02:28:49"/>
        <d v="2014-10-29T09:02:56"/>
        <d v="2015-01-22T13:05:25"/>
        <d v="2014-07-14T13:53:34"/>
        <d v="2015-07-08T08:22:26"/>
        <d v="2015-10-13T05:50:43"/>
        <d v="2015-05-26T02:05:24"/>
        <d v="2015-05-28T03:05:02"/>
        <d v="2016-02-09T15:24:46"/>
        <d v="2014-06-01T02:49:36"/>
        <d v="2014-06-06T01:08:09"/>
        <d v="2014-06-18T14:48:24"/>
        <d v="2016-06-23T10:32:38"/>
        <d v="2016-05-09T15:59:50"/>
        <d v="2015-09-17T15:32:52"/>
        <d v="2014-08-28T14:01:02"/>
        <d v="2015-02-18T08:35:38"/>
        <d v="2016-11-01T10:58:45"/>
        <d v="2016-04-06T18:27:36"/>
        <d v="2015-03-26T00:54:05"/>
        <d v="2014-09-12T12:55:48"/>
        <d v="2014-04-23T11:01:47"/>
        <d v="2016-03-19T10:43:05"/>
        <d v="2016-02-04T17:10:02"/>
        <d v="2015-02-02T09:59:23"/>
        <d v="2015-11-15T04:29:36"/>
        <d v="2015-03-25T12:52:21"/>
        <d v="2015-01-14T07:14:44"/>
        <d v="2014-09-02T05:48:56"/>
        <d v="2014-09-01T16:21:43"/>
        <d v="2014-06-02T06:29:12"/>
        <d v="2015-02-03T08:17:27"/>
        <d v="2016-10-18T15:31:01"/>
        <d v="2014-06-30T13:41:41"/>
        <d v="2014-07-19T08:32:33"/>
        <d v="2016-01-11T04:56:54"/>
        <d v="2014-05-16T16:30:55"/>
        <d v="2014-06-10T00:07:49"/>
        <d v="2016-07-21T05:48:13"/>
        <d v="2014-07-31T03:59:53"/>
        <d v="2015-07-20T08:03:40"/>
        <d v="2015-04-06T13:16:07"/>
        <d v="2016-01-05T12:52:10"/>
        <d v="2014-06-18T17:57:08"/>
        <d v="2015-10-17T01:18:41"/>
        <d v="2015-04-30T11:11:12"/>
        <d v="2014-08-10T03:35:46"/>
        <d v="2016-05-30T21:59:46"/>
        <d v="2015-09-25T03:43:56"/>
        <d v="2015-01-12T10:58:45"/>
        <d v="2016-02-02T12:20:12"/>
        <d v="2014-11-16T17:51:29"/>
        <d v="2016-06-10T16:15:38"/>
        <d v="2015-02-01T07:54:31"/>
        <d v="2015-03-25T08:22:07"/>
        <d v="2014-06-30T06:20:26"/>
        <d v="2016-06-14T14:29:16"/>
        <d v="2014-07-01T07:45:59"/>
        <d v="2016-09-13T09:00:27"/>
        <d v="2014-06-30T19:56:07"/>
        <d v="2015-01-12T07:57:37"/>
        <d v="2015-01-06T19:51:43"/>
        <d v="2016-04-20T02:31:00"/>
        <d v="2014-08-01T03:39:12"/>
        <d v="2016-09-30T06:11:19"/>
        <d v="2015-06-24T12:33:48"/>
        <d v="2016-08-30T13:03:05"/>
        <d v="2016-07-23T18:07:17"/>
        <d v="2015-07-15T06:01:12"/>
        <d v="2016-02-19T15:27:30"/>
        <d v="2015-02-18T07:07:12"/>
        <d v="2016-08-23T09:22:09"/>
        <d v="2016-03-29T06:24:05"/>
        <d v="2016-06-07T15:31:42"/>
        <d v="2014-07-21T10:41:30"/>
        <d v="2014-10-15T19:05:31"/>
        <d v="2015-02-27T11:01:36"/>
        <d v="2016-06-20T03:02:11"/>
        <d v="2014-10-06T12:08:24"/>
        <d v="2014-10-08T21:43:10"/>
        <d v="2015-05-04T08:40:43"/>
        <d v="2015-02-18T13:00:22"/>
        <d v="2014-05-22T11:31:20"/>
        <d v="2015-06-15T22:37:07"/>
        <d v="2014-12-15T20:56:28"/>
        <d v="2014-06-06T09:31:06"/>
        <d v="2014-06-03T07:03:01"/>
        <d v="2016-05-16T09:14:59"/>
        <d v="2016-01-03T07:38:00"/>
        <d v="2015-05-02T12:00:01"/>
        <d v="2015-05-25T13:34:12"/>
        <d v="2015-03-24T09:26:00"/>
        <d v="2014-04-24T06:15:31"/>
        <d v="2016-03-14T10:15:24"/>
        <d v="2015-04-26T20:59:44"/>
        <d v="2015-09-20T15:13:17"/>
        <d v="2014-07-28T11:47:16"/>
        <d v="2016-11-14T20:09:35"/>
        <d v="2014-10-03T09:18:29"/>
        <d v="2016-08-02T11:19:26"/>
        <d v="2016-05-21T08:48:24"/>
        <d v="2016-03-29T18:48:24"/>
        <d v="2015-05-07T15:52:05"/>
        <d v="2016-02-19T13:03:58"/>
        <d v="2015-08-17T09:19:55"/>
        <d v="2016-03-01T11:08:44"/>
        <d v="2016-06-24T02:28:48"/>
        <d v="2015-10-20T08:58:11"/>
        <d v="2014-05-01T13:27:25"/>
        <d v="2014-07-09T08:37:20"/>
        <d v="2016-05-01T13:08:57"/>
        <d v="2016-04-17T08:30:53"/>
        <d v="2014-11-07T11:37:46"/>
        <d v="2014-06-12T05:54:06"/>
        <d v="2014-10-15T11:58:15"/>
        <d v="2015-02-22T03:53:12"/>
        <d v="2014-05-21T17:18:32"/>
        <d v="2015-01-16T11:19:12"/>
        <d v="2015-05-01T09:32:51"/>
        <d v="2014-08-04T15:14:30"/>
        <d v="2014-06-04T10:37:14"/>
        <d v="2014-09-11T09:48:19"/>
        <d v="2015-02-02T05:22:30"/>
        <d v="2015-08-11T10:46:52"/>
        <d v="2014-08-29T23:40:20"/>
        <d v="2015-08-18T09:57:26"/>
        <d v="2016-07-30T00:32:28"/>
        <d v="2014-08-29T09:19:33"/>
        <d v="2015-07-29T07:41:46"/>
        <d v="2016-03-30T23:02:51"/>
        <d v="2015-06-11T15:33:25"/>
        <d v="2016-12-29T03:01:58"/>
        <d v="2015-06-22T09:16:58"/>
        <d v="2016-03-13T05:57:37"/>
        <d v="2016-05-31T06:42:14"/>
        <d v="2014-09-02T05:23:47"/>
        <d v="2015-10-12T09:16:07"/>
        <d v="2015-08-27T06:00:23"/>
        <d v="2015-09-01T06:21:50"/>
        <d v="2015-11-20T08:27:05"/>
        <d v="2014-10-10T23:30:16"/>
        <d v="2016-07-20T01:05:40"/>
        <d v="2016-08-18T09:08:42"/>
        <d v="2016-05-26T15:04:51"/>
        <d v="2015-08-06T08:31:15"/>
        <d v="2014-07-09T05:23:42"/>
        <d v="2015-05-26T09:07:39"/>
        <d v="2015-02-05T10:57:37"/>
        <d v="2015-03-12T10:22:39"/>
        <d v="2015-03-10T06:51:24"/>
        <d v="2016-04-19T16:53:21"/>
        <d v="2016-02-11T13:36:54"/>
        <d v="2015-08-07T00:27:53"/>
        <d v="2016-04-02T12:26:38"/>
        <d v="2014-04-24T03:22:50"/>
        <d v="2014-05-29T05:05:24"/>
        <d v="2015-07-10T15:41:20"/>
        <d v="2015-01-11T16:12:39"/>
        <d v="2016-10-18T01:36:34"/>
        <d v="2014-06-18T06:35:24"/>
        <d v="2014-03-31T21:38:31"/>
        <d v="2015-05-15T10:36:15"/>
        <d v="2015-07-08T17:18:28"/>
        <d v="2015-04-21T12:21:06"/>
        <d v="2015-07-18T07:19:38"/>
        <d v="2016-03-04T09:17:07"/>
        <d v="2016-07-04T07:07:36"/>
        <d v="2015-08-20T05:57:29"/>
        <d v="2014-12-01T08:50:08"/>
        <d v="2014-12-24T03:11:23"/>
        <d v="2015-05-11T10:27:24"/>
        <d v="2014-08-18T08:46:34"/>
        <d v="2014-12-09T07:31:36"/>
        <d v="2014-12-02T22:58:03"/>
        <d v="2014-09-30T11:36:53"/>
        <d v="2015-05-22T04:41:22"/>
        <d v="2014-10-09T00:00:46"/>
        <d v="2014-10-14T13:37:28"/>
        <d v="2016-07-10T09:48:47"/>
        <d v="2016-10-06T04:10:54"/>
        <d v="2015-03-30T09:53:03"/>
        <d v="2016-03-31T08:36:17"/>
        <d v="2016-03-01T09:17:36"/>
        <d v="2015-01-21T19:13:42"/>
        <d v="2014-07-16T02:18:30"/>
        <d v="2016-03-21T17:18:02"/>
        <d v="2016-02-18T01:13:25"/>
        <d v="2015-06-12T22:35:44"/>
        <d v="2014-11-21T08:11:30"/>
        <d v="2016-07-25T07:44:30"/>
        <d v="2016-05-13T03:57:34"/>
        <d v="2015-04-07T10:53:30"/>
        <d v="2015-05-01T06:32:27"/>
        <d v="2014-09-19T23:00:34"/>
        <d v="2014-12-30T13:45:44"/>
        <d v="2014-12-15T10:55:07"/>
        <d v="2014-12-01T12:33:59"/>
        <d v="2016-08-09T16:36:22"/>
        <d v="2015-02-14T15:12:03"/>
        <d v="2014-08-05T08:09:42"/>
        <d v="2016-02-17T05:03:10"/>
        <d v="2014-08-15T10:10:22"/>
        <d v="2015-08-04T10:04:37"/>
        <d v="2016-09-15T11:22:44"/>
        <d v="2014-12-17T14:58:02"/>
        <d v="2016-03-18T12:27:59"/>
        <d v="2015-10-06T11:44:40"/>
        <d v="2016-04-22T15:22:36"/>
        <d v="2016-01-14T10:02:06"/>
        <d v="2016-07-15T05:30:57"/>
        <d v="2015-11-30T14:08:02"/>
        <d v="2016-05-16T08:01:30"/>
        <d v="2016-02-29T14:48:05"/>
        <d v="2015-07-18T01:22:16"/>
        <d v="2015-03-08T23:53:21"/>
        <d v="2014-05-30T08:26:51"/>
        <d v="2014-05-29T05:09:34"/>
        <d v="2015-05-19T16:00:16"/>
        <d v="2015-11-10T05:14:56"/>
        <d v="2015-02-17T13:47:44"/>
        <d v="2017-02-13T05:38:49"/>
        <d v="2015-05-04T06:04:10"/>
        <d v="2016-10-17T18:10:26"/>
        <d v="2015-02-02T13:31:01"/>
        <d v="2016-09-06T13:27:24"/>
        <d v="2014-08-25T20:19:31"/>
        <d v="2014-07-08T08:41:10"/>
        <d v="2016-06-24T09:34:50"/>
        <d v="2015-06-02T06:39:37"/>
        <d v="2014-07-26T07:00:57"/>
        <d v="2016-03-31T08:48:07"/>
        <d v="2015-10-14T10:59:56"/>
        <d v="2016-03-07T17:16:04"/>
        <d v="2014-10-30T11:19:50"/>
        <d v="2014-08-29T09:04:57"/>
        <d v="2014-11-03T13:29:09"/>
        <d v="2016-10-06T05:57:47"/>
        <d v="2016-11-26T18:59:34"/>
        <d v="2016-03-21T12:11:16"/>
        <d v="2015-08-10T07:40:29"/>
        <d v="2014-12-02T07:48:55"/>
        <d v="2015-02-18T07:08:52"/>
        <d v="2016-08-08T07:15:06"/>
        <d v="2015-04-10T09:45:30"/>
        <d v="2014-09-17T06:02:59"/>
        <d v="2015-10-20T10:35:27"/>
        <d v="2015-10-07T18:27:19"/>
        <d v="2016-02-08T20:48:07"/>
        <d v="2016-10-22T14:17:18"/>
        <d v="2015-05-16T01:06:42"/>
        <d v="2016-08-16T08:58:47"/>
        <d v="2014-09-04T22:00:45"/>
        <d v="2014-05-21T08:06:34"/>
        <d v="2016-01-12T02:29:44"/>
        <d v="2014-07-08T06:30:42"/>
        <d v="2016-08-14T06:28:22"/>
        <d v="2015-07-05T23:43:27"/>
        <d v="2016-03-11T00:59:46"/>
        <d v="2015-06-18T10:16:38"/>
        <d v="2017-01-02T12:50:36"/>
        <d v="2016-05-09T06:06:59"/>
        <d v="2014-05-16T11:36:20"/>
        <d v="2015-02-19T21:39:10"/>
        <d v="2014-11-28T12:08:45"/>
        <d v="2016-03-18T12:31:12"/>
        <d v="2015-02-28T20:16:54"/>
        <d v="2016-10-22T01:50:30"/>
        <d v="2016-06-01T20:58:09"/>
        <d v="2015-10-17T10:23:42"/>
        <d v="2014-07-02T12:43:02"/>
        <d v="2015-06-18T14:16:59"/>
        <d v="2015-06-30T04:20:52"/>
        <d v="2015-05-12T07:12:17"/>
        <d v="2015-05-18T03:20:11"/>
        <d v="2014-06-30T06:04:27"/>
        <d v="2014-08-27T13:43:04"/>
        <d v="2014-10-01T22:04:57"/>
        <d v="2016-07-05T11:57:09"/>
        <d v="2016-05-03T05:19:42"/>
        <d v="2014-08-25T10:34:44"/>
        <d v="2014-06-12T04:46:58"/>
        <d v="2015-04-26T03:44:58"/>
        <d v="2014-05-27T09:16:21"/>
        <d v="2016-09-14T01:53:54"/>
        <d v="2016-01-05T06:38:10"/>
        <d v="2014-05-13T07:26:58"/>
        <d v="2016-09-19T17:48:16"/>
        <d v="2015-08-02T19:19:46"/>
        <d v="2014-04-24T05:14:19"/>
        <d v="2015-08-14T06:54:20"/>
        <d v="2014-05-27T20:14:15"/>
        <d v="2014-07-09T09:53:24"/>
        <d v="2015-05-23T10:50:39"/>
        <d v="2014-10-28T05:21:23"/>
        <d v="2015-01-16T07:48:49"/>
        <d v="2014-09-09T14:09:39"/>
        <d v="2015-10-31T19:35:29"/>
        <d v="2016-04-29T18:12:47"/>
        <d v="2014-12-22T11:53:30"/>
        <d v="2014-12-15T05:48:36"/>
        <d v="2016-04-19T02:10:48"/>
        <d v="2016-02-01T10:21:27"/>
        <d v="2014-09-15T05:26:56"/>
        <d v="2014-08-31T05:03:20"/>
        <d v="2015-05-05T03:59:53"/>
        <d v="2016-06-03T03:54:44"/>
        <d v="2016-07-05T03:06:28"/>
        <d v="2016-04-01T07:33:14"/>
        <d v="2014-06-02T04:01:54"/>
        <d v="2014-08-28T12:55:49"/>
        <d v="2016-06-30T16:09:38"/>
        <d v="2014-06-19T18:24:46"/>
        <d v="2014-05-26T07:59:06"/>
        <d v="2015-03-09T04:49:48"/>
        <d v="2014-05-20T08:22:53"/>
        <d v="2015-05-09T19:07:47"/>
        <d v="2016-05-15T08:42:46"/>
        <d v="2015-04-24T04:21:07"/>
        <d v="2015-02-01T14:53:39"/>
        <d v="2015-12-22T12:18:29"/>
        <d v="2015-04-08T11:47:29"/>
        <d v="2015-01-28T08:11:15"/>
        <d v="2015-05-23T08:31:06"/>
        <d v="2015-06-10T14:50:06"/>
        <d v="2014-10-15T13:28:04"/>
        <d v="2016-01-12T07:07:27"/>
        <d v="2014-10-31T09:04:22"/>
        <d v="2016-04-05T02:47:40"/>
        <d v="2016-02-01T13:41:07"/>
        <d v="2016-04-01T18:22:51"/>
        <d v="2016-09-18T23:21:34"/>
        <d v="2015-07-19T19:06:16"/>
        <d v="2015-02-05T19:55:12"/>
        <d v="2015-07-18T07:15:59"/>
        <d v="2014-12-10T09:04:06"/>
        <d v="2014-11-25T07:15:33"/>
        <d v="2015-04-08T15:35:08"/>
        <d v="2015-03-26T12:38:16"/>
        <d v="2015-04-28T07:38:09"/>
        <d v="2015-02-13T08:04:53"/>
        <d v="2015-10-20T07:35:03"/>
        <d v="2014-06-23T13:31:45"/>
        <d v="2016-06-27T01:47:48"/>
        <d v="2014-07-12T17:09:15"/>
        <d v="2015-11-17T13:05:50"/>
        <d v="2014-08-06T20:09:04"/>
        <d v="2014-06-03T08:02:44"/>
        <d v="2014-06-03T10:32:32"/>
        <d v="2014-07-11T07:45:02"/>
        <d v="2016-09-08T00:20:39"/>
        <d v="2015-06-08T22:11:36"/>
        <d v="2016-01-26T07:57:16"/>
        <d v="2016-03-28T18:03:08"/>
        <d v="2015-01-12T14:33:28"/>
        <d v="2016-02-02T15:51:13"/>
        <d v="2016-09-06T10:15:35"/>
        <d v="2015-05-04T10:46:40"/>
        <d v="2014-06-18T12:08:57"/>
        <d v="2016-03-16T11:48:27"/>
        <d v="2014-05-12T10:33:18"/>
        <d v="2014-11-11T11:25:15"/>
        <d v="2014-04-18T02:18:58"/>
        <d v="2015-06-26T17:35:53"/>
        <d v="2014-04-10T03:36:26"/>
        <d v="2015-06-18T02:12:17"/>
        <d v="2015-07-08T10:31:29"/>
        <d v="2015-03-02T09:00:26"/>
        <d v="2016-05-09T11:13:52"/>
        <d v="2014-06-30T09:38:02"/>
        <d v="2014-05-28T19:00:45"/>
        <d v="2015-02-14T15:28:17"/>
        <d v="2014-05-13T08:28:10"/>
        <d v="2016-03-16T05:21:19"/>
        <d v="2015-05-14T13:20:10"/>
        <d v="2016-05-03T11:34:12"/>
        <d v="2016-11-08T05:48:26"/>
        <d v="2016-10-12T15:07:27"/>
        <d v="2015-03-24T10:00:55"/>
        <d v="2015-03-12T13:37:23"/>
        <d v="2014-06-23T23:49:38"/>
        <d v="2014-09-04T17:40:21"/>
        <d v="2014-12-16T10:39:40"/>
        <d v="2016-02-25T08:39:00"/>
        <d v="2015-06-10T20:16:25"/>
        <d v="2014-08-14T12:11:25"/>
        <d v="2016-06-25T11:41:37"/>
        <d v="2016-02-19T18:22:00"/>
        <d v="2016-06-10T14:32:12"/>
        <d v="2016-06-27T06:19:29"/>
        <d v="2016-04-26T15:54:35"/>
        <d v="2015-06-12T03:50:06"/>
        <d v="2015-11-25T07:41:59"/>
        <d v="2015-05-14T10:10:18"/>
        <d v="2016-10-23T07:00:23"/>
        <d v="2014-05-07T07:36:32"/>
        <d v="2015-06-15T01:43:42"/>
        <d v="2014-11-25T13:32:09"/>
        <d v="2015-05-08T04:55:54"/>
        <d v="2015-07-16T01:28:10"/>
        <d v="2016-11-14T15:42:36"/>
        <d v="2015-03-21T12:09:25"/>
        <d v="2014-07-11T08:20:48"/>
        <d v="2016-02-10T13:20:43"/>
        <d v="2014-12-09T08:41:23"/>
        <d v="2014-12-02T07:13:36"/>
        <d v="2015-09-21T18:01:46"/>
        <d v="2016-02-03T14:19:28"/>
        <d v="2016-06-05T15:13:44"/>
        <d v="2014-07-29T12:17:20"/>
        <d v="2014-06-08T21:13:01"/>
        <d v="2015-03-27T12:48:59"/>
        <d v="2015-02-24T01:53:39"/>
        <d v="2014-06-10T03:38:27"/>
        <d v="2015-02-19T11:22:38"/>
        <d v="2016-04-27T06:02:53"/>
        <d v="2015-04-15T09:01:48"/>
        <d v="2016-05-06T21:37:01"/>
        <d v="2015-02-23T12:41:52"/>
        <d v="2015-07-21T21:14:17"/>
        <d v="2014-06-17T07:33:43"/>
        <d v="2015-10-07T07:43:36"/>
        <d v="2015-02-10T11:13:02"/>
        <d v="2015-06-28T20:01:44"/>
        <d v="2015-06-05T06:38:37"/>
        <d v="2015-12-02T19:20:07"/>
        <d v="2015-11-21T11:06:57"/>
        <d v="2015-06-15T12:50:44"/>
        <d v="2016-07-20T06:01:43"/>
        <d v="2015-05-26T16:40:14"/>
        <d v="2015-04-07T01:09:54"/>
        <d v="2015-01-30T13:16:41"/>
        <d v="2014-11-01T03:39:47"/>
        <d v="2016-08-11T11:46:11"/>
        <d v="2016-05-13T08:46:51"/>
        <d v="2014-10-15T11:22:25"/>
        <d v="2016-01-05T17:45:35"/>
        <d v="2014-11-20T11:56:12"/>
        <d v="2015-05-19T01:41:07"/>
        <d v="2016-03-31T13:36:48"/>
        <d v="2016-07-02T13:14:12"/>
        <d v="2015-05-28T09:22:38"/>
        <d v="2015-04-22T08:03:29"/>
        <d v="2015-05-30T18:25:24"/>
        <d v="2016-03-03T07:50:29"/>
        <d v="2014-05-21T09:51:27"/>
        <d v="2014-04-11T02:50:52"/>
        <d v="2014-05-06T16:44:24"/>
        <d v="2014-05-07T05:48:54"/>
        <d v="2015-09-01T06:02:54"/>
        <d v="2014-09-02T20:19:02"/>
        <d v="2015-06-03T20:23:11"/>
        <d v="2015-09-18T10:36:29"/>
        <d v="2015-05-12T09:24:44"/>
        <d v="2014-12-01T17:59:03"/>
        <d v="2015-06-17T01:32:59"/>
        <d v="2015-03-01T19:34:36"/>
        <d v="2014-07-28T11:09:38"/>
        <d v="2015-04-09T12:14:18"/>
        <d v="2015-02-24T14:17:51"/>
        <d v="2015-02-06T08:50:03"/>
        <d v="2014-07-09T08:41:30"/>
        <d v="2015-05-04T01:20:44"/>
        <d v="2014-05-30T12:26:47"/>
        <d v="2014-07-13T06:51:50"/>
        <d v="2014-10-02T05:09:37"/>
        <d v="2016-08-28T21:15:56"/>
        <d v="2015-09-06T06:11:45"/>
        <d v="2015-10-18T12:24:14"/>
        <d v="2014-07-21T06:38:18"/>
        <d v="2016-02-02T13:43:41"/>
        <d v="2016-05-19T10:32:19"/>
        <d v="2014-08-14T06:50:05"/>
        <d v="2015-02-12T08:23:12"/>
        <d v="2014-06-02T19:07:58"/>
        <d v="2017-01-28T09:44:10"/>
        <d v="2015-06-24T18:29:56"/>
        <d v="2015-09-08T07:42:15"/>
        <d v="2015-01-02T15:23:42"/>
        <d v="2016-09-01T23:19:25"/>
        <d v="2016-01-03T05:58:48"/>
        <d v="2016-11-08T07:15:52"/>
        <d v="2015-05-30T10:39:06"/>
        <d v="2014-12-26T11:39:56"/>
        <d v="2014-06-25T10:33:40"/>
        <d v="2017-01-20T15:26:39"/>
        <d v="2016-01-04T14:36:10"/>
        <d v="2014-08-03T05:27:49"/>
        <d v="2015-03-02T09:59:52"/>
        <d v="2016-04-09T13:49:51"/>
        <d v="2014-11-10T20:28:22"/>
        <d v="2015-03-16T11:35:29"/>
        <d v="2017-01-27T04:05:58"/>
        <d v="2014-12-03T15:07:10"/>
        <d v="2015-06-16T09:12:24"/>
        <d v="2015-02-20T18:10:44"/>
        <d v="2014-08-16T06:39:17"/>
        <d v="2014-05-20T06:47:20"/>
        <d v="2016-11-05T14:00:12"/>
        <d v="2015-01-27T21:00:18"/>
        <d v="2014-06-02T19:36:18"/>
        <d v="2014-12-09T11:58:03"/>
        <d v="2015-07-08T02:34:30"/>
        <d v="2014-07-23T09:36:01"/>
        <d v="2015-05-11T17:13:11"/>
        <d v="2015-11-09T10:49:59"/>
        <d v="2016-10-20T02:14:02"/>
        <d v="2015-06-30T15:16:05"/>
        <d v="2015-03-31T20:30:00"/>
        <d v="2015-04-30T05:58:23"/>
        <d v="2015-05-19T13:01:33"/>
        <d v="2014-09-24T10:40:06"/>
        <d v="2014-07-13T18:14:56"/>
        <d v="2014-08-11T23:37:22"/>
        <d v="2015-08-08T09:09:57"/>
        <d v="2014-10-27T10:29:37"/>
        <d v="2015-02-23T21:28:50"/>
        <d v="2015-10-30T20:04:09"/>
        <d v="2015-04-20T10:39:16"/>
        <d v="2016-05-02T14:38:29"/>
        <d v="2016-05-04T02:19:12"/>
        <d v="2014-08-12T03:39:21"/>
        <d v="2014-07-23T06:57:03"/>
        <d v="2015-12-20T07:26:13"/>
        <d v="2016-10-14T00:17:40"/>
        <d v="2014-10-14T04:00:55"/>
        <d v="2015-01-16T09:26:50"/>
        <d v="2015-03-12T14:31:11"/>
        <d v="2014-05-27T14:02:02"/>
        <d v="2014-06-30T11:53:59"/>
        <d v="2014-11-26T17:02:28"/>
        <d v="2014-07-09T21:25:04"/>
        <d v="2015-09-18T07:23:47"/>
        <d v="2016-08-19T10:51:05"/>
        <d v="2016-03-03T23:07:48"/>
        <d v="2015-08-11T18:38:27"/>
        <d v="2016-02-14T19:02:44"/>
        <d v="2016-06-17T14:14:22"/>
        <d v="2015-08-17T07:07:19"/>
        <d v="2015-08-05T06:45:46"/>
        <d v="2016-10-31T21:18:40"/>
        <d v="2016-06-13T06:09:20"/>
        <d v="2015-05-27T12:44:14"/>
        <d v="2014-10-03T00:36:19"/>
        <d v="2014-11-18T02:49:11"/>
        <d v="2014-10-28T05:05:37"/>
        <d v="2015-04-17T12:41:54"/>
        <d v="2015-10-02T09:41:08"/>
        <d v="2015-07-28T06:54:35"/>
        <d v="2015-04-15T10:14:28"/>
        <d v="2015-01-27T11:00:22"/>
        <d v="2016-09-01T18:25:44"/>
        <d v="2014-07-08T22:48:43"/>
        <d v="2015-01-11T17:53:41"/>
        <d v="2016-03-10T07:51:20"/>
        <d v="2016-03-04T10:49:02"/>
        <d v="2015-08-27T09:58:10"/>
        <d v="2016-06-28T16:09:46"/>
        <d v="2014-05-15T06:37:44"/>
        <d v="2015-10-29T11:22:21"/>
        <d v="2016-03-28T13:22:07"/>
        <d v="2016-05-23T14:25:54"/>
        <d v="2014-06-26T13:48:32"/>
        <d v="2014-08-29T09:55:56"/>
        <d v="2015-12-04T11:17:36"/>
        <d v="2014-04-16T12:23:30"/>
        <d v="2015-11-03T05:54:54"/>
        <d v="2015-10-18T18:41:57"/>
        <d v="2015-02-18T08:19:46"/>
        <d v="2016-02-13T20:39:40"/>
        <d v="2014-06-11T08:04:38"/>
        <d v="2017-02-03T21:58:27"/>
        <d v="2016-03-23T10:34:33"/>
        <d v="2016-08-19T11:30:46"/>
        <d v="2016-03-18T11:43:31"/>
        <d v="2014-06-21T03:52:06"/>
        <d v="2014-12-07T16:37:14"/>
        <d v="2016-04-09T07:25:10"/>
        <d v="2016-05-03T04:07:28"/>
        <d v="2016-06-13T11:48:18"/>
        <d v="2014-07-10T11:36:01"/>
        <d v="2016-06-22T09:55:32"/>
        <d v="2014-12-02T06:25:53"/>
        <d v="2015-03-06T12:40:57"/>
        <d v="2014-06-05T05:22:27"/>
        <d v="2016-05-17T19:19:09"/>
        <d v="2015-05-08T10:26:20"/>
        <d v="2014-04-18T11:52:36"/>
        <d v="2014-10-08T14:07:24"/>
        <d v="2016-01-30T07:58:40"/>
        <d v="2016-04-07T04:09:54"/>
        <d v="2014-05-06T13:11:30"/>
        <d v="2015-08-13T16:56:53"/>
        <d v="2015-10-09T08:59:41"/>
        <d v="2016-02-01T07:08:13"/>
        <d v="2015-05-01T06:28:02"/>
        <d v="2015-10-12T13:34:19"/>
        <d v="2015-04-13T11:45:12"/>
        <d v="2014-06-19T00:21:30"/>
        <d v="2015-01-15T07:24:37"/>
        <d v="2014-11-06T21:24:24"/>
        <d v="2015-03-06T00:23:41"/>
        <d v="2015-02-26T14:07:06"/>
        <d v="2014-07-22T10:53:18"/>
        <d v="2016-03-08T06:29:18"/>
        <d v="2017-02-09T14:08:28"/>
        <d v="2014-08-27T16:02:41"/>
        <d v="2015-01-16T05:05:47"/>
        <d v="2014-09-07T18:54:17"/>
        <d v="2014-08-21T10:23:05"/>
        <d v="2016-01-22T09:33:07"/>
        <d v="2014-07-28T09:33:01"/>
        <d v="2015-06-22T14:08:27"/>
        <d v="2014-07-31T07:49:20"/>
        <d v="2014-10-09T09:29:26"/>
        <d v="2014-12-29T04:04:38"/>
        <d v="2015-04-02T04:04:09"/>
        <d v="2015-01-16T22:13:43"/>
        <d v="2016-02-18T20:54:29"/>
        <d v="2015-06-19T09:44:23"/>
        <d v="2014-08-18T11:56:40"/>
        <d v="2014-08-05T07:07:54"/>
        <d v="2016-09-07T12:51:48"/>
        <d v="2016-02-17T07:13:16"/>
        <d v="2015-02-21T19:34:59"/>
        <d v="2014-08-27T12:52:38"/>
        <d v="2014-12-17T05:01:07"/>
        <d v="2016-02-08T14:59:23"/>
        <d v="2015-08-01T07:04:57"/>
        <d v="2015-05-26T20:42:16"/>
        <d v="2015-10-05T06:43:59"/>
        <d v="2017-02-02T14:18:01"/>
        <d v="2014-05-06T13:31:40"/>
        <d v="2015-11-13T15:36:10"/>
        <d v="2016-01-05T06:43:19"/>
        <d v="2014-10-29T05:02:44"/>
        <d v="2015-10-16T10:25:16"/>
        <d v="2016-08-31T21:27:04"/>
        <d v="2015-03-04T13:44:10"/>
        <d v="2014-09-21T12:11:27"/>
        <d v="2014-06-14T13:29:24"/>
        <d v="2016-05-06T16:41:55"/>
        <d v="2014-08-18T10:10:10"/>
        <d v="2015-10-28T07:06:07"/>
        <d v="2015-05-19T20:33:24"/>
        <d v="2016-07-08T02:22:34"/>
        <d v="2014-12-21T17:01:04"/>
        <d v="2014-11-05T13:58:45"/>
        <d v="2015-03-10T20:16:22"/>
        <d v="2014-07-21T19:49:49"/>
        <d v="2014-09-22T06:36:50"/>
        <d v="2014-12-17T15:32:23"/>
        <d v="2016-03-07T03:13:07"/>
        <d v="2015-06-14T14:00:15"/>
        <d v="2014-09-23T06:16:31"/>
        <d v="2014-05-02T10:26:37"/>
        <d v="2014-08-14T12:05:16"/>
        <d v="2014-10-16T07:33:48"/>
        <d v="2016-08-31T11:11:25"/>
        <d v="2014-05-20T06:33:51"/>
        <d v="2016-06-13T13:23:59"/>
        <d v="2015-11-02T14:14:40"/>
        <d v="2016-03-16T16:27:24"/>
        <d v="2014-08-15T06:22:32"/>
        <d v="2014-05-20T07:40:56"/>
        <d v="2016-02-20T18:23:43"/>
        <d v="2016-06-02T08:44:28"/>
        <d v="2014-05-28T07:21:24"/>
        <d v="2015-03-30T05:07:06"/>
        <d v="2014-07-13T13:50:11"/>
        <d v="2016-04-18T15:56:28"/>
        <d v="2015-08-18T17:49:10"/>
        <d v="2016-12-14T14:07:35"/>
        <d v="2015-01-18T06:52:36"/>
        <d v="2015-01-27T07:00:20"/>
        <d v="2016-11-26T10:18:51"/>
        <d v="2014-06-22T09:35:11"/>
        <d v="2015-03-14T23:17:06"/>
        <d v="2015-10-06T04:16:15"/>
        <d v="2014-05-19T16:06:09"/>
        <d v="2014-09-23T10:05:49"/>
        <d v="2016-11-21T08:03:14"/>
        <d v="2016-12-28T09:54:02"/>
        <d v="2016-05-20T13:32:01"/>
        <d v="2016-05-21T07:45:16"/>
        <d v="2015-02-06T04:57:05"/>
        <d v="2015-10-29T19:32:33"/>
        <d v="2015-12-15T09:16:56"/>
        <d v="2016-09-09T01:28:26"/>
        <d v="2015-02-23T05:29:35"/>
        <d v="2015-10-27T13:34:59"/>
        <d v="2016-06-17T08:49:46"/>
        <d v="2014-12-17T05:42:04"/>
        <d v="2015-04-28T08:34:48"/>
        <d v="2015-07-24T07:08:57"/>
        <d v="2014-12-17T03:09:11"/>
        <d v="2015-02-03T19:40:47"/>
        <d v="2015-06-23T10:34:53"/>
        <d v="2014-09-07T17:05:00"/>
        <d v="2016-11-18T15:45:50"/>
        <d v="2017-01-15T03:43:39"/>
        <d v="2015-12-06T10:47:17"/>
        <d v="2016-05-05T08:19:57"/>
        <d v="2016-07-19T11:24:33"/>
        <d v="2014-10-14T17:59:50"/>
        <d v="2016-12-26T12:41:22"/>
        <d v="2016-04-15T11:21:13"/>
        <d v="2015-07-03T10:59:26"/>
        <d v="2016-09-26T21:40:34"/>
        <d v="2016-11-22T15:15:09"/>
        <d v="2015-02-17T16:11:06"/>
        <d v="2014-09-01T13:00:01"/>
        <d v="2017-01-31T15:45:37"/>
        <d v="2015-10-30T03:56:44"/>
        <d v="2016-05-22T06:02:31"/>
        <d v="2015-01-24T18:15:40"/>
        <d v="2016-01-31T13:43:06"/>
        <d v="2015-12-20T04:45:23"/>
      </sharedItems>
      <fieldGroup par="20" base="17">
        <rangePr groupBy="months" startDate="2009-05-16T18:55:13" endDate="2017-03-15T06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0:26:00" maxDate="2017-05-03T10:12:00"/>
    </cacheField>
    <cacheField name="Quarters" numFmtId="0" databaseField="0">
      <fieldGroup base="17">
        <rangePr groupBy="quarters" startDate="2009-05-16T18:55:13" endDate="2017-03-15T06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6T18:55:13" endDate="2017-03-15T06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" refreshedDate="44087.69723622685" createdVersion="6" refreshedVersion="6" minRefreshableVersion="3" recordCount="12" xr:uid="{3918421F-07DD-4195-8402-2D17986277AA}">
  <cacheSource type="worksheet">
    <worksheetSource name="Table1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 count="12">
        <n v="113"/>
        <n v="420"/>
        <n v="283"/>
        <n v="144"/>
        <n v="90"/>
        <n v="72"/>
        <n v="64"/>
        <n v="37"/>
        <n v="22"/>
        <n v="16"/>
        <n v="11"/>
        <n v="258"/>
      </sharedItems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 count="12">
        <n v="453"/>
        <n v="1412"/>
        <n v="716"/>
        <n v="352"/>
        <n v="201"/>
        <n v="148"/>
        <n v="137"/>
        <n v="82"/>
        <n v="55"/>
        <n v="43"/>
        <n v="21"/>
        <n v="444"/>
      </sharedItems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9">
      <sharedItems containsSemiMixedTypes="0" containsString="0" containsNumber="1" minValue="3.9735099337748346E-2" maxValue="0.22522522522522523" count="12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46.703296703296701"/>
    <n v="0.7306799621765666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30.0632911392405"/>
    <n v="0.701221592847880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4.285714285714286"/>
    <n v="0.95238095238095233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66.666666666666671"/>
    <n v="0.962463907603464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54.92957746478874"/>
    <n v="0.8130640169649503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85.085106382978722"/>
    <n v="0.9109339407744874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37.93103448275863"/>
    <n v="0.93907735649724144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57.89473684210526"/>
    <n v="0.9879253567508232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291.66666666666669"/>
    <n v="0.9995659028079234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25"/>
    <n v="0.793663391482404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57.89473684210526"/>
    <n v="0.9950248756218905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66.666666666666671"/>
    <n v="0.8298755186721992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36.27569528415961"/>
    <n v="0.6049850770347664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68.627450980392155"/>
    <n v="0.62511162707626367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46.34146341463415"/>
    <n v="0.99075297225891679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20.408163265306122"/>
    <n v="0.9380863039399625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71.42857142857142"/>
    <n v="0.9975891595311331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41.666666666666664"/>
    <n v="0.99337748344370858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87.719298245614041"/>
    <n v="0.9405470786137464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38.636363636363633"/>
    <n v="0.6882591093117408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80"/>
    <n v="0.9980039920159680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83.16831683168317"/>
    <n v="0.9162951956414066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43.75"/>
    <n v="0.8536585365853658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86.956521739130437"/>
    <n v="0.8438818565400844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60.975609756097562"/>
    <n v="0.9190527244792843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42.857142857142854"/>
    <n v="0.7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65.78947368421052"/>
    <n v="0.6443298969072165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33.33333333333334"/>
    <n v="0.8950548221078541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69.01408450704224"/>
    <n v="0.9965122072745391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25.641025641025642"/>
    <n v="0.8108108108108108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75.471698113207552"/>
    <n v="0.9871692674463659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3"/>
    <n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319.66292134831463"/>
    <n v="0.9975455820476858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82.03125"/>
    <n v="0.97947761194029848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38.235294117647058"/>
    <n v="0.7665094339622641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35.714285714285715"/>
    <n v="0.6006006006006006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36.36363636363637"/>
    <n v="0.7034822370735138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86.956521739130437"/>
    <n v="0.545134673043090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37.878787878787875"/>
    <n v="0.9087604507451835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15.2073732718894"/>
    <n v="0.76347533974652615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25"/>
    <n v="0.9866798223976319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5.26315789473684"/>
    <n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82.840236686390526"/>
    <n v="0.7049345417925478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8.022813688212928"/>
    <n v="0.3239810795049569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33.33333333333334"/>
    <n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81.967213114754102"/>
    <n v="0.8333333333333333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86.66666666666666"/>
    <n v="0.9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71.428571428571431"/>
    <n v="0.9292730297088587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52.631578947368418"/>
    <n v="0.9263547938860583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37.93103448275863"/>
    <n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27.272727272727273"/>
    <n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92.436974789915965"/>
    <n v="0.7811390427496094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92.30769230769232"/>
    <n v="0.8605111436193099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25.641025641025642"/>
    <n v="0.9121313469139555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92.30769230769232"/>
    <n v="0.9900990099009900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00"/>
    <n v="0.7754733994589720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45.977011494252871"/>
    <n v="0.9322922736277823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217.39130434782609"/>
    <n v="0.9813542688910696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33.33333333333334"/>
    <n v="0.9717228646390049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606.06060606060601"/>
    <n v="0.9987445780653718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41.666666666666664"/>
    <n v="0.96808961498000357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217.39130434782609"/>
    <n v="0.674308833445718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62.5"/>
    <n v="0.6462731581214993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31.25"/>
    <n v="0.8809136836727053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50"/>
    <n v="0.576923076923076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22.80701754385964"/>
    <n v="0.9299853859439352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76.92307692307692"/>
    <n v="0.8431703204047217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00"/>
    <n v="0.8602150537634408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6.666666666666668"/>
    <n v="0.7863695937090432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56.179775280898873"/>
    <n v="0.90136945060630624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29.411764705882351"/>
    <n v="0.78616352201257866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56.25"/>
    <n v="0.806813088301210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53.658536585365852"/>
    <n v="0.9224318658280922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50"/>
    <n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7.241379310344829"/>
    <n v="0.8854886126164418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74.468085106382972"/>
    <n v="0.8663366336633663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20"/>
    <n v="0.6521739130434782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15.384615384615385"/>
    <n v="0.2547770700636942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1.4285714285714286"/>
    <n v="3.7009622501850484E-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31.707317073170731"/>
    <n v="0.78740157480314965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255.31914893617022"/>
    <n v="0.9324009324009323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26.785714285714285"/>
    <n v="0.5050505050505050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40"/>
    <n v="0.9998750156230471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5.384615384615385"/>
    <n v="0.9756097560975609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71.428571428571431"/>
    <n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57.142857142857146"/>
    <n v="0.7968127490039840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352.94117647058823"/>
    <n v="0.9392611145898559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0"/>
    <n v="0.9560229445506691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58.333333333333336"/>
    <n v="0.9722222222222222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07.14285714285714"/>
    <n v="0.86906141367323286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31.25"/>
    <n v="0.9960159362549800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65.217391304347828"/>
    <n v="0.8333333333333333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16.27906976744185"/>
    <n v="0.950570342205323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66.666666666666671"/>
    <n v="0.9041591320072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20.833333333333332"/>
    <n v="0.9615384615384615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6.666666666666668"/>
    <n v="0.7608695652173913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44.117647058823529"/>
    <n v="0.8720930232558139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50"/>
    <n v="0.94117647058823528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53.333333333333336"/>
    <n v="0.9411764705882352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38.46153846153846"/>
    <n v="0.9432241918140716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92.30769230769232"/>
    <n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92.307692307692307"/>
    <n v="0.7827788649706457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26.530612244897959"/>
    <n v="0.9509875640087783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50"/>
    <n v="0.83333333333333337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36.666666666666664"/>
    <n v="0.93101988997037666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85.18518518518519"/>
    <n v="0.99502487562189057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8.69565217391305"/>
    <n v="0.97592713077423554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31.914893617021278"/>
    <n v="0.4054054054054054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.276595744680851"/>
    <n v="0.45558086560364464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50"/>
    <n v="0.7647058823529411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66.037735849056602"/>
    <n v="0.6469500924214417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61.728395061728392"/>
    <n v="0.96153846153846156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64.102564102564102"/>
    <n v="0.709219858156028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85.714285714285708"/>
    <n v="0.96774193548387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20.454545454545453"/>
    <n v="0.7120253164556962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61.403508771929822"/>
    <n v="0.8798391151332327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66.66666666666666"/>
    <n v="0.995086484071982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28.2051282051282"/>
    <n v="0.88470834704631274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87.837837837837839"/>
    <n v="0.9564168211647685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70000"/>
    <n v="7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000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9166.6666666666661"/>
    <n v="364.2384105960264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83.333333333333329"/>
    <n v="7.142857142857143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1923.0769230769231"/>
    <n v="18.0245133381398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000"/>
    <n v="42.10526315789474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6666.666666666668"/>
    <n v="53.56186395286555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87.65432098765427"/>
    <n v="10.450685826257349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600"/>
    <n v="7.444168734491315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2586.2068965517242"/>
    <n v="31.83361629881154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500"/>
    <n v="1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428.57142857142856"/>
    <n v="9.28074245939675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000"/>
    <n v="3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02.70270270270271"/>
    <n v="3.623188405797101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500"/>
    <n v="13.3136094674556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6666.666666666667"/>
    <n v="173.9130434782608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25000"/>
    <n v="125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666.6666666666667"/>
    <n v="108.6956521739130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1940.2985074626865"/>
    <n v="4.317215727948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0000"/>
    <n v="1785.714285714285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190000"/>
    <n v="12666.66666666666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5000"/>
    <n v="139.27576601671308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500"/>
    <n v="37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337500"/>
    <n v="16666.666666666668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2333.3333333333335"/>
    <n v="19.60784313725490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1497.5"/>
    <n v="374.37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500000"/>
    <n v="5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50000"/>
    <n v="1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280"/>
    <n v="6.436781609195402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7142.857142857141"/>
    <n v="187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5000"/>
    <n v="1.666666666666666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55000"/>
    <n v="10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2666.6666666666665"/>
    <n v="24.615384615384617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50"/>
    <n v="4.4642857142857144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1000"/>
    <n v="30.76923076923077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50000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769.23076923076928"/>
    <n v="15.42020046260601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64.285714285714292"/>
    <n v="2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500"/>
    <n v="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92.307692307692307"/>
    <n v="2.99251870324189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855.75"/>
    <n v="4.74099722991689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1041.6666666666667"/>
    <n v="2.788933511825078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750"/>
    <n v="29.411764705882351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4000"/>
    <n v="18.18181818181818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000"/>
    <n v="6.2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100000"/>
    <n v="1449.275362318840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12000"/>
    <n v="24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1666.6666666666667"/>
    <n v="2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333333.33333333331"/>
    <n v="58823.52941176470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833.33333333333337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184.21052631578948"/>
    <n v="2.389078498293515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312.5"/>
    <n v="9.541984732824428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4166.666666666667"/>
    <n v="89.60573476702508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333.33333333333331"/>
    <n v="3.817886799656390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92.857142857142861"/>
    <n v="1.710526315789473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12.5"/>
    <n v="3.3512064343163539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232.01856148491879"/>
    <n v="1.971544047579929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470.58823529411762"/>
    <n v="6.153846153846154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076.9230769230769"/>
    <n v="6.57276995305164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363.63636363636363"/>
    <n v="3.96039603960396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16.66666666666669"/>
    <n v="2.2421524663677128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6300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50000"/>
    <n v="25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12500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4400"/>
    <n v="44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95.23809523809518"/>
    <n v="1.795382420046234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2631.5789473684213"/>
    <n v="8.373105584861425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5000"/>
    <n v="5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657.89473684210532"/>
    <n v="5.67214974475326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6666.666666666668"/>
    <n v="138.88888888888889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500"/>
    <n v="7.692307692307692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4500"/>
    <n v="11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7500"/>
    <n v="25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571.42857142857144"/>
    <n v="36.363636363636367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200"/>
    <n v="2.4937655860349128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15000"/>
    <n v="3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00"/>
    <n v="4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9.48905109489051"/>
    <n v="0.92907330512253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96.808510638297875"/>
    <n v="0.887804878048780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64.356435643564353"/>
    <n v="0.8813559322033898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76.219512195121951"/>
    <n v="0.9747348721147848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41.666666666666664"/>
    <n v="0.8790656787642847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52.083333333333336"/>
    <n v="0.9641342074816814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22.421524663677129"/>
    <n v="0.3273751063969095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80.645161290322577"/>
    <n v="0.7457121551081282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582.19178082191786"/>
    <n v="0.986845924326332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42.553191489361701"/>
    <n v="0.8855827134254339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68.649885583524025"/>
    <n v="0.9471191791633780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45.454545454545453"/>
    <n v="0.796359499431171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46.296296296296298"/>
    <n v="0.5418292154312960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214.28571428571428"/>
    <n v="0.9927200529450694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76.433121019108285"/>
    <n v="0.8550863744123953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42.553191489361701"/>
    <n v="0.93691515998997499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47.272727272727273"/>
    <n v="0.7189072609633356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62.5"/>
    <n v="0.9369745413308840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43.604651162790695"/>
    <n v="0.5231767290990896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79.617834394904463"/>
    <n v="0.7579323685831171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13.63636363636364"/>
    <n v="0.93984962406015038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90.909090909090907"/>
    <n v="0.9310986964618249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17.241379310344829"/>
    <n v="0.4166666666666666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25.960539979231569"/>
    <n v="0.8468757230201484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54.945054945054942"/>
    <n v="0.8460236886632825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86.206896551724142"/>
    <n v="0.900090009000900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27.777777777777779"/>
    <n v="0.687285223367697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59.696969696969695"/>
    <n v="0.75971197275217806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45.045045045045043"/>
    <n v="0.897666068222621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62.656641604010026"/>
    <n v="0.6791920087354960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37.704918032786885"/>
    <n v="0.6552706552706553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52961672473867"/>
    <n v="0.9552923194497515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46.153846153846153"/>
    <n v="0.563590900637045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42.372881355932201"/>
    <n v="0.9278520781102993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35.398230088495573"/>
    <n v="0.6410256410256410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60.24096385542169"/>
    <n v="0.922551778218552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64.516129032258064"/>
    <n v="0.67750677506775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68.349106203995788"/>
    <n v="0.9059485978703238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65.060240963855421"/>
    <n v="0.66512292457013356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55.73770491803279"/>
    <n v="0.6356539813813210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35.06311360448808"/>
    <n v="0.6404344707449534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69.620253164556956"/>
    <n v="0.8292724114638618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251.39664804469274"/>
    <n v="0.9882507960909190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89.10891089108911"/>
    <n v="0.8751011835743508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52.631578947368418"/>
    <n v="0.9557839985510314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4.866785079928952"/>
    <n v="0.43701504986185646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11.11111111111111"/>
    <n v="0.91614242960972336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51.724137931034484"/>
    <n v="0.5672149744753260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11.85682326621924"/>
    <n v="0.9688925422597015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64.65517241379311"/>
    <n v="0.9540164090822361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26.785714285714285"/>
    <n v="0.937343776037327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39.0625"/>
    <n v="0.8331944675887351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52.12981744421907"/>
    <n v="0.9851543802590825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98.47328244274809"/>
    <n v="0.9863429438543247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75.187969924812023"/>
    <n v="0.7512633244063217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93.79844961240309"/>
    <n v="0.8422740726141323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40.8450704225352"/>
    <n v="0.9936406995230524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51.724137931034484"/>
    <n v="0.9180004144116156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40.983606557377051"/>
    <n v="0.5588075047847892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83.892617449664428"/>
    <n v="0.983065323511068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51.792828685258961"/>
    <n v="0.842211647787088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92.592592592592595"/>
    <n v="0.9954210631096953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36.585365853658537"/>
    <n v="0.7274490785645004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45.945945945945944"/>
    <n v="0.4316912138141188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39.682539682539684"/>
    <n v="0.7672634271099744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12.5"/>
    <n v="0.34141345168999659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38.194444444444443"/>
    <n v="0.8983258472846059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59.405940594059409"/>
    <n v="0.94726870855699397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75.630252100840337"/>
    <n v="0.840728631480616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27.777777777777779"/>
    <n v="0.9603472615697836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33.33333333333334"/>
    <n v="0.9605995678262543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54.794520547945204"/>
    <n v="0.893854748603351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76.576576576576571"/>
    <n v="0.9547879809042403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8.3333333333333339"/>
    <n v="0.2596391016487082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98.4126984126984"/>
    <n v="0.987673830594184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94.936708860759495"/>
    <n v="0.8789405836165474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94.936708860759495"/>
    <n v="0.9920306868159122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17.6056338028169"/>
    <n v="0.35295778624876467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98.039215686274517"/>
    <n v="0.8874689385871494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26.58227848101266"/>
    <n v="0.9382623381497466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.85756676557864"/>
    <n v="0.974062117332739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34.40860215053763"/>
    <n v="0.92668099933278969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93.103448275862064"/>
    <n v="0.8125188083057478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3.65853658536585"/>
    <n v="0.9842519685039370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67.934782608695656"/>
    <n v="0.95789110693896318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30.32145960034754"/>
    <n v="0.8855063856817159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17.64705882352941"/>
    <n v="0.73313782991202348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50.60240963855421"/>
    <n v="0.965116817739619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59.880239520958085"/>
    <n v="0.9478672985781990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.94117647058823"/>
    <n v="0.982042648709315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91.324200913242009"/>
    <n v="0.9380423057079874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80.18018018018017"/>
    <n v="0.8848382958014422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50.37593984962405"/>
    <n v="0.7985466451059072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44.92753623188406"/>
    <n v="0.9882399446585631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6.25"/>
    <n v="0.9730967372638809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50.709939148073019"/>
    <n v="0.8558777231461517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96.774193548387103"/>
    <n v="0.9884515905833510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63.559322033898304"/>
    <n v="0.9079881162515344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67.415730337078656"/>
    <n v="0.92521202775636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17.05685618729098"/>
    <n v="0.7998537410302116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63.636363636363633"/>
    <n v="0.9370816599732262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69.23076923076923"/>
    <n v="0.996349375886750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57.251908396946568"/>
    <n v="0.9801170194380074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17.54385964912281"/>
    <n v="0.9795894496754196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81.005586592178773"/>
    <n v="0.8111888111888111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53.191489361702125"/>
    <n v="0.587237680927929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05.54089709762533"/>
    <n v="0.8961336314471214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84.033613445378151"/>
    <n v="0.97087378640776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67.425149700598809"/>
    <n v="0.937772232947286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3.12217194570135"/>
    <n v="0.871383757406761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35.269709543568467"/>
    <n v="0.78529194382852918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34.965034965034967"/>
    <n v="0.8579272477693891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95.309951060358884"/>
    <n v="0.9206560712560222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20.68965517241379"/>
    <n v="0.9620670698185815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212.12121212121212"/>
    <n v="0.8601622020152371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77.319587628865975"/>
    <n v="0.9737818962260108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49.504950495049506"/>
    <n v="0.57471264367816088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87.26591760299627"/>
    <n v="0.9700450100884681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80.132450331125824"/>
    <n v="0.9536945812807882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37.93103448275863"/>
    <n v="0.9864364981504315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98.870056497175142"/>
    <n v="0.90027638485014905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12.38372093023256"/>
    <n v="0.8054166666666666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343.26923076923077"/>
    <n v="0.986842105263157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61.946902654867259"/>
    <n v="0.9077587436618987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230.76923076923077"/>
    <n v="0.961785073095665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283.58208955223881"/>
    <n v="0.987012987012987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84.033613445378151"/>
    <n v="0.9675849370247343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78.616352201257868"/>
    <n v="0.9605040725372675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38.922155688622752"/>
    <n v="0.9078060144243392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581.39534883720933"/>
    <n v="0.8195377806916899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41.24293785310735"/>
    <n v="0.8758970645769709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33.333333333333336"/>
    <n v="0.797872340425531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84.269662921348313"/>
    <n v="0.937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34.482758620689658"/>
    <n v="0.7654037504783773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35.714285714285715"/>
    <n v="0.8333333333333333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51.041666666666664"/>
    <n v="0.94375963020030817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90.225563909774436"/>
    <n v="0.87412587412587417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36.144578313253014"/>
    <n v="0.8947211452430659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00.67114093959732"/>
    <n v="0.861474844934527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81.632653061224488"/>
    <n v="0.7067137809187279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99.601593625498012"/>
    <n v="0.9548362455838823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7.272727272727273"/>
    <n v="0.3908794788273615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.8125"/>
    <n v="0.48377723970944309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52.219321148825067"/>
    <n v="0.8920208732884349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48523206751055"/>
    <n v="0.9435564529825819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46.153846153846153"/>
    <n v="0.99833610648918469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67.615658362989322"/>
    <n v="0.467312705986521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70.422535211267601"/>
    <n v="0.7926442612555485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45.033112582781456"/>
    <n v="0.5508565333042999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71.428571428571431"/>
    <n v="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3.62694300518135"/>
    <n v="0.993936984395189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89.805825242718441"/>
    <n v="0.991053731183371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42.45014245014244"/>
    <n v="0.9054198431812832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94"/>
    <n v="0.8937060277619319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54.347826086956523"/>
    <n v="0.925544567284776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76.530612244897952"/>
    <n v="0.937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54.340611353711793"/>
    <n v="0.9624613766353297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11.94029850746269"/>
    <n v="0.798977309044423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210.52631578947367"/>
    <n v="0.936285754412246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61.29032258064515"/>
    <n v="0.8904521270675185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684.93150684931504"/>
    <n v="0.96327977497784456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46.511627906976742"/>
    <n v="0.7059654076950229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71.428571428571431"/>
    <n v="0.9500285008550256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29.15129151291512"/>
    <n v="0.9700127487389834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51.272727272727273"/>
    <n v="0.928853754940711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80"/>
    <n v="0.92846508142307171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90.909090909090907"/>
    <n v="0.9847365829640570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57.89473684210526"/>
    <n v="0.985827092500156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33.333333333333336"/>
    <n v="0.7309941520467836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42.85714285714286"/>
    <n v="0.7794232268121590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24.48132780082987"/>
    <n v="0.989609104403760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45.454545454545453"/>
    <n v="0.788394828129927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74.853801169590639"/>
    <n v="0.9516021113671846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88.942307692307693"/>
    <n v="0.9722514189615303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66.666666666666671"/>
    <n v="0.9789799029411353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40"/>
    <n v="0.8318291090278412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201.92307692307693"/>
    <n v="0.997529925897776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215.38461538461539"/>
    <n v="0.99370064767988642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9.58904109589041"/>
    <n v="0.9956440572495333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1100"/>
    <n v="227.58620689655172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500"/>
    <n v="49.83388704318937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3333.3333333333335"/>
    <n v="93.0232558139534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538.4615384615386"/>
    <n v="130.71895424836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00"/>
    <n v="14.713094654242274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25000"/>
    <n v="8333.3333333333339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250"/>
    <n v="75.18796992481202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923.07692307692309"/>
    <n v="17.75147928994082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00"/>
    <n v="41.66666666666666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375"/>
    <n v="7.228915662650602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750"/>
    <n v="10.52631578947368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1250"/>
    <n v="2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36666.666666666664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1818.1818181818182"/>
    <n v="10.66098081023454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5000"/>
    <n v="1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1000"/>
    <n v="2.540726348826782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5000"/>
    <n v="1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1000"/>
    <n v="2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0000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656.25"/>
    <n v="13.7075718015665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30000"/>
    <n v="6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625"/>
    <n v="30.484087306426044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400"/>
    <n v="44.44444444444444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142.8571428571431"/>
    <n v="126.2626262626262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2.5"/>
    <n v="1.562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47437.5"/>
    <n v="3649.03846153846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2000"/>
    <n v="121.9512195121951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32500"/>
    <n v="1444.444444444444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2962.6666666666665"/>
    <n v="145.7049180327868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204.08163265306123"/>
    <n v="12.18026796589524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39000"/>
    <n v="156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4250"/>
    <n v="34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5000"/>
    <n v="4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1010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64"/>
    <n v="3.7101449275362319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2000"/>
    <n v="131.5789473684210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512.82051282051282"/>
    <n v="4.63499420625724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2500"/>
    <n v="98.03921568627451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323.52941176470586"/>
    <n v="8.408500229322733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60"/>
    <n v="5.673758865248227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142.8571428571427"/>
    <n v="34.84320557491289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300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1774.1935483870968"/>
    <n v="44.837657110131474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272.72727272727275"/>
    <n v="3.071253071253071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285.71428571428572"/>
    <n v="5.1519835136527563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1428.5714285714287"/>
    <n v="16.393442622950818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000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102.04081632653062"/>
    <n v="1.992031872509960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7272.727272727273"/>
    <n v="536.9127516778523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303.64800000000002"/>
    <n v="4.564756987664476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550000"/>
    <n v="11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4999"/>
    <n v="348.8232558139534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6666.666666666667"/>
    <n v="645.1612903225806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60000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493.3333333333333"/>
    <n v="149.33333333333334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2959.4545454545455"/>
    <n v="21.74615898463594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769.23076923076928"/>
    <n v="10.47120418848167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1625"/>
    <n v="30.23255813953488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5000"/>
    <n v="86.95652173913043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722.22222222222217"/>
    <n v="57.01754385964912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4900"/>
    <n v="73.13432835820896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857.14285714285711"/>
    <n v="230.7692307692307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200000"/>
    <n v="8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2000"/>
    <n v="31.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6666.666666666668"/>
    <n v="12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5000"/>
    <n v="5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1000"/>
    <n v="33.333333333333336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4000"/>
    <n v="727.2727272727272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735.29411764705878"/>
    <n v="7.18184429761562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500"/>
    <n v="3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852.9411764705883"/>
    <n v="3.934931645775019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5000"/>
    <n v="73.17073170731707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171.44285714285715"/>
    <n v="4.3703568827385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47.05882352941177"/>
    <n v="0.9794319294809010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89.285714285714292"/>
    <n v="0.9556574923547400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96.774193548387103"/>
    <n v="0.8720930232558139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59.523809523809526"/>
    <n v="0.8291873963515754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26.923076923076923"/>
    <n v="0.9201929776130193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0"/>
    <n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65.217391304347828"/>
    <n v="0.877192982456140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63.291139240506332"/>
    <n v="0.99157164105106599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38.333333333333336"/>
    <n v="0.8646616541353383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66.666666666666671"/>
    <n v="0.76677316293929709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17.41379310344827"/>
    <n v="0.92779291553133514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29.03225806451613"/>
    <n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57.803468208092482"/>
    <n v="0.8113590263691683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17.64705882352941"/>
    <n v="0.9980039920159680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312.5"/>
    <n v="0.9554140127388535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33.898305084745765"/>
    <n v="0.9756097560975609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84.615384615384613"/>
    <n v="0.84561178731582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33.898305084745765"/>
    <n v="0.8298755186721992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83.333333333333329"/>
    <n v="0.3306659612459493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25"/>
    <n v="0.9936012082190691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15000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4500"/>
    <n v="1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250000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11000"/>
    <n v="314.28571428571428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250"/>
    <n v="83.333333333333329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1470.5882352941176"/>
    <n v="3.651767455448437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30000"/>
    <n v="1153.84615384615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10000"/>
    <n v="1111.111111111111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12.5"/>
    <n v="36.76470588235294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250"/>
    <n v="142.85714285714286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2678.5714285714284"/>
    <n v="19.83602221634488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166.666666666667"/>
    <n v="203.252032520325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175.90909090909091"/>
    <n v="2.733050847457627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8000"/>
    <n v="4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7500"/>
    <n v="109.8096632503660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40000"/>
    <n v="48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33333.333333333336"/>
    <n v="8333.3333333333339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7500"/>
    <n v="272.7272727272727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37500"/>
    <n v="1102.9411764705883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18000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5000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4900"/>
    <n v="1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2500"/>
    <n v="12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85000"/>
    <n v="598.591549295774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12500"/>
    <n v="235.8490566037735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9876.4444444444453"/>
    <n v="256.9017341040462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2795"/>
    <n v="139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15000"/>
    <n v="231.6602316602316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80000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5000"/>
    <n v="5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7857.142857142859"/>
    <n v="8928.5714285714294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2400"/>
    <n v="68.571428571428569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000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9000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500"/>
    <n v="1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2500"/>
    <n v="178.5714285714285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4285.7142857142853"/>
    <n v="11.00917431192660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4500"/>
    <n v="29.90033222591362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7500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555.55555555555554"/>
    <n v="22.42152466367712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50000"/>
    <n v="1639.34426229508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7500"/>
    <n v="3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71.428571428571431"/>
    <n v="4.347826086956521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2500"/>
    <n v="961.53846153846155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12500"/>
    <n v="234.74178403755869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10000"/>
    <n v="3333.333333333333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3750"/>
    <n v="375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57.14285714285717"/>
    <n v="2.94117647058823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25000"/>
    <n v="1612.903225806451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5000"/>
    <n v="5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666.6666666666667"/>
    <n v="71.42857142857143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1153.8461538461538"/>
    <n v="25.4228670214569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625"/>
    <n v="38.16793893129771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5000"/>
    <n v="5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30000"/>
    <n v="102.6694045174538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780"/>
    <n v="156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495.8677685950413"/>
    <n v="4.680917459822125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666.66666666666663"/>
    <n v="33.333333333333336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2500000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30000"/>
    <n v="1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8333.3333333333339"/>
    <n v="95.78544061302682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66.66666666666663"/>
    <n v="17.59530791788856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641.02564102564099"/>
    <n v="5.753739930955120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450000"/>
    <n v="5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66666.666666666672"/>
    <n v="571.42857142857144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11999"/>
    <n v="1199.900000000000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5555.5555555555557"/>
    <n v="72.46376811594203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400"/>
    <n v="8.0321285140562253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5000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25000"/>
    <n v="125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000"/>
    <n v="5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33333.333333333336"/>
    <n v="11111.11111111111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1000000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35"/>
    <n v="0.6930693069306930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26.98412698412699"/>
    <n v="0.8391901814748767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9.1996320147194108"/>
    <n v="6.8470405379035051E-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64.47368421052633"/>
    <n v="0.9451081203689701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24.485798237022529"/>
    <n v="0.3332023625913441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8.4388185654008439"/>
    <n v="0.35880875493362036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29.62962962962963"/>
    <n v="0.758286651311361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17.64705882352941"/>
    <n v="0.9341429238673517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96.2962962962963"/>
    <n v="0.7885013967739028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30.487804878048781"/>
    <n v="0.714489854244069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31.25"/>
    <n v="0.8896797153024911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238.0952380952381"/>
    <n v="0.9947477319751710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7.14285714285714"/>
    <n v="0.9953550099535500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67.750677506775062"/>
    <n v="0.7069835838411832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11.846001974333662"/>
    <n v="0.3741231488698363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29.197080291970803"/>
    <n v="0.6807931239894476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57.47126436781609"/>
    <n v="0.468252481738153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51.5151515151515"/>
    <n v="0.79554494828957834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66666666666667"/>
    <n v="0.9572853497696921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42.85714285714286"/>
    <n v="0.9943652635067948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2777.7777777777778"/>
    <n v="32.70111183780248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111.1111111111111"/>
    <n v="105.26315789473684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9750"/>
    <n v="2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28571.428571428572"/>
    <n v="285.71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413.79310344827587"/>
    <n v="13.2743362831858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833.33333333333337"/>
    <n v="5.364806866952789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50000"/>
    <n v="25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785.7142857142858"/>
    <n v="9.9800399201596814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600"/>
    <n v="21.9298245614035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7142.8571428571431"/>
    <n v="4.649540857840288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0.32258064516128"/>
    <n v="3.4156893999772286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2000"/>
    <n v="2.5363544132566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32.55813953488371"/>
    <n v="4.623636027371925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33333.333333333336"/>
    <n v="487.8048780487804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5000"/>
    <n v="3333.333333333333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230.76923076923077"/>
    <n v="6.734006734006734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4166.666666666667"/>
    <n v="67.980965329707686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520.83333333333337"/>
    <n v="3.908692933083176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1705.8823529411766"/>
    <n v="26.17328519855595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606.38297872340422"/>
    <n v="6.457460065707488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581.39534883720933"/>
    <n v="3.85921580734794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2500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2500"/>
    <n v="943.3962264150943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1666.666666666666"/>
    <n v="117.449664429530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2370.3703703703704"/>
    <n v="13.36228495072657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00"/>
    <n v="3.616636528028933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16666.666666666668"/>
    <n v="28.16901408450704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555.55555555555554"/>
    <n v="1.370050691875599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95.23809523809518"/>
    <n v="1.734642988789869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588.23529411764707"/>
    <n v="8.103727714748783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000"/>
    <n v="192.3076923076923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99.50248756218906"/>
    <n v="15.31393568147013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37.83783783783781"/>
    <n v="2.82981493010357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21428.571428571428"/>
    <n v="254.2372881355932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8571.4285714285706"/>
    <n v="94.33962264150943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175000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3.859649122807021"/>
    <n v="2.156101768003449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3448.2758620689656"/>
    <n v="6.497725795971409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146.06741573033707"/>
    <n v="1.213266716902130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483.87096774193549"/>
    <n v="37.220843672456574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1095.2380952380952"/>
    <n v="3.759398496240601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405.40540540540542"/>
    <n v="3.24534131254584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2142.8571428571427"/>
    <n v="17.92114695340501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3750"/>
    <n v="114.34511434511434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20000"/>
    <n v="102.3541453428863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149.12280701754386"/>
    <n v="1.26698788535995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108.40108401084011"/>
    <n v="4.5264229942288106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7500"/>
    <n v="245.9016393442622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295.85798816568047"/>
    <n v="2.959367879021041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12125"/>
    <n v="461.90476190476193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25000"/>
    <n v="125.6281407035175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535.71428571428567"/>
    <n v="6.669630947087594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2291.6666666666665"/>
    <n v="19.79841612670986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437.5"/>
    <n v="9.7902097902097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25000"/>
    <n v="327.86885245901641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3000"/>
    <n v="133.33333333333334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500"/>
    <n v="77.31958762886597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46.341463414634148"/>
    <n v="0.6946983546617916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68.907563025210081"/>
    <n v="0.8189353840007990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63.3986928104575"/>
    <n v="0.7574380415681997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50"/>
    <n v="0.9142439202779301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48.951048951048953"/>
    <n v="0.9481227846095291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42.85714285714286"/>
    <n v="0.9965122072745391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71.428571428571431"/>
    <n v="0.9861932938856016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23.48993288590604"/>
    <n v="0.6430277420540143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57.692307692307693"/>
    <n v="0.947274690714813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33.333333333333336"/>
    <n v="0.7654037504783773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75.471698113207552"/>
    <n v="0.756486874952719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70.422535211267601"/>
    <n v="0.7936507936507936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3.0769230769230771"/>
    <n v="0.62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4.792899408284024"/>
    <n v="0.8300132802124834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49.12280701754386"/>
    <n v="0.7966260543580131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205.24017467248908"/>
    <n v="0.87407710475907086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3.333333333333336"/>
    <n v="0.31732040546496254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46.296296296296298"/>
    <n v="0.816993464052287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36.585365853658537"/>
    <n v="0.9369144284821986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43.165467625899282"/>
    <n v="0.6315789473684210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57.89473684210526"/>
    <n v="0.9310986964618249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38.29787234042553"/>
    <n v="0.9778994719342851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60.869565217391305"/>
    <n v="0.9032258064516128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36.666666666666664"/>
    <n v="0.67567567567567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80.645161290322577"/>
    <n v="0.97732603596559808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30"/>
    <n v="0.5583501006036217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30.793814432989691"/>
    <n v="0.9002411091018686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27.27272727272727"/>
    <n v="0.99957161216621448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45.454545454545453"/>
    <n v="0.9975062344139651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90.909090909090907"/>
    <n v="0.9473285335354301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75.322033898305079"/>
    <n v="0.9747751699934196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48.387096774193552"/>
    <n v="0.8438818565400844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47.61904761904762"/>
    <n v="0.8952551477170993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384.61538461538464"/>
    <n v="0.78125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40.816326530612244"/>
    <n v="0.963855421686746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36.764705882352942"/>
    <n v="0.981281082078274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31.818181818181817"/>
    <n v="0.8495145631067960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13.888888888888889"/>
    <n v="0.4201680672268907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31.57894736842104"/>
    <n v="0.98039215686274506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50.505050505050505"/>
    <n v="0.9811616954474097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833.33333333333337"/>
    <n v="21.276595744680851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4290"/>
    <n v="858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159.09090909090909"/>
    <n v="2.776675922253074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1666.6666666666667"/>
    <n v="28.248587570621471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76.92307692307692"/>
    <n v="2.415458937198067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38000"/>
    <n v="38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1500"/>
    <n v="3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879.5"/>
    <n v="117.4687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55.555555555555557"/>
    <n v="1.4245014245014245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000"/>
    <n v="58.82352941176470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122.80701754385964"/>
    <n v="1.9455252918287937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000"/>
    <n v="142.85714285714286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500"/>
    <n v="25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500"/>
    <n v="37.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37.037037037037038"/>
    <n v="0.9615384615384615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32"/>
    <n v="0.7510115186391671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50"/>
    <n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42.857142857142854"/>
    <n v="0.6750675067506750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0"/>
    <n v="0.9756097560975609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7.241379310344829"/>
    <n v="0.5536240228535996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13.63636363636364"/>
    <n v="0.7002801120448178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70.588235294117652"/>
    <n v="0.87591240875912413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9.411764705882351"/>
    <n v="0.4913884179749883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21.42857142857143"/>
    <n v="0.91397849462365588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64.102564102564102"/>
    <n v="0.6926426116505258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58.59375"/>
    <n v="0.9627727856225930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41.666666666666664"/>
    <n v="0.9955756617591423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85.9375"/>
    <n v="0.9729588208446697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50.9433962264151"/>
    <n v="0.9495548961424332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76.086956521739125"/>
    <n v="0.8945686900958466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11.11111111111111"/>
    <n v="0.98667982239763197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42.25352112676056"/>
    <n v="0.9299442033477991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40.229885057471265"/>
    <n v="0.8704302412335239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78.57142857142858"/>
    <n v="0.9998000399920016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26.785714285714285"/>
    <n v="0.6573181419807187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39.215686274509807"/>
    <n v="0.8966880825670386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80"/>
    <n v="0.9868421052631578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60.526315789473685"/>
    <n v="0.8112874779541445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305.55555555555554"/>
    <n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55.555555555555557"/>
    <n v="0.952380952380952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12.67605633802818"/>
    <n v="0.9575104727707959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70.175438596491233"/>
    <n v="0.9512485136741973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4.65116279069767"/>
    <n v="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76.92307692307692"/>
    <n v="0.9636232233196819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55.555555555555557"/>
    <n v="0.952380952380952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83.333333333333329"/>
    <n v="0.9615384615384615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8.181818181818183"/>
    <n v="0.6586169045005488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.625"/>
    <n v="0.6250156253906347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35.714285714285715"/>
    <n v="0.78554595443833464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93.023255813953483"/>
    <n v="0.9345794392523364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34.146341463414636"/>
    <n v="0.86864262181161622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65.217391304347828"/>
    <n v="0.7293378584695574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8.421052631578949"/>
    <n v="0.6422018348623853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28.571428571428573"/>
    <n v="0.91954022988505746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52.631578947368418"/>
    <n v="0.7459903021260723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224.12820512820514"/>
    <n v="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43.478260869565219"/>
    <n v="0.8391608391608391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24.242424242424242"/>
    <n v="0.55710306406685239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29.62962962962963"/>
    <n v="0.7441514348169853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26.26262626262626"/>
    <n v="0.995698582125219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12.24489795918367"/>
    <n v="0.9856630824372759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27.272727272727273"/>
    <n v="0.96774193548387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34.210526315789473"/>
    <n v="0.9345794392523364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31.25"/>
    <n v="0.96153846153846156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56.25"/>
    <n v="0.9273570324574961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75"/>
    <n v="0.4285714285714285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97.402597402597408"/>
    <n v="0.993965963954818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46.34146341463415"/>
    <n v="0.9836065573770491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73.333333333333329"/>
    <n v="0.7632528448515126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50"/>
    <n v="0.8528784648187632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8.69565217391305"/>
    <n v="0.9907817664449957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40.322580645161288"/>
    <n v="0.8210180623973727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32.786885245901637"/>
    <n v="0.68775790921595603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52.083333333333336"/>
    <n v="0.8575108517998295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52.631578947368418"/>
    <n v="0.8304502867544840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53.191489361702125"/>
    <n v="0.9869719699960520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64.102564102564102"/>
    <n v="0.9585889570552147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3.622047244094489"/>
    <n v="0.374344896431245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8.867924528301888"/>
    <n v="0.51510989010989006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28.248587570621471"/>
    <n v="0.8307013944153606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23.404255319148938"/>
    <n v="0.8196660233530301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"/>
    <n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8.75"/>
    <n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34.782608695652172"/>
    <n v="0.8340283569641368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30.075187969924812"/>
    <n v="0.6444337038827130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28.571428571428573"/>
    <n v="0.7665772326561901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56.451612903225808"/>
    <n v="0.95264017419706037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30"/>
    <n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55.711422845691381"/>
    <n v="0.8458769583725083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30.851063829787233"/>
    <n v="0.9666666666666666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8.9285714285714288"/>
    <n v="0.4587155963302752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50"/>
    <n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5.789473684210526"/>
    <n v="0.6944163141539405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40.816326530612244"/>
    <n v="0.9553379508000955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291.66666666666669"/>
    <n v="5.511811023622047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250"/>
    <n v="44.55445544554455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12500"/>
    <n v="294.11764705882354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00"/>
    <n v="22.222222222222221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82.278481012658233"/>
    <n v="2.407407407407407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1100"/>
    <n v="48.888888888888886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318.18181818181819"/>
    <n v="5.4687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454.54545454545456"/>
    <n v="4.163197335553705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45000"/>
    <n v="9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2933.3333333333335"/>
    <n v="8.461538461538461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4000"/>
    <n v="322.5806451612903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00"/>
    <n v="18.4615384615384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4000"/>
    <n v="123.07692307692308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700"/>
    <n v="77.77777777777777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142.85714285714286"/>
    <n v="4.1095890410958908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70.044444444444451"/>
    <n v="2.451010886469673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.965517241379317"/>
    <n v="1.480384900074019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2500"/>
    <n v="76.9230769230769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70"/>
    <n v="3.260869565217391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472.5"/>
    <n v="33.45132743362832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3750"/>
    <n v="12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107.14285714285714"/>
    <n v="4.966887417218543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208.33333333333334"/>
    <n v="2.498750624687656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000"/>
    <n v="1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47.61904761904762"/>
    <n v="1.333333333333333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71.428571428571431"/>
    <n v="2.439024390243902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250"/>
    <n v="13.888888888888889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781.25"/>
    <n v="10.59178416485900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750"/>
    <n v="2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888.88888888888891"/>
    <n v="30.76923076923077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352.94117647058823"/>
    <n v="2.453987730061349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400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77.35849056603774"/>
    <n v="2.552974214960428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1142.8571428571429"/>
    <n v="41.0256410256410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111.11111111111111"/>
    <n v="2.5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1250"/>
    <n v="35.71428571428571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93.75"/>
    <n v="2.678571428571428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2500"/>
    <n v="238.095238095238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10000"/>
    <n v="333.33333333333331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1250"/>
    <n v="31.2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16666.666666666668"/>
    <n v="331.1258278145695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1083.3333333333333"/>
    <n v="33.16326530612244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2000"/>
    <n v="30.769230769230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110"/>
    <n v="4.471544715447154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750"/>
    <n v="116.66666666666667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1250"/>
    <n v="15.13622603430877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722.22222222222217"/>
    <n v="17.33333333333333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5000"/>
    <n v="166.6666666666666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390"/>
    <n v="19.897959183673468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20000"/>
    <n v="2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750"/>
    <n v="3.2362459546925568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900"/>
    <n v="4.75352112676056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500"/>
    <n v="45.45454545454545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200"/>
    <n v="9.1743119266055047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1200"/>
    <n v="37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517.85714285714289"/>
    <n v="9.20634920634920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180"/>
    <n v="2.608695652173913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285.71428571428572"/>
    <n v="15.26717557251908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316.66666666666669"/>
    <n v="6.879073135409123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1000"/>
    <n v="16.66666666666666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166.66666666666666"/>
    <n v="3.289473684210526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750"/>
    <n v="7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750"/>
    <n v="87.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7000"/>
    <n v="2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375"/>
    <n v="68.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642.85714285714289"/>
    <n v="5.829015544041451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1612.9032258064517"/>
    <n v="43.06632213608957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468.75"/>
    <n v="11.22754491017964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250"/>
    <n v="10.38062283737024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520.83333333333337"/>
    <n v="7.504127269998499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6250"/>
    <n v="40.25764895330112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3000"/>
    <n v="52.44755244755244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500"/>
    <n v="8.3333333333333339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2857.1428571428573"/>
    <n v="73.260073260073256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08.33333333333334"/>
    <n v="3.56633380884450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413.22314049586777"/>
    <n v="2.604845011721802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250"/>
    <n v="2.50357653791130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3000"/>
    <n v="119.0476190476190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205.47945205479451"/>
    <n v="2.303793580095223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3225.8064516129034"/>
    <n v="17.66368346679227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941.1764705882351"/>
    <n v="58.07200929152148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714.2857142857142"/>
    <n v="51.50214592274678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457.47058823529414"/>
    <n v="8.82746878547105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292.39766081871346"/>
    <n v="2.573340195573854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296.01063829787233"/>
    <n v="2.16916780354706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863.63636363636363"/>
    <n v="2.370318620724070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67.567567567567565"/>
    <n v="3.5112359550561796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3888.8888888888887"/>
    <n v="92.838196286472154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3793.1034482758619"/>
    <n v="125.1422070534698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4166.666666666667"/>
    <n v="83.89261744966442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400"/>
    <n v="6.756756756756757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246.91358024691357"/>
    <n v="5.614823133071308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2000"/>
    <n v="75.47169811320755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2727.2727272727275"/>
    <n v="2.142857142857142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357.14285714285717"/>
    <n v="2.177700348432055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0000"/>
    <n v="442.47787610619469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444.44444444444446"/>
    <n v="2.8880866425992782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500"/>
    <n v="48.661800486618006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6666.666666666668"/>
    <n v="178.5714285714285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4166.666666666667"/>
    <n v="38.35826620636747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8333.3333333333339"/>
    <n v="51.9210799584631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225"/>
    <n v="2.970297029702970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1405.6016260162601"/>
    <n v="1.777358568153547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364.58333333333331"/>
    <n v="1.207472807712370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322.58064516129031"/>
    <n v="6.729475100942126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22222"/>
    <n v="8080.72727272727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5833.333333333333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582.22905027932961"/>
    <n v="3.389125556892458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3333.3333333333335"/>
    <n v="94.3396226415094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1304.3478260869565"/>
    <n v="15.88983050847457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869.56521739130437"/>
    <n v="7.843137254901960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219.5121951219512"/>
    <n v="7.564296520423600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312.5"/>
    <n v="5.963029218843172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2500"/>
    <n v="961.53846153846155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714.28571428571433"/>
    <n v="23.58490566037735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25000"/>
    <n v="214.13276231263384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357.14285714285717"/>
    <n v="3.986105574853368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18181.81818181818"/>
    <n v="42.83572499464553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1111.1111111111111"/>
    <n v="13.77410468319559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800"/>
    <n v="61.53846153846154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625"/>
    <n v="76.9230769230769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262.00873362445412"/>
    <n v="1.707698875764906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3750"/>
    <n v="12.8391680219121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149116.66666666666"/>
    <n v="45.132163034705407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250"/>
    <n v="0.9615384615384615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454.5"/>
    <n v="3.378040540540540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333.3333333333333"/>
    <n v="6.22858922454064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263.15789473684208"/>
    <n v="1.216426625145971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1242.2360248447205"/>
    <n v="1.332427282781042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00"/>
    <n v="17.09401709401709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394.73684210526318"/>
    <n v="2.256317689530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93500"/>
    <n v="37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495.04950495049508"/>
    <n v="7.6161462300076161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28812.5"/>
    <n v="523.8636363636363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20000"/>
    <n v="266.66666666666669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6.4516129032258061"/>
    <n v="4.6435989080298549E-3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277.77777777777777"/>
    <n v="2.89620018535681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625"/>
    <n v="3.267973856209150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1500"/>
    <n v="37.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631.5789473684213"/>
    <n v="35.18648838845883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704.22535211267609"/>
    <n v="4.370858611465636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2857.1428571428573"/>
    <n v="32.20611916264090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112.5"/>
    <n v="2.11267605633802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51.666666666666664"/>
    <n v="0.4865034526051475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6.2761506276150625"/>
    <n v="0.2842494535304255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27.027027027027028"/>
    <n v="0.8703220191470844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15.267175572519085"/>
    <n v="0.421674045962470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327.86885245901641"/>
    <n v="0.8429020273901014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65.359477124183002"/>
    <n v="0.9096837393511770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57.377049180327866"/>
    <n v="0.9999171497218801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67.576576576576571"/>
    <n v="0.9699987068408121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39.215686274509807"/>
    <n v="0.8527330092947897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70.921985815602838"/>
    <n v="0.894774516821760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12.578616352201259"/>
    <n v="0.2923121894182987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1.01010101010101"/>
    <n v="0.9310986964618249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56.25"/>
    <n v="0.9216841559079954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49.185185185185183"/>
    <n v="0.972181551976573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30.120481927710845"/>
    <n v="0.7692201184906670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60.526315789473685"/>
    <n v="0.9289176090468497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21.327014218009477"/>
    <n v="0.88999291961188398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47.61904761904762"/>
    <n v="0.97943192948090108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24.590163934426229"/>
    <n v="0.6880733944954128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6.666666666666668"/>
    <n v="0.780031201248049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85000"/>
    <n v="34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650"/>
    <n v="6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342.46575342465752"/>
    <n v="11.713716762328687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3500"/>
    <n v="1166.6666666666667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1250"/>
    <n v="37.593984962406012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2000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3750"/>
    <n v="70.754716981132077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500"/>
    <n v="1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5000"/>
    <n v="1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49.75"/>
    <n v="1.047368421052631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731.70731707317077"/>
    <n v="11.14275102141884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600"/>
    <n v="37.037037037037038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1013.5135135135135"/>
    <n v="29.697089685210848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50"/>
    <n v="3.846153846153846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7500"/>
    <n v="666.66666666666663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104.76190476190476"/>
    <n v="2.588235294117647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5000"/>
    <n v="142.8571428571428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18750"/>
    <n v="1470.588235294117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750"/>
    <n v="7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1800"/>
    <n v="15.84972116231288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333.33333333333331"/>
    <n v="22.22222222222222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76.92307692307692"/>
    <n v="1.5932361813315206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149.70059880239521"/>
    <n v="3.404139433551198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120"/>
    <n v="13.333333333333334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1444.4444444444443"/>
    <n v="38.34808259587021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204.08163265306123"/>
    <n v="10.98297638660076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7000"/>
    <n v="5666.66666666666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3333.3333333333335"/>
    <n v="178.5714285714285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50000"/>
    <n v="121.9512195121951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333.3333333333335"/>
    <n v="29.23976608187134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9000"/>
    <n v="12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306.12244897959181"/>
    <n v="7.050705540601096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306.12244897959181"/>
    <n v="12.77683134582623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12999"/>
    <n v="2599.800000000000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00"/>
    <n v="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285.71428571428572"/>
    <n v="95.23809523809524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75"/>
    <n v="7.100591715976331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666.66666666666663"/>
    <n v="5.464464285172176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319.1489361702124"/>
    <n v="19.86176213553666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413.79310344827587"/>
    <n v="5.576208178438661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14285.714285714286"/>
    <n v="2127.6595744680849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1136.3636363636363"/>
    <n v="13.86577925679423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000"/>
    <n v="2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400"/>
    <n v="4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16666.666666666668"/>
    <n v="2439.024390243902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333.33333333333331"/>
    <n v="18.82352941176470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000"/>
    <n v="61.72839506172839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1621.6216216216217"/>
    <n v="20.19522046449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45000"/>
    <n v="628.9308176100629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57.142857142857146"/>
    <n v="2.424242424242424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1190.4761904761904"/>
    <n v="34.1296928327645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3333.3333333333335"/>
    <n v="222.22222222222223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4545.454545454545"/>
    <n v="196.0784313725490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2500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282.05128205128204"/>
    <n v="2.813936146672584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000"/>
    <n v="2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2000"/>
    <n v="6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0000"/>
    <n v="754.71698113207549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50000"/>
    <n v="2800.80663231010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125"/>
    <n v="12.0481927710843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1500"/>
    <n v="41.28440366972476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100"/>
    <n v="42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50000"/>
    <n v="8620.689655172413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1666.6666666666667"/>
    <n v="454.54545454545456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12857.142857142857"/>
    <n v="211.7647058823529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000"/>
    <n v="2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521.7391304347825"/>
    <n v="59.8290598290598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000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0000"/>
    <n v="952.3809523809524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1666.6666666666667"/>
    <n v="454.54545454545456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769.23076923076928"/>
    <n v="6.954102920723226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3000"/>
    <n v="15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25000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1000"/>
    <n v="2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98.33333333333337"/>
    <n v="15.518518518518519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641.02564102564099"/>
    <n v="2.531645569620253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8750"/>
    <n v="28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8000"/>
    <n v="16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5625"/>
    <n v="241.93548387096774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80000"/>
    <n v="8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500"/>
    <n v="11.32075471698113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5000"/>
    <n v="205.4794520547945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25000"/>
    <n v="666.66666666666663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416.66666666666669"/>
    <n v="9.920634920634920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1066.6666666666667"/>
    <n v="17.56311745334797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8000"/>
    <n v="16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1666.6666666666667"/>
    <n v="15.38461538461538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3125"/>
    <n v="132.9787234042553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3333.3333333333335"/>
    <n v="66.2251655629139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2500"/>
    <n v="214.28571428571428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1578.9473684210527"/>
    <n v="25.97402597402597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30000"/>
    <n v="1714.285714285714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400"/>
    <n v="4.8297512678097076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875"/>
    <n v="5.224660397074190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3750"/>
    <n v="61.28702757916241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000"/>
    <n v="17.64705882352941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3333.3333333333335"/>
    <n v="588.2352941176470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12500"/>
    <n v="2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25000"/>
    <n v="1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125000"/>
    <n v="4166.666666666667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789.47368421052636"/>
    <n v="16.930022573363431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222.2222222222222"/>
    <n v="34.18803418803418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175000"/>
    <n v="175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75000"/>
    <n v="1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12000"/>
    <n v="18.7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588.23529411764707"/>
    <n v="8.5106382978723403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16666.666666666668"/>
    <n v="1250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250"/>
    <n v="23.8095238095238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833.33333333333337"/>
    <n v="2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58.666666666666664"/>
    <n v="0.9529585029888243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12.61261261261261"/>
    <n v="0.948406676783004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60.975609756097562"/>
    <n v="0.936914428482198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25"/>
    <n v="0.960377565580068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23.529411764705884"/>
    <n v="0.62285892245406416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4.65116279069767"/>
    <n v="0.927835051546391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38.46153846153846"/>
    <n v="0.7407407407407407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81.818181818181813"/>
    <n v="0.91680814940577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6.666666666666667"/>
    <n v="0.3448275862068965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76.92307692307692"/>
    <n v="0.96193486326783018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17.50700280112045"/>
    <n v="0.3103277060575968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58.823529411764703"/>
    <n v="0.7407407407407407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8.3203125"/>
    <n v="0.37049339499706163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47.770700636942678"/>
    <n v="0.3947991788177080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0.95808383233533"/>
    <n v="0.3837298541826554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295.33333333333331"/>
    <n v="0.98700334199777195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46.601941747572816"/>
    <n v="0.796151932327085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54.054054054054056"/>
    <n v="0.9762018264736173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92.250922509225092"/>
    <n v="0.5018971713075425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61.38613861386139"/>
    <n v="0.9760479041916168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228.07017543859649"/>
    <n v="0.9713816035268624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209.67741935483872"/>
    <n v="0.99145820622330694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28.125"/>
    <n v="0.869565217391304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18.43971631205673"/>
    <n v="0.95999080248332946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33.33333333333334"/>
    <n v="0.643915003219575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30.43478260869566"/>
    <n v="0.94339622641509435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194.17475728155341"/>
    <n v="0.3932131411831783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66.66666666666666"/>
    <n v="0.98911968348170132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30.120481927710845"/>
    <n v="0.7749535027898326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60.185185185185183"/>
    <n v="0.978179082016553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80"/>
    <n v="0.75872534142640369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9.1074681238615671"/>
    <n v="0.1272134827973023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63.063063063063062"/>
    <n v="0.6863417982155113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44.80874316939889"/>
    <n v="0.9746588693957114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01.12359550561797"/>
    <n v="0.5804579168010318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64.62450592885375"/>
    <n v="0.6282662158007992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7.14285714285714"/>
    <n v="0.9637006103437199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21.359223300970875"/>
    <n v="0.8975891571229819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.985507246376812"/>
    <n v="0.3566651805617476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03.66492146596859"/>
    <n v="0.8920124341127179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833.33333333333337"/>
    <n v="14.150943396226415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1000"/>
    <n v="22.727272727272727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1250"/>
    <n v="25.813113061435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08.33333333333334"/>
    <n v="3.412969283276450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2750"/>
    <n v="11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5000"/>
    <n v="12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66.66666666666666"/>
    <n v="8.620689655172414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1255.6666666666667"/>
    <n v="35.87619047619047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333.33333333333331"/>
    <n v="5.61797752808988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1000"/>
    <n v="33.19502074688797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147.05882352941177"/>
    <n v="1.9708316909735908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911"/>
    <n v="182.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315.78947368421052"/>
    <n v="7.0963926670609103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44.444444444444443"/>
    <n v="0.963391136801541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17.64705882352941"/>
    <n v="0.8316008316008316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64.516129032258064"/>
    <n v="0.8547008547008546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70"/>
    <n v="0.8187134502923976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42.372881355932201"/>
    <n v="0.6594566077552097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61.728395061728392"/>
    <n v="0.957487552661815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59.055118110236222"/>
    <n v="0.49961696033041336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81.081081081081081"/>
    <n v="0.9823182711198428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24.822695035460992"/>
    <n v="0.7264425072644250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1.4064697609001406E-2"/>
    <n v="3.2912795573360648E-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47.5177304964539"/>
    <n v="0.5028897395481498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7.522935779816514"/>
    <n v="0.4941525284137703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83.10249307479225"/>
    <n v="0.8477179292059454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31.25"/>
    <n v="0.33929673041332509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17.910447761194028"/>
    <n v="0.46916124915746454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26.041666666666668"/>
    <n v="0.95932463545663849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44.594594594594597"/>
    <n v="0.8797653958944281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38.46153846153846"/>
    <n v="0.9876543209876542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61.904761904761905"/>
    <n v="0.7973503434739941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36.585365853658537"/>
    <n v="0.8403361344537815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9.117647058823529"/>
    <n v="0.600739371534195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53.030303030303031"/>
    <n v="0.8392943213346217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90"/>
    <n v="0.995285489785227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38.36477987421384"/>
    <n v="0.9823182711198428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65.934065934065927"/>
    <n v="0.857142857142857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91.262135922330103"/>
    <n v="0.9203955742680897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59.171597633136095"/>
    <n v="0.871687587168758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241.93548387096774"/>
    <n v="0.9823182711198428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78.57142857142858"/>
    <n v="0.94339622641509435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74.074074074074076"/>
    <n v="0.9661835748792270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53.533190578158461"/>
    <n v="0.6452638664623847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38.560411311053983"/>
    <n v="0.6167484200961305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44.117647058823529"/>
    <n v="0.95766177301500655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36.319612590799032"/>
    <n v="0.9422909606028149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34.210526315789473"/>
    <n v="0.6454175354979644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66.222222222222229"/>
    <n v="0.9027586938129004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5.38461538461539"/>
    <n v="0.9016167792084767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94.594594594594597"/>
    <n v="0.9032258064516128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54.744525547445257"/>
    <n v="0.8089742206881673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45.454545454545453"/>
    <n v="0.4738213693437574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64.516129032258064"/>
    <n v="0.99009900990099009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31.746031746031747"/>
    <n v="0.9837678307919330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75"/>
    <n v="0.9230769230769231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10"/>
    <n v="0.41322314049586778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65.573770491803273"/>
    <n v="0.9955201592832254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28.846153846153847"/>
    <n v="0.7995735607675905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40.697674418604649"/>
    <n v="0.9210526315789473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71.428571428571431"/>
    <n v="0.6863417982155113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32.692307692307693"/>
    <n v="0.9090909090909090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25"/>
    <n v="0.9781545484186501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22.727272727272727"/>
    <n v="0.8196721311475410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39.0625"/>
    <n v="0.98077677520596307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36.956521739130437"/>
    <n v="0.708333333333333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84.033613445378151"/>
    <n v="0.9130335539831089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60.606060606060609"/>
    <n v="0.9555661729574772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09.375"/>
    <n v="0.8064516129032257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25"/>
    <n v="0.740740740740740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68.965517241379317"/>
    <n v="0.9732360097323601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50"/>
    <n v="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32.407407407407405"/>
    <n v="0.7676903268825411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84.61538461538464"/>
    <n v="2.523500094631253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348.83720930232556"/>
    <n v="3.84960862312331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308.98876404494382"/>
    <n v="1.53265246408716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11.1111111111111"/>
    <n v="8.6850790342192106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263.15789473684208"/>
    <n v="8.802816901408450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328.57142857142856"/>
    <n v="0.8929264694463855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833.33333333333337"/>
    <n v="6.4516129032258061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2500"/>
    <n v="3.122268015486449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4600"/>
    <n v="164.285714285714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27.86885245901641"/>
    <n v="3.21388397878836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6363.636363636364"/>
    <n v="88.75739644970414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3.22580645161293"/>
    <n v="2.47500247500247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75000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10526.315789473685"/>
    <n v="17.44135344902764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296.2962962962963"/>
    <n v="6.5252854812398047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644.44444444444446"/>
    <n v="6.621004566210046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33333.333333333336"/>
    <n v="198.8071570576540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66000"/>
    <n v="76.75693636816747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8750"/>
    <n v="330.1886792452830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340.90909090909093"/>
    <n v="11.26126126126126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555.55555555555554"/>
    <n v="10.16260162601626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500"/>
    <n v="41.15226337448559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9090.9090909090901"/>
    <n v="88.495575221238937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1170.7317073170732"/>
    <n v="28.15249266862170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5000"/>
    <n v="42.906178489702519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5555.5555555555557"/>
    <n v="122.5490196078431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700"/>
    <n v="4.445573478978788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7352.9411764705883"/>
    <n v="73.163593795727252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481.8840579710145"/>
    <n v="9.298748514297699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562.5"/>
    <n v="5.060728744939271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446.42857142857144"/>
    <n v="1.177204609933252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357.14285714285717"/>
    <n v="2.025029362925762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2000"/>
    <n v="30.27245206861755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1351.3513513513512"/>
    <n v="15.073861923424781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543.47826086956525"/>
    <n v="1.421262080727686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50000"/>
    <n v="5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54.79876160990713"/>
    <n v="0.9775362177168663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10.791366906474821"/>
    <n v="0.2647370278856335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42.857142857142854"/>
    <n v="0.8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32.885906040268459"/>
    <n v="0.6787643717966477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80.645161290322577"/>
    <n v="0.9784735812133071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225.96153846153845"/>
    <n v="0.9816207184628237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9.069767441860463"/>
    <n v="0.4897159647404505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64.102564102564102"/>
    <n v="0.9610764055742431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66.66666666666666"/>
    <n v="0.9875080235026909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44.052863436123346"/>
    <n v="0.7345379756133392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23.80952380952381"/>
    <n v="0.7485029940119760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8.75"/>
    <n v="0.7677543186180422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20.66115702479339"/>
    <n v="0.8151287903488750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39.080459770114942"/>
    <n v="0.5470142674191866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30.76923076923077"/>
    <n v="0.7980845969672785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61.224489795918366"/>
    <n v="0.8955223880597015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34.736842105263158"/>
    <n v="0.8638743455497381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8.518518518518519"/>
    <n v="0.57736720554272514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22.727272727272727"/>
    <n v="0.7937557878026193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40"/>
    <n v="0.9165902841429880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40"/>
    <n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291.66666666666669"/>
    <n v="0.8428657435279951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81.521739130434781"/>
    <n v="0.997340425531914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51.020408163265309"/>
    <n v="0.7905813302637695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55.555555555555557"/>
    <n v="0.8751969193068440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57.47126436781609"/>
    <n v="0.9033423667570008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79.70443349753694"/>
    <n v="0.949234437732596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75"/>
    <n v="0.96463022508038587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99.98571428571428"/>
    <n v="0.933822548365577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31.25"/>
    <n v="0.80645161290322576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92.30769230769232"/>
    <n v="0.9522902580706599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22.727272727272727"/>
    <n v="0.5277973258268824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36.697247706422019"/>
    <n v="0.58368597694440394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2.023809523809526"/>
    <n v="0.3960608006850781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41.935483870967744"/>
    <n v="0.8609271523178807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15.037593984962406"/>
    <n v="0.491762970248340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66.225165562913901"/>
    <n v="0.896057347670250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5"/>
    <n v="0.23584905660377359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68.493150684931507"/>
    <n v="0.9337068160597572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54.054054054054056"/>
    <n v="0.95819858665708468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3.655913978494624"/>
    <n v="0.4707896426278621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55.555555555555557"/>
    <n v="0.8058945429426663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59.701492537313435"/>
    <n v="0.9057468505483731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8.571428571428573"/>
    <n v="0.4571428571428571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51.282051282051285"/>
    <n v="0.7319304666056725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44.642857142857146"/>
    <n v="0.74179904070548053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.705882352941176"/>
    <n v="0.68775790921595603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47.36842105263159"/>
    <n v="0.9165302782324058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38.46153846153846"/>
    <n v="0.9074410163339382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24.03846153846154"/>
    <n v="0.879971840901091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92.30769230769232"/>
    <n v="0.9770395701025891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44.117647058823529"/>
    <n v="0.8187772925764191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42.68292682926829"/>
    <n v="0.8937691521961185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82.191780821917803"/>
    <n v="0.93196644920782856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63.291139240506332"/>
    <n v="0.8783487044356609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67.692307692307693"/>
    <n v="0.9117281392457521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48.913043478260867"/>
    <n v="0.79274200651810089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0.294117647058824"/>
    <n v="0.5972696245733788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10.416666666666666"/>
    <n v="0.2014017562233142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22.123893805309734"/>
    <n v="0.9160864785635763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60.606060606060609"/>
    <n v="0.97489641725566656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900"/>
    <n v="60.165975103734439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1470.5882352941176"/>
    <n v="238.095238095238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4000"/>
    <n v="8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500"/>
    <n v="2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166.66666666666666"/>
    <n v="13.88888888888888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6000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1000"/>
    <n v="428.57142857142856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38.46153846153845"/>
    <n v="21.87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2000"/>
    <n v="2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500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488.88888888888891"/>
    <n v="5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2250"/>
    <n v="81.81818181818181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3000"/>
    <n v="5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630"/>
    <n v="14.15730337078651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6.666666666666664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00000"/>
    <n v="1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2500"/>
    <n v="961.5384615384615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0000"/>
    <n v="3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535.71428571428567"/>
    <n v="4.911591355599214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1250"/>
    <n v="11.9331742243436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333.33333333333331"/>
    <n v="22.22222222222222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1000"/>
    <n v="12.40694789081885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61.70212765957444"/>
    <n v="3.130178604308598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1200"/>
    <n v="14.90683229813664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7454.545454545455"/>
    <n v="10.01221001221001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7500"/>
    <n v="10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5000"/>
    <n v="129.87012987012986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136.36363636363637"/>
    <n v="3.717472118959107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2500"/>
    <n v="33.33333333333333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454.16666666666669"/>
    <n v="15.13888888888888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13000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60000"/>
    <n v="89.1089108910891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66666.66666666666"/>
    <n v="6666.666666666667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00000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9475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750"/>
    <n v="116.66666666666667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2142.8571428571427"/>
    <n v="9.523809523809523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1666.6666666666667"/>
    <n v="34.48275862068965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44.117647058823529"/>
    <n v="0.9877069986942512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26.666666666666668"/>
    <n v="0.9215103554726196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24"/>
    <n v="0.67720090293453727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21.367521367521366"/>
    <n v="0.6127450980392157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11.529592621060722"/>
    <n v="0.2190990864663589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64.516129032258064"/>
    <n v="0.92697896974398586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66.666666666666671"/>
    <n v="0.8689607229753215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32.423208191126278"/>
    <n v="0.976863753213367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37.85046728971963"/>
    <n v="0.92229771978823627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8.518518518518519"/>
    <n v="0.7991475759190197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93.294460641399411"/>
    <n v="0.9630142345541544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74.404761904761898"/>
    <n v="0.7209597416080285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31.914893617021278"/>
    <n v="0.8297653423611802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39.473684210526315"/>
    <n v="0.8907363420427553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34.013605442176868"/>
    <n v="0.530026907699347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5502183406113534"/>
    <n v="0.15115908788590915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81.300813008130078"/>
    <n v="0.8983918785374179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2.4701116490465367"/>
    <n v="8.4629990319513931E-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22.535211267605632"/>
    <n v="0.727934485896269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78.740157480314963"/>
    <n v="0.8544058290983285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833.33333333333337"/>
    <n v="47.6190476190476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5000"/>
    <n v="1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3500"/>
    <n v="14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233.3333333333335"/>
    <n v="44.666666666666664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6666.666666666667"/>
    <n v="416.66666666666669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500"/>
    <n v="41.666666666666664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152.63157894736841"/>
    <n v="3.240223463687150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1200"/>
    <n v="12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2000"/>
    <n v="133.33333333333334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454.54545454545456"/>
    <n v="11.23595505617977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15000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000"/>
    <n v="52.631578947368418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000"/>
    <n v="4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186.66666666666666"/>
    <n v="3.994293865905848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58.757062146892657"/>
    <n v="0.6012116727558618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66.869300911854097"/>
    <n v="0.9857514114167935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52.816901408450704"/>
    <n v="0.9268573603596701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4.1635687732342"/>
    <n v="0.359791874238901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46.376811594202898"/>
    <n v="0.96542569239123877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34.883720930232556"/>
    <n v="0.89766606822262118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36.363636363636367"/>
    <n v="0.46511627906976744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87.677725118483409"/>
    <n v="0.9028353911473330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89.285714285714292"/>
    <n v="0.808791517579430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39.506172839506171"/>
    <n v="0.98975602513980299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67.961165048543691"/>
    <n v="0.894511532809405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10.447761194029852"/>
    <n v="0.1789640537914813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37.209302325581397"/>
    <n v="0.666583343748698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42.04545454545453"/>
    <n v="0.9391787820729553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540.54054054054052"/>
    <n v="0.6361768317121426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46.55172413793105"/>
    <n v="0.9203118233001299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24.390243902439025"/>
    <n v="0.6173601679219656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63.559322033898304"/>
    <n v="0.48693393929556888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62.068965517241381"/>
    <n v="0.96745585982639537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7.78443113772455"/>
    <n v="0.96644295302013428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59.57446808510639"/>
    <n v="0.9362127075271501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96.238938053097343"/>
    <n v="0.7196017872592436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76.763485477178421"/>
    <n v="0.8010045029442327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107.14285714285714"/>
    <n v="0.4830917874396135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8.571428571428573"/>
    <n v="0.5746935888509444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82.142857142857139"/>
    <n v="0.8310749774164408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50"/>
    <n v="0.9054338968581443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18.75"/>
    <n v="0.3551556765715638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34.75177304964538"/>
    <n v="0.9932563124052485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40.045766590389015"/>
    <n v="0.7416982771408591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32.19178082191781"/>
    <n v="0.5683192261185006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17.006802721088434"/>
    <n v="0.206603032932523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60.810810810810814"/>
    <n v="0.6889899407468651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20.325203252032519"/>
    <n v="0.23938716884774977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36.363636363636367"/>
    <n v="0.75514442137058713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6.373626373626372"/>
    <n v="0.39950714135661308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53.571428571428569"/>
    <n v="0.555864369093941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52.17391304347825"/>
    <n v="0.9743875278396436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70.422535211267601"/>
    <n v="0.7353692767128404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53.0612244897959"/>
    <n v="0.8484162895927601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9000"/>
    <n v="3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500"/>
    <n v="2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2250"/>
    <n v="22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000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90.909090909090907"/>
    <n v="3.460207612456747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700"/>
    <n v="11.666666666666666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83.333333333333329"/>
    <n v="2.941176470588235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07.14285714285714"/>
    <n v="7.4257425742574261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268.75"/>
    <n v="2.033096926713947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125"/>
    <n v="2.215657311669128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2500"/>
    <n v="2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250"/>
    <n v="21.42857142857142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15000"/>
    <n v="3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625"/>
    <n v="26.59574468085106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0000"/>
    <n v="149.25373134328359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3000"/>
    <n v="70.58823529411765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000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4000"/>
    <n v="4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508.47457627118644"/>
    <n v="4.705882352941176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653.84615384615381"/>
    <n v="24.28571428571428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136.3636363636363"/>
    <n v="7.331378299120234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115.38461538461539"/>
    <n v="2.41545893719806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3025"/>
    <n v="151.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833.33333333333337"/>
    <n v="2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3000"/>
    <n v="40.35874439461883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1666.6666666666667"/>
    <n v="19.76284584980237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85.71428571428572"/>
    <n v="4.364906154517678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500"/>
    <n v="7.69230769230769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000"/>
    <n v="181.8181818181818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474.25"/>
    <n v="9.253658536585366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666.5"/>
    <n v="119.03571428571429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000"/>
    <n v="2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333.33333333333331"/>
    <n v="10.7526881720430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20000"/>
    <n v="1333.3333333333333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166.66666666666666"/>
    <n v="1.26582278481012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7500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30000"/>
    <n v="58.82352941176470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152.17391304347825"/>
    <n v="3.421309872922776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7333.333333333333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100"/>
    <n v="4.8780487804878048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14285.714285714286"/>
    <n v="357.14285714285717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1083.3333333333333"/>
    <n v="43.33333333333333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800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555.55555555555554"/>
    <n v="13.62397820163487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44.642857142857146"/>
    <n v="0.9237943559860026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46.875"/>
    <n v="0.9983361064891846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66.666666666666671"/>
    <n v="0.9996701088640748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40"/>
    <n v="0.8189529102076630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36.36363636363637"/>
    <n v="0.99311440677966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86.956521739130437"/>
    <n v="0.9900585743404044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48.780487804878049"/>
    <n v="0.68913238233064567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52.173913043478258"/>
    <n v="0.987654320987654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375"/>
    <n v="0.8450704225352112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17.857142857142858"/>
    <n v="0.3678499172337686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29.62962962962963"/>
    <n v="0.7992007992007992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45.454545454545453"/>
    <n v="0.90909090909090906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38.46153846153846"/>
    <n v="0.985221674876847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64.935064935064929"/>
    <n v="0.9737098344693281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58.823529411764703"/>
    <n v="0.8762322015334063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63.694267515923563"/>
    <n v="0.9596928982725527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44.303797468354432"/>
    <n v="0.68560235063663078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55.555555555555557"/>
    <n v="0.9517766497461929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65.217391304347828"/>
    <n v="0.7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58.823529411764703"/>
    <n v="0.8849557522123894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35.13513513513513"/>
    <n v="0.8250825082508250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6.15384615384616"/>
    <n v="0.983046017951275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41.666666666666664"/>
    <n v="0.98944591029023743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40"/>
    <n v="0.84745762711864403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72.115384615384613"/>
    <n v="0.64377682403433478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74.074074074074076"/>
    <n v="0.9882643607164917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52.631578947368418"/>
    <n v="0.85470085470085466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45.454545454545453"/>
    <n v="0.9908347783007183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73.170731707317074"/>
    <n v="0.9646302250803858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31.746031746031747"/>
    <n v="0.377002827521206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75.187969924812023"/>
    <n v="0.6413956769931370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85.106382978723403"/>
    <n v="0.98400984009840098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72.41379310344828"/>
    <n v="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62.5"/>
    <n v="0.99502487562189057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54.054054054054056"/>
    <n v="0.7980845969672785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51.724137931034484"/>
    <n v="0.9656652360515021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33.333333333333336"/>
    <n v="0.96339113680154143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37.037037037037038"/>
    <n v="0.9523809523809523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94.736842105263165"/>
    <n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23.529411764705884"/>
    <n v="0.5887201224537854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96.15384615384616"/>
    <n v="0.9861932938856016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42.857142857142854"/>
    <n v="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35.13513513513513"/>
    <n v="0.8019246190858059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78.125"/>
    <n v="0.9132420091324200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500"/>
    <n v="0.90252707581227432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24.096385542168676"/>
    <n v="0.9074410163339382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8.69565217391305"/>
    <n v="0.95492742551566079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25.555555555555557"/>
    <n v="0.79833391183616798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46.913580246913583"/>
    <n v="0.99415801356764066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62.5"/>
    <n v="0.7064641469445425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"/>
    <n v="0.9925558312655087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64.285714285714292"/>
    <n v="0.9933774834437085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29.761904761904763"/>
    <n v="0.57395265120208638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32.352941176470587"/>
    <n v="0.8339651250947687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31.25"/>
    <n v="0.6999533364442370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56.25"/>
    <n v="0.9966618472529341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13.12217194570135"/>
    <n v="0.95298178470616712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56.074766355140184"/>
    <n v="0.7562389715149987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.111111111111111"/>
    <n v="0.8865248226950354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2.2222222222222223"/>
    <n v="7.9760717846460619E-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78.21782178217822"/>
    <n v="0.9755495183996048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29.03225806451613"/>
    <n v="0.9743027645840944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31.25"/>
    <n v="0.9259259259259259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28.089887640449437"/>
    <n v="0.8169347301827973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37.634408602150536"/>
    <n v="0.8371203061468548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25.510204081632654"/>
    <n v="0.6215813028344107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41.463414634146339"/>
    <n v="0.7883143983306283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68.965517241379317"/>
    <n v="0.9743027645840944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38.46153846153846"/>
    <n v="0.715563506261180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43.478260869565219"/>
    <n v="0.974658869395711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25.974025974025974"/>
    <n v="0.993310056767669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34.693877551020407"/>
    <n v="0.8854166666666666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35.593220338983052"/>
    <n v="0.780669144981412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44.247787610619469"/>
    <n v="0.495785820525532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29.411764705882351"/>
    <n v="0.7277172963847004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71.428571428571431"/>
    <n v="0.8670520231213872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42.85714285714286"/>
    <n v="0.895522388059701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30.612244897959183"/>
    <n v="0.8445945945945946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35.714285714285715"/>
    <n v="0.5714285714285714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40"/>
    <n v="0.8510638297872340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73.529411764705884"/>
    <n v="0.9859781768141011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350"/>
    <n v="4.605263157894737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79.207920792079207"/>
    <n v="0.9163802978235967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23.333333333333332"/>
    <n v="0.9722222222222222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5000"/>
    <n v="277.77777777777777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256.41025641025641"/>
    <n v="3.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571.42857142857144"/>
    <n v="2.257336343115124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71.42857142857142"/>
    <n v="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27.27272727272728"/>
    <n v="3.937007874015748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789.47368421052636"/>
    <n v="2.987452698665604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333.33333333333331"/>
    <n v="2.092050209205020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375"/>
    <n v="10.71428571428571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10000"/>
    <n v="2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521.73913043478262"/>
    <n v="8.540925266903913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568.18181818181813"/>
    <n v="4.94853523357086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1276.25"/>
    <n v="23.6342592592592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53.16455696202533"/>
    <n v="3.837298541826553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2525"/>
    <n v="50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16500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2500"/>
    <n v="98.03921568627451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181.81818181818181"/>
    <n v="1.536098310291858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555.55555555555554"/>
    <n v="10.26694045174538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37.5"/>
    <n v="20.58823529411764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5000"/>
    <n v="147.0588235294117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5000"/>
    <n v="9.5238095238095237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3000"/>
    <n v="6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1470.5882352941176"/>
    <n v="12.7097102186070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500"/>
    <n v="454.5454545454545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666.66666666666663"/>
    <n v="13.333333333333334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79.634146341463421"/>
    <n v="2.340501792114695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17500"/>
    <n v="466.6666666666666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333.3333333333333"/>
    <n v="114.2857142857142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00"/>
    <n v="17.777777777777779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2880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3333.3333333333335"/>
    <n v="15.38461538461538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500"/>
    <n v="171.42857142857142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611.11111111111109"/>
    <n v="9.821428571428571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406.25"/>
    <n v="2.9599271402550089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000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178.57142857142858"/>
    <n v="1.461988304093567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4500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500"/>
    <n v="9.090909090909091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3000"/>
    <n v="136.36363636363637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66.66666666666669"/>
    <n v="4.7058823529411766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5000"/>
    <n v="25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000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23.076923076923077"/>
    <n v="0.9022556390977443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58.823529411764703"/>
    <n v="0.9195402298850574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89.552238805970148"/>
    <n v="0.9958506224066390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78.571428571428569"/>
    <n v="0.8442056792018418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78.651685393258433"/>
    <n v="0.8770830722967046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0.18691588785046"/>
    <n v="0.6752194463200540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56.60377358490566"/>
    <n v="0.95278424730044464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276.24309392265195"/>
    <n v="0.7695385846646350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76.717557251908403"/>
    <n v="0.809798154788284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40"/>
    <n v="0.4959825414145422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63.9344262295082"/>
    <n v="0.9718172983479106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13.333333333333334"/>
    <n v="0.38436899423446508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428.57142857142856"/>
    <n v="0.9259259259259259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94.444444444444443"/>
    <n v="0.9047365620010644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6.25"/>
    <n v="0.8333333333333333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45.833333333333336"/>
    <n v="0.9724874460711506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357.14285714285717"/>
    <n v="0.862068965517241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37.037037037037038"/>
    <n v="0.8718395815170009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2.04081632653062"/>
    <n v="0.9380863039399625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49.019607843137258"/>
    <n v="0.6044487427466150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33.333333333333336"/>
    <n v="0.64516129032258063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4"/>
    <n v="0.1129943502824858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69491525423729"/>
    <n v="0.9812740207703001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82.05128205128204"/>
    <n v="5.102040816326530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121.35922330097087"/>
    <n v="1.681581170595737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128.2051282051282"/>
    <n v="2.187226596675415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33.33333333333331"/>
    <n v="26.73796791443850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1818.1818181818182"/>
    <n v="37.00277520814061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266.30434782608694"/>
    <n v="1.769464105156723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168"/>
    <n v="4.692737430167597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289.4736842105263"/>
    <n v="6.410256410256410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1578.9473684210527"/>
    <n v="15.98295151838039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192.30769230769232"/>
    <n v="2.177700348432055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262.09677419354841"/>
    <n v="1.53606200964174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1250"/>
    <n v="14.925373134328359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480"/>
    <n v="7.3732718894009217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3333.3333333333335"/>
    <n v="50.251256281407038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289.4736842105263"/>
    <n v="2.759658805820371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197.36842105263159"/>
    <n v="2.51614526545332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29.16666666666666"/>
    <n v="3.88143966125617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460.5263157894737"/>
    <n v="6.455182589450386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16.21621621621622"/>
    <n v="4.22074496148570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151.5151515151515"/>
    <n v="2.515090543259557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22.22222222222223"/>
    <n v="4.945394601277560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65.517241379310349"/>
    <n v="2.099447513812154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416.66666666666669"/>
    <n v="6.5231572080887146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375"/>
    <n v="72.3684210526315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2000"/>
    <n v="2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2200"/>
    <n v="20.17114914425427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750"/>
    <n v="28.03738317757009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179.85611510791367"/>
    <n v="1.636018585171127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500"/>
    <n v="7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500"/>
    <n v="9.027081243731194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45.67901234567898"/>
    <n v="2.581596902083717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0.93023255813952"/>
    <n v="4.534606205250597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71.428571428571431"/>
    <n v="1.480384900074019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432.43243243243245"/>
    <n v="7.332722273143904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666.66666666666663"/>
    <n v="57.281970499785196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409.3805309734513"/>
    <n v="4.890063424947145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459.45945945945948"/>
    <n v="7.2186836518046711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194.44444444444446"/>
    <n v="2.0624631703005303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233.33333333333334"/>
    <n v="3.24675324675324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298.07692307692309"/>
    <n v="2.842993396918561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184.42622950819671"/>
    <n v="2.746917348309119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500"/>
    <n v="33.84094754653130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625"/>
    <n v="9.041591320072333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291.66666666666669"/>
    <n v="2.415042263239606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388.88888888888891"/>
    <n v="9.210526315789474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225"/>
    <n v="3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2076.9230769230771"/>
    <n v="135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282.60869565217394"/>
    <n v="7.514450867052023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85.714285714285708"/>
    <n v="2.0332090816672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4166.666666666667"/>
    <n v="49.11591355599214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180"/>
    <n v="1.911030894999469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300"/>
    <n v="4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3250"/>
    <n v="15.23140011716461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43.859649122807021"/>
    <n v="0.74134479946623177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27.272727272727273"/>
    <n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21.212121212121211"/>
    <n v="0.8631319358816276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75"/>
    <n v="0.99933377748167884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40"/>
    <n v="0.95192765349833408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52.631578947368418"/>
    <n v="0.9900990099009900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83.333333333333329"/>
    <n v="0.99341860176331798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416.66666666666669"/>
    <n v="0.998402555910543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45.454545454545453"/>
    <n v="0.5999400059994000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66.371681415929203"/>
    <n v="0.9848982271831910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71.428571428571431"/>
    <n v="0.97087378640776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7.5"/>
    <n v="0.7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16"/>
    <n v="0.3809523809523809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1.11111111111111"/>
    <n v="0.8470986869970351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45.454545454545453"/>
    <n v="0.9615384615384615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90.909090909090907"/>
    <n v="0.499151442547668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20"/>
    <n v="0.3259098316132536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35.714285714285715"/>
    <n v="0.9985122167969725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2.222222222222221"/>
    <n v="0.487092060399415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69.230769230769226"/>
    <n v="0.91836734693877553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50"/>
    <n v="0.98280098280098283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95.238095238095241"/>
    <n v="0.7984031936127744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74.626865671641795"/>
    <n v="0.8064119426383056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75"/>
    <n v="0.98619329388560162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52.631578947368418"/>
    <n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71.770334928229659"/>
    <n v="0.7250229590603702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65.78947368421052"/>
    <n v="0.8272667107875578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25"/>
    <n v="0.9313877677739832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37.5"/>
    <n v="0.9966777408637873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50.279329608938546"/>
    <n v="0.9850060194812301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50"/>
    <n v="0.9992313604919292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4.50381679389314"/>
    <n v="0.8549444286121402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57.142857142857146"/>
    <n v="0.9815950920245398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86.206896551724142"/>
    <n v="0.97920495086023163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45.811518324607327"/>
    <n v="0.6491020878090467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52.631578947368418"/>
    <n v="0.987654320987654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36.36363636363637"/>
    <n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37.285570469798657"/>
    <n v="0.9195570673088859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53.571428571428569"/>
    <n v="0.7585335018963337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39.473684210526315"/>
    <n v="0.749250749250749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1125"/>
    <n v="12.3711340206185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1250"/>
    <n v="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135.41666666666666"/>
    <n v="2.331420373027259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55000"/>
    <n v="275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2500"/>
    <n v="2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20000"/>
    <n v="2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1470.5882352941176"/>
    <n v="20.54231717337715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318.18181818181819"/>
    <n v="9.695290858725762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68.421052631578945"/>
    <n v="1.393056150878696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538.4615384615386"/>
    <n v="94.33962264150943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000"/>
    <n v="222.22222222222223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80000"/>
    <n v="6153.846153846154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3333.3333333333335"/>
    <n v="196.0784313725490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2500"/>
    <n v="833.33333333333337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8.33333333333334"/>
    <n v="4.980079681274900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28.571428571428573"/>
    <n v="0.5790907695826782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41.358024691358025"/>
    <n v="0.9911242603550295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31.21875"/>
    <n v="0.95415472779369626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38.46153846153846"/>
    <n v="0.7401924500370096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43.571428571428569"/>
    <n v="0.8596392333709131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41.379310344827587"/>
    <n v="0.9795918367346938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375"/>
    <n v="0.8995502248875562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28.089887640449437"/>
    <n v="0.60211946050096343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45.454545454545453"/>
    <n v="0.9380863039399625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48.780487804878049"/>
    <n v="0.691637468998791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83.333333333333329"/>
    <n v="0.9474182851729038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9.23076923076923"/>
    <n v="0.7320644216691069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55.555555555555557"/>
    <n v="0.9615384615384615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50"/>
    <n v="0.873362445414847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93.02127659574469"/>
    <n v="0.9830949284785435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34.692307692307693"/>
    <n v="0.80679785330948117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34.699453551912569"/>
    <n v="0.976022133415308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47.61904761904762"/>
    <n v="0.6920415224913494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21.428571428571427"/>
    <n v="0.75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46.296296296296298"/>
    <n v="0.91437433022080306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960"/>
    <n v="37.078651685393261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333.33333333333331"/>
    <n v="83.33333333333332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73.170731707317074"/>
    <n v="2.145922746781115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25000"/>
    <n v="1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6250"/>
    <n v="595.2380952380951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505.05050505050502"/>
    <n v="2.338634237605238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7500"/>
    <n v="352.9411764705882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6250"/>
    <n v="57.736720554272516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921.0526315789474"/>
    <n v="7.086454747924681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298.24561403508773"/>
    <n v="2.5383742459535328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42500"/>
    <n v="425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119.04761904761905"/>
    <n v="1.686340640809443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846.1538461538462"/>
    <n v="75.35321821036106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333"/>
    <n v="11.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25"/>
    <n v="62.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3333.3333333333335"/>
    <n v="196.0784313725490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571.4285714285716"/>
    <n v="1.902207047920985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2777.7777777777778"/>
    <n v="96.15384615384616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62.5"/>
    <n v="2.109704641350211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95.238095238095241"/>
    <n v="2.323960027887520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39.473684210526315"/>
    <n v="0.7309941520467836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31.25"/>
    <n v="0.8654262224145391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9.615384615384615"/>
    <n v="0.4152823920265780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90.909090909090907"/>
    <n v="0.8741258741258741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28.846153846153847"/>
    <n v="0.9063444108761329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4.018691588785046"/>
    <n v="0.511824860357117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54.545454545454547"/>
    <n v="0.96774193548387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75"/>
    <n v="0.969581749049429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42.666666666666664"/>
    <n v="0.99688473520249221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38.46153846153846"/>
    <n v="0.7874015748031496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40"/>
    <n v="0.829180520891203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65.625"/>
    <n v="0.93466263129784588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54.545454545454547"/>
    <n v="0.579934274115600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64.935064935064929"/>
    <n v="0.80893059375505583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50"/>
    <n v="0.92250922509225097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51.724137931034484"/>
    <n v="0.858220782445608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20.689655172413794"/>
    <n v="0.5340596544634035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31.57894736842104"/>
    <n v="0.8625646923519263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04.16666666666667"/>
    <n v="0.90334236675700086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20.967741935483872"/>
    <n v="0.5850585058505850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51.198033995494576"/>
    <n v="0.7929059906236012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63.157894736842103"/>
    <n v="0.72233284615995819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4.0355125100887816"/>
    <n v="5.8642427796510778E-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22.358859698155396"/>
    <n v="0.1268946159248936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147.05882352941177"/>
    <n v="0.28734145934980376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07.14285714285714"/>
    <n v="0.66779449737334162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34.782608695652172"/>
    <n v="0.9937024109704745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23.557126030624264"/>
    <n v="0.1249670399432149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53.022269353128316"/>
    <n v="0.943373087075222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5.586353944562898"/>
    <n v="0.49870668732420587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59.952038369304553"/>
    <n v="0.470712281824857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51.319648093841643"/>
    <n v="0.50384846656598337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102.04081632653062"/>
    <n v="0.4425823203115779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120.48192771084338"/>
    <n v="0.1430721598745543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144.82758620689654"/>
    <n v="0.2508810404538510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164.38356164383561"/>
    <n v="0.3400974946151230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45.454545454545453"/>
    <n v="0.5969981737825863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5.1622418879056049"/>
    <n v="6.9658658640927726E-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23.584905660377359"/>
    <n v="0.6380220296246388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2121.212121212121"/>
    <n v="0.8481558668152958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6.1236987140232699"/>
    <n v="9.0466528650930564E-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32.679738562091501"/>
    <n v="0.51833614098743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92.682926829268297"/>
    <n v="0.78812012609922022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69.633099141295858"/>
    <n v="0.3852414185314597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48.543689320388353"/>
    <n v="0.3812719231355802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66.093853271645742"/>
    <n v="0.4836921030831066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49.382716049382715"/>
    <n v="0.27017534379812497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98.039215686274517"/>
    <n v="0.350919057010310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10.598834128245892"/>
    <n v="0.17268771154244664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7.132667617689016"/>
    <n v="8.8354833009365613E-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103.54646647683148"/>
    <n v="0.38018806896273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10.504201680672269"/>
    <n v="0.1482623650812477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96.538274012676737"/>
    <n v="0.38936138067230952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49.75124378109453"/>
    <n v="0.2663144214585508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63.241106719367586"/>
    <n v="0.47913745675035807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8.456659619450317"/>
    <n v="0.28851702250432776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60.90133982947625"/>
    <n v="0.2485521835309323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28.86597938144331"/>
    <n v="9.7385668105708714E-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246.00246002460025"/>
    <n v="0.870313270567210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25.70694087403599"/>
    <n v="0.2818298490615150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625"/>
    <n v="19.68503937007874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2062.5"/>
    <n v="23.25581395348837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42.8571428571427"/>
    <n v="4.728877679697351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400"/>
    <n v="31.37254901960784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2000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196.42857142857142"/>
    <n v="2.354452054794520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6000"/>
    <n v="24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5000"/>
    <n v="1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600"/>
    <n v="5.893909626719056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666.66666666666663"/>
    <n v="14.28571428571428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750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333.33333333333331"/>
    <n v="12.82051282051282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833.33333333333337"/>
    <n v="3.816793893129771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4428.5714285714284"/>
    <n v="131.355932203389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200"/>
    <n v="8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3.598045204642638"/>
    <n v="0.26169167011623867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36.363636363636367"/>
    <n v="0.46126691016024318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29.411764705882351"/>
    <n v="0.32051282051282054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141.24293785310735"/>
    <n v="0.4265838889161902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57.06806282722513"/>
    <n v="0.8085375092678612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165.01650165016503"/>
    <n v="0.4034861200774693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72.992700729927009"/>
    <n v="0.8642355145485406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38.311951219512196"/>
    <n v="0.854154431756389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125.62814070351759"/>
    <n v="0.3276990935843071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17.271157167530223"/>
    <n v="0.3124482507584681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51.493305870236867"/>
    <n v="0.1220160963634322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7.3224043715847"/>
    <n v="0.4257130693912303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35.072336694432266"/>
    <n v="0.2020554086444355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1.1339154099104207"/>
    <n v="1.2797899533647527E-2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44.444444444444443"/>
    <n v="0.8849546645099993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20.876826722338205"/>
    <n v="0.108513750102816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58.685446009389672"/>
    <n v="0.7993451764314674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44.44444444444446"/>
    <n v="0.9780579470744256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22.471910112359552"/>
    <n v="0.20622394167162034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2.295081967213115"/>
    <n v="0.5199306759098787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52.631578947368418"/>
    <n v="0.355745286374955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307.69230769230768"/>
    <n v="0.7991241599207268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283.28611898016999"/>
    <n v="0.6193522813841284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38.095238095238095"/>
    <n v="0.1708379601947552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109.73936899862825"/>
    <n v="0.49714143673875216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55.066079295154182"/>
    <n v="0.7491586199539298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85.5287569573284"/>
    <n v="0.83160774725777342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37.974683544303801"/>
    <n v="0.7926023778071333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26.595744680851062"/>
    <n v="0.2768549280177187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52.428800000000003"/>
    <n v="0.4420104135754174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98.425196850393704"/>
    <n v="0.8309098462816784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47.080979284369114"/>
    <n v="0.32874406616960566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58.22784810126583"/>
    <n v="0.5596722559269291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153.54330708661416"/>
    <n v="0.2585181823957801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124.22360248447205"/>
    <n v="0.4738518480873621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35.377358490566039"/>
    <n v="0.7594840571638333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23.310023310023311"/>
    <n v="0.3328048392486065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39.215686274509807"/>
    <n v="0.237805059302636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329.81530343007915"/>
    <n v="0.7341238378819646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11.07011070110701"/>
    <n v="0.402947426106157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79.166666666666671"/>
    <n v="0.5498639810152226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71.428571428571431"/>
    <n v="0.8095199546668825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7.176165803108808"/>
    <n v="0.1975467123092283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83.333333333333329"/>
    <n v="0.9241005421389847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18.631178707224336"/>
    <n v="0.1220727149793933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46.082949308755758"/>
    <n v="0.8257638315441783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221.21896162528216"/>
    <n v="0.97088340482865887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61.908230152949749"/>
    <n v="0.6741620265151890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67.385444743935309"/>
    <n v="0.8320111289808612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58.823529411764703"/>
    <n v="0.2112958776174276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33.057851239669418"/>
    <n v="0.7670917633521909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92.421441774491683"/>
    <n v="0.2832476037252724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41.32231404958678"/>
    <n v="0.9899029895070282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56.36070853462158"/>
    <n v="0.8803481147973941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59.405940594059409"/>
    <n v="0.5973120955699352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90.25270758122744"/>
    <n v="0.6516695774574460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2.522522522522522"/>
    <n v="0.49448109648216254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6.2439024390243905"/>
    <n v="0.5942432683379758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80"/>
    <n v="0.697074610219113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8.328445747800586"/>
    <n v="0.5091649694501018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42.85714285714286"/>
    <n v="0.92661230541141582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492.61083743842363"/>
    <n v="0.869739165224349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81.632653061224488"/>
    <n v="0.6754474839581222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45.072608396421195"/>
    <n v="0.5231034912498350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25.70694087403599"/>
    <n v="0.50196991819772718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30.76923076923077"/>
    <n v="0.4574565416285452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49.5"/>
    <n v="0.7882165605095541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328.94736842105266"/>
    <n v="0.9503546153211609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90.11406844106463"/>
    <n v="0.778775804930990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81.699346405228752"/>
    <n v="0.3151321412094519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71.942446043165461"/>
    <n v="0.3562141559505575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204.28571428571428"/>
    <n v="0.9030856478850113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212.7659574468085"/>
    <n v="0.65528952984942102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200"/>
    <n v="0.9756097560975609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.2193902439024391"/>
    <n v="5.9581481653622974E-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21.414044742194044"/>
    <n v="0.184043719986671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265.95744680851061"/>
    <n v="0.8657409010631298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416.66666666666669"/>
    <n v="0.7621660759879578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16.474464579901152"/>
    <n v="0.34701738557101713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20"/>
    <n v="0.1969279243796770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63.636363636363633"/>
    <n v="0.87281795511221949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39.473684210526315"/>
    <n v="0.9030704394942805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30"/>
    <n v="0.88235294117647056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65.217391304347828"/>
    <n v="0.9230769230769231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72.289156626506028"/>
    <n v="0.8094981111710739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14.28571428571429"/>
    <n v="0.99304865938430986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60"/>
    <n v="0.9658725048293624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40"/>
    <n v="0.8657209146630037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40.322580645161288"/>
    <n v="0.8305620247108812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50"/>
    <n v="0.8692600315324077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73.170731707317074"/>
    <n v="0.8300974903385874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9.09090909090909"/>
    <n v="0.9873292743129833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65.217391304347828"/>
    <n v="0.97592713077423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48.611111111111114"/>
    <n v="0.8295804693055226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13.63636363636364"/>
    <n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42.857142857142854"/>
    <n v="0.9836065573770491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78.94736842105263"/>
    <n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87.5"/>
    <n v="0.9966777408637873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47.61904761904762"/>
    <n v="0.7554772097708385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22.222222222222221"/>
    <n v="0.7317073170731707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45.454545454545453"/>
    <n v="0.8830022075055187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26.315789473684209"/>
    <n v="0.7352941176470588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67.626086956521746"/>
    <n v="0.6843541006687785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21.621621621621621"/>
    <n v="0.772200772200772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0.202020202020201"/>
    <n v="0.393700787401574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50"/>
    <n v="0.9341825902335456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34.482758620689658"/>
    <n v="0.9282206937521465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83.769633507853399"/>
    <n v="0.9318578916715201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0"/>
    <n v="0.9387467730579676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52.631578947368418"/>
    <n v="0.9965122072745391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51.282051282051285"/>
    <n v="0.9389671361502347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27.272727272727273"/>
    <n v="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65.420560747663558"/>
    <n v="0.95367847411444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34.013605442176868"/>
    <n v="0.9551098376313276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41.666666666666664"/>
    <n v="0.4431314623338257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521.73913043478262"/>
    <n v="0.9910393525209563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34.285714285714285"/>
    <n v="0.6768189509306260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58.823529411764703"/>
    <n v="0.7428813395636315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90.909090909090907"/>
    <n v="0.9925558312655087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15.94202898550725"/>
    <n v="0.9912730796252491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000"/>
    <n v="176.0563380281690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26666.666666666668"/>
    <n v="258.06451612903226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220"/>
    <n v="9.565217391304347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2222.2222222222222"/>
    <n v="70.42253521126760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10000"/>
    <n v="2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118.64406779661017"/>
    <n v="3.4670629024269441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5000"/>
    <n v="6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66.66666666666666"/>
    <n v="8.47457627118644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10500"/>
    <n v="494.11764705882354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166.66666666666666"/>
    <n v="2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1010.10101010101"/>
    <n v="47.32630064505747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333.33333333333331"/>
    <n v="62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000"/>
    <n v="57.692307692307693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227.27272727272728"/>
    <n v="10.460251046025105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20000"/>
    <n v="1677.5005242189138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93.632958801498134"/>
    <n v="3.520383017672322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83.333333333333329"/>
    <n v="7.812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35.71428571428567"/>
    <n v="18.45018450184501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45454.545454545456"/>
    <n v="892.8571428571428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875"/>
    <n v="17.47088186356073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400"/>
    <n v="8.8888888888888893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479.1666666666667"/>
    <n v="58.48434925864909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168.53932584269663"/>
    <n v="3.28587075575027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5000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7090.909090909091"/>
    <n v="143.59351988217966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50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2500"/>
    <n v="123.45679012345678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7500"/>
    <n v="381.355932203389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7500"/>
    <n v="6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3156.25"/>
    <n v="10959.55882352941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25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1000"/>
    <n v="43.478260869565219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674.69879518072287"/>
    <n v="37.508372404554585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1315.7894736842106"/>
    <n v="3.54710556186152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964.6302250803858"/>
    <n v="15.17442239825676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800"/>
    <n v="138.46153846153845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625"/>
    <n v="117.6470588235294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30.76923076923077"/>
    <n v="0.8639308855291576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77.58620689655173"/>
    <n v="0.8907363420427553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56.81818181818182"/>
    <n v="0.7564296520423600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66.265060240963862"/>
    <n v="0.9743135518157661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21.367521367521366"/>
    <n v="0.72129255626081934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62.5"/>
    <n v="0.6821282401091405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8.75"/>
    <n v="0.8333333333333333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52.941176470588232"/>
    <n v="0.8224928020456310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21.857142857142858"/>
    <n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.421052631578949"/>
    <n v="0.5529225908372827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85.106382978723403"/>
    <n v="0.9427292010370020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76.92307692307692"/>
    <n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46.666666666666664"/>
    <n v="0.7878446820483961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63.492063492063494"/>
    <n v="0.971109492595290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6.923076923076923"/>
    <n v="0.4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70.422535211267601"/>
    <n v="0.7935248373274083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65.78947368421052"/>
    <n v="0.99880143827407109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29.103608847497089"/>
    <n v="0.72129255626081934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47.61904761904762"/>
    <n v="0.61957868649318459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64.102564102564102"/>
    <n v="0.9329733300243878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37.735849056603776"/>
    <n v="0.653167864141084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8.4269662921348321"/>
    <n v="0.1907790143084260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6.4516129032258061"/>
    <n v="0.204382877256727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37.593984962406012"/>
    <n v="0.3511975837606237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8.0256821829855536"/>
    <n v="5.3851166147002916E-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51.020408163265309"/>
    <n v="0.9117848187827672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5.6148231330713081"/>
    <n v="9.8556880871834174E-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10.688715953307392"/>
    <n v="0.242614263634356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13.636363636363637"/>
    <n v="0.1987083954297069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35.381750465549345"/>
    <n v="0.5416809214277569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30"/>
    <n v="0.8351893095768374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3.7059913526868438"/>
    <n v="9.2486390242315877E-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16.722408026755854"/>
    <n v="0.221056354633341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11.389521640091116"/>
    <n v="0.1860915198094422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40"/>
    <n v="0.83107497741644087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59.82905982905983"/>
    <n v="0.878458932044926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6.9284064665127021"/>
    <n v="0.1051490324554054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61.443932411674346"/>
    <n v="0.7524879131628948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35.856573705179279"/>
    <n v="0.68037496220139104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7.6045627376425857"/>
    <n v="0.1844507977497002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9285714285714284"/>
    <n v="0.2612888667189244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5.547850208044383"/>
    <n v="0.1420088933069433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40"/>
    <n v="0.91282519397535367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20.547945205479451"/>
    <n v="0.752634219769192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27.777777777777779"/>
    <n v="0.6578947368421053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32.352941176470587"/>
    <n v="0.9734513274336282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285.71428571428572"/>
    <n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41.666666666666664"/>
    <n v="0.9842519685039370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33.333333333333336"/>
    <n v="0.6631299734748010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55.555555555555557"/>
    <n v="0.8974646623289207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20.833333333333332"/>
    <n v="0.511247443762781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48.780487804878049"/>
    <n v="0.874253242022439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5"/>
    <n v="0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5"/>
    <n v="0.341878393855305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6.666666666666668"/>
    <n v="0.639534883720930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21.428571428571427"/>
    <n v="0.9463722397476340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46.666666666666664"/>
    <n v="0.988235294117647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26.315789473684209"/>
    <n v="0.8141134711356069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52.631578947368418"/>
    <n v="0.9852216748768473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50.724637681159422"/>
    <n v="0.9887005649717514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34.403669724770644"/>
    <n v="0.9248982611912689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.666666666666668"/>
    <n v="0.6150061500615006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95"/>
    <n v="0.9451795841209830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33.783783783783782"/>
    <n v="0.411268764137363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17.441860465116278"/>
    <n v="0.10583876693602969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56.074766355140184"/>
    <n v="0.92197480857498026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43.189368770764119"/>
    <n v="0.6354171758150447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6.9444444444444446"/>
    <n v="8.5143338810888133E-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4.86456400742115"/>
    <n v="0.58463274016314548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7.068273092369477"/>
    <n v="0.7939473192602278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2.2461814914645104"/>
    <n v="8.2499429103950597E-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5.0607287449392713"/>
    <n v="0.2016942315449778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6.3938618925831205"/>
    <n v="0.30116853391157694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3.5714285714285716"/>
    <n v="8.5836909871244635E-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88.435374149659864"/>
    <n v="0.6522502634087602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4.117647058823529"/>
    <n v="0.1861825919276547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18.311291963377418"/>
    <n v="0.283344089914524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50.632911392405063"/>
    <n v="0.7278020378457059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58.685446009389672"/>
    <n v="0.7810871921383887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52.083333333333336"/>
    <n v="0.3694399290675336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6.1349693251533743"/>
    <n v="0.1240079365079365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3.9603960396039604"/>
    <n v="7.3524135326758902E-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4.9140049140049139E-4"/>
    <n v="1.0749798441279227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17.241379310344829"/>
    <n v="0.2652379184128163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.0202020202020203"/>
    <n v="3.7778260499995275E-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43.859649122807021"/>
    <n v="0.99880143827407109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48.684210526315788"/>
    <n v="0.9573587249016766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54.6875"/>
    <n v="0.9327115256495669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9.444444444444443"/>
    <n v="0.59251735229388858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43.782837127845887"/>
    <n v="0.1025523221947837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7.708333333333332"/>
    <n v="0.74377482348473378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36.144578313253014"/>
    <n v="0.3672719853091205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95.238095238095241"/>
    <n v="0.8874098724348308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2.5380710659898478"/>
    <n v="0.2174858634188777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14.575645756457565"/>
    <n v="0.3488474785834143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9.6"/>
    <n v="0.4490177736202057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14.792899408284024"/>
    <n v="0.1571981010469393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0.731707317073171"/>
    <n v="0.6825938566552901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4.8543689320388346"/>
    <n v="5.3558995233249425E-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29.761904761904763"/>
    <n v="0.3058852318610057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4.7619047619047619"/>
    <n v="0.12828736369467608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8.232044198895029"/>
    <n v="0.64871240416748577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25"/>
    <n v="0.8654511885529656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3.48314606741573"/>
    <n v="0.5554526939455656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11.764705882352942"/>
    <n v="0.3350083752093802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7.731958762886598"/>
    <n v="0.3122398001665279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49.504950495049506"/>
    <n v="0.2627948229419880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44.32989690721649"/>
    <n v="0.9746588693957114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2.7716186252771617"/>
    <n v="5.5504984347594412E-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14.970059880239521"/>
    <n v="0.1388410658550943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15.060240963855422"/>
    <n v="0.3532445512027976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.0593220338983051"/>
    <n v="7.371369600471768E-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17.006802721088434"/>
    <n v="0.4538028680341259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25.252525252525253"/>
    <n v="0.83612040133779264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8.2278481012658222"/>
    <n v="0.245236747783437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61.186666666666667"/>
    <n v="0.94501647446457993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41.062801932367151"/>
    <n v="0.7088058705803869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19.607843137254903"/>
    <n v="0.3694126339120797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31.25"/>
    <n v="0.6501950585175552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20.416666666666668"/>
    <n v="0.2477844780723378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27.272727272727273"/>
    <n v="0.54054054054054057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62.5"/>
    <n v="0.53956834532374098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62.5"/>
    <n v="0.9915192057270150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1.69491525423729"/>
    <n v="0.9414319493760658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37.974683544303801"/>
    <n v="0.823949464432848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7.14285714285714"/>
    <n v="0.9993337774816788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42.452830188679243"/>
    <n v="0.8334892266886955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40"/>
    <n v="0.9990009990009990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60"/>
    <n v="0.9310986964618249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51.724137931034484"/>
    <n v="0.960922485586162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58.139534883720927"/>
    <n v="0.5787037037037037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43.478260869565219"/>
    <n v="0.9323965855637035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31.481481481481481"/>
    <n v="0.9239130434782608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44.642857142857146"/>
    <n v="0.6845526585287046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35.294117647058826"/>
    <n v="0.7984031936127744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48.275862068965516"/>
    <n v="0.670819357930043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52.631578947368418"/>
    <n v="0.9940357852882704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4.16666666666667"/>
    <n v="0.9517162616585241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21.428571428571427"/>
    <n v="0.285578296049500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14.28571428571429"/>
    <n v="0.98765432098765427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23.696682464454977"/>
    <n v="0.748478343527608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27.058823529411764"/>
    <n v="0.585987261146496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62.621359223300971"/>
    <n v="0.91442537934476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53.097345132743364"/>
    <n v="0.9930453722430576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7.78443113772455"/>
    <n v="0.9878711376982602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47.945205479452056"/>
    <n v="0.9366929386733751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26.192933333333333"/>
    <n v="0.9375781525920410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81.433224755700323"/>
    <n v="0.98710622111850588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56.074766355140184"/>
    <n v="0.9374311573993784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15.11437908496732"/>
    <n v="0.233187320256692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86.538461538461533"/>
    <n v="0.9605122732123799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37.974683544303801"/>
    <n v="0.927070457354759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31.847133757961782"/>
    <n v="0.56869752343602487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24"/>
    <n v="0.6370644072115690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39.0625"/>
    <n v="0.9746588693957114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75"/>
    <n v="0.961144145991388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8.181818181818183"/>
    <n v="0.96153846153846156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30.674846625766872"/>
    <n v="0.8260366760284156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38.961038961038959"/>
    <n v="0.9285051067780872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56.179775280898873"/>
    <n v="0.9203018590097552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164.953125"/>
    <n v="2.556174334140435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675"/>
    <n v="31.76470588235294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62.5"/>
    <n v="2.083333333333333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122.95081967213115"/>
    <n v="4.82315112540192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142.85714285714286"/>
    <n v="12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5000"/>
    <n v="138.88888888888889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10.432190760059612"/>
    <n v="0.1900799862012791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18.6219739292365"/>
    <n v="0.3930045195519748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200"/>
    <n v="0.944108761329305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214.72392638036808"/>
    <n v="0.9763445659451015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28.268551236749115"/>
    <n v="0.6929346649227811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71.022727272727266"/>
    <n v="0.9406629792677879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6.3829787234042552"/>
    <n v="0.4713275726630007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59.701492537313435"/>
    <n v="0.9808729769494850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13.12217194570135"/>
    <n v="0.97778473091364204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9.2378752886836022"/>
    <n v="0.1920371599586006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67.039106145251395"/>
    <n v="0.903682506212817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21.95121951219512"/>
    <n v="0.9886959100945852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2.644927536231883"/>
    <n v="0.339895584076571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99.255583126550874"/>
    <n v="0.9453806338777149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10000"/>
    <n v="33.333333333333336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000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20000"/>
    <n v="1538.4615384615386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000"/>
    <n v="66.666666666666671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14000"/>
    <n v="259.2592592592592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2700"/>
    <n v="17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35000"/>
    <n v="14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4000"/>
    <n v="145.4545454545454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2500"/>
    <n v="6.811989100817438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5000"/>
    <n v="25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10"/>
    <n v="3.5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925.92592592592598"/>
    <n v="9.505703422053231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3571.4285714285716"/>
    <n v="74.62686567164179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0000"/>
    <n v="4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6250"/>
    <n v="304.8780487804878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916.66666666666663"/>
    <n v="30.55555555555555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850000"/>
    <n v="17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22000"/>
    <n v="22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750"/>
    <n v="9.193148040327276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5000"/>
    <n v="272.7272727272727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2335.714285714286"/>
    <n v="54.96499045194143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1500"/>
    <n v="4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3333.3333333333335"/>
    <n v="22.9885057471264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25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9285.7142857142862"/>
    <n v="82.487309644670049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50000"/>
    <n v="146.1988304093567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4625"/>
    <n v="79.9136069114470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6000"/>
    <n v="533.3333333333333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20000"/>
    <n v="8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100000"/>
    <n v="2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2500"/>
    <n v="1666.666666666666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5000"/>
    <n v="5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3111.1111111111113"/>
    <n v="139.30348258706468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12000"/>
    <n v="230.76923076923077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00"/>
    <n v="5.9405940594059405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50"/>
    <n v="4.4404973357015987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203.125"/>
    <n v="2.416356877323420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666.66666666666663"/>
    <n v="3.958970667626417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7500"/>
    <n v="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4166.666666666667"/>
    <n v="54.34782608695652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8333.3333333333339"/>
    <n v="165.56291390728478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000"/>
    <n v="12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1153.8461538461538"/>
    <n v="32.60869565217391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0000"/>
    <n v="179.104477611940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0000"/>
    <n v="4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5000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468.61111111111109"/>
    <n v="6.7453018792483004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6000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500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60000"/>
    <n v="75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2777.7777777777778"/>
    <n v="80.645161290322577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3500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50000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35000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35000"/>
    <n v="69.82543640897755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500"/>
    <n v="142.85714285714286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50000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7000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0000"/>
    <n v="769.23076923076928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62500"/>
    <n v="204.2483660130718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58500"/>
    <n v="26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15000"/>
    <n v="3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500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68.807339449541288"/>
    <n v="0.9269558769002596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64.516129032258064"/>
    <n v="0.7940183947594785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64.308681672025727"/>
    <n v="0.4937907053281745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49.180327868852459"/>
    <n v="0.9208103130755064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43.478260869565219"/>
    <n v="0.5787037037037037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45.045045045045043"/>
    <n v="0.5953089653530182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7.4183976261127595"/>
    <n v="0.2340823970037453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44.444444444444443"/>
    <n v="0.93023255813953487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83.333333333333329"/>
    <n v="0.9259259259259259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47.05882352941177"/>
    <n v="0.9848962871379767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53.763440860215056"/>
    <n v="0.8661758336942398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40"/>
    <n v="0.749063670411985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44.776119402985074"/>
    <n v="0.6464124111182935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269.23076923076923"/>
    <n v="0.99161378059836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.75"/>
    <n v="0.549450549450549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22.388059701492537"/>
    <n v="0.55289347585698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85.48387096774192"/>
    <n v="0.9774755631109222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62.5"/>
    <n v="0.907605736068251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6.38297872340425"/>
    <n v="0.9779951100244498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25"/>
    <n v="0.9921792926345278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87.20930232558139"/>
    <n v="0.9633911368015414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26.086956521739129"/>
    <n v="0.90327436958976293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26.666666666666668"/>
    <n v="0.8602150537634408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46.511627906976742"/>
    <n v="0.90009000900090008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4.583333333333334"/>
    <n v="0.5551149881046788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48.07692307692308"/>
    <n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23.255813953488371"/>
    <n v="0.8438818565400844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34.482758620689658"/>
    <n v="0.9326879132973314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25.531914893617021"/>
    <n v="0.8797653958944281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27.777777777777779"/>
    <n v="0.9693303865689580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29.411764705882351"/>
    <n v="0.7812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72.115384615384613"/>
    <n v="0.7365925425406746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42.553191489361701"/>
    <n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31.57894736842104"/>
    <n v="0.999964001295953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30.864197530864196"/>
    <n v="0.9549274255156607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58.18181818181818"/>
    <n v="0.9521769144707087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8.292682926829269"/>
    <n v="0.5836575875486381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01.26582278481013"/>
    <n v="0.78431372549019607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8.75"/>
    <n v="0.7493817600479604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250"/>
    <n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42.10526315789474"/>
    <n v="0.8856533021583371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40"/>
    <n v="0.9990009990009990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57.89473684210526"/>
    <n v="0.8792965627498001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38.888888888888886"/>
    <n v="0.8381005289611624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48.780487804878049"/>
    <n v="0.9685230024213075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10"/>
    <n v="0.3764115432873274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39.473684210526315"/>
    <n v="0.9994935899144433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46.153846153846153"/>
    <n v="0.9372071227741330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46.666666666666664"/>
    <n v="0.74810302447365606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31.25"/>
    <n v="0.82372322899505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50"/>
    <n v="0.9689922480620154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22.222222222222221"/>
    <n v="0.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77.220077220077215"/>
    <n v="0.777000777000776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38.46153846153846"/>
    <n v="0.9900467302056658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35.714285714285715"/>
    <n v="0.7840882360628316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600"/>
    <n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71.428571428571431"/>
    <n v="0.8867488682867569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50"/>
    <n v="0.9469696969696970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3.529411764705884"/>
    <n v="0.4935225169648365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20.689655172413794"/>
    <n v="0.882352941176470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1571.4285714285713"/>
    <n v="39.14590747330960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22000"/>
    <n v="1279.069767441860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2500"/>
    <n v="166.6666666666666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3392.8571428571427"/>
    <n v="9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25000"/>
    <n v="666.66666666666663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3000"/>
    <n v="57.142857142857146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416.66666666666669"/>
    <n v="5.37634408602150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545.4545454545455"/>
    <n v="10.18675721561969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37500"/>
    <n v="2307.692307692307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94.696969696969703"/>
    <n v="0.913342768773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85.18518518518519"/>
    <n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34.615384615384613"/>
    <n v="0.63920454545454541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74.41860465116278"/>
    <n v="0.9842519685039370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0.99676052828308004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21.21212121212122"/>
    <n v="0.8853474988933156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56.338028169014088"/>
    <n v="0.97919216646266827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49.382716049382715"/>
    <n v="0.9324031058347456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78.94736842105263"/>
    <n v="0.95892600287677798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35.41666666666666"/>
    <n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73.770491803278688"/>
    <n v="0.9960159362549800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66.666666666666671"/>
    <n v="0.7928642220019821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55.147058823529413"/>
    <n v="0.9036144578313253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42.85714285714286"/>
    <n v="0.9523809523809523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256.41025641025641"/>
    <n v="0.96362322331968198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6.25"/>
    <n v="0.8620689655172413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90.909090909090907"/>
    <n v="0.90909090909090906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97.297297297297291"/>
    <n v="0.8848178528715043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69.4915254237288"/>
    <n v="0.9975062344139651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92.592592592592595"/>
    <n v="0.9671179883945841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55.555555555555557"/>
    <n v="0.934329951948745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53.846153846153847"/>
    <n v="0.9655172413793103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9.23076923076923"/>
    <n v="0.6393861892583120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87.719298245614041"/>
    <n v="0.9918666931164451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32.786885245901637"/>
    <n v="0.5120327700972862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53.846153846153847"/>
    <n v="0.895140664961636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41.044776119402982"/>
    <n v="0.8343446601941747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62.16216216216216"/>
    <n v="0.9818360333824250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42.432432432432435"/>
    <n v="0.9727385377942998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43.333333333333336"/>
    <n v="0.9916094584286804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65.625"/>
    <n v="0.9733810091378625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66.66666666666666"/>
    <n v="0.9389671361502347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25"/>
    <n v="0.6429489927132447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44.776119402985074"/>
    <n v="0.8143322475570032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57.142857142857146"/>
    <n v="0.931532370749883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21.911764705882351"/>
    <n v="0.9478371501272264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25"/>
    <n v="0.8442776735459662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69.444444444444443"/>
    <n v="0.9184423218221895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32"/>
    <n v="0.89887640449438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42.85714285714286"/>
    <n v="0.9990009990009990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3333.3333333333335"/>
    <n v="133.3333333333333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00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2500"/>
    <n v="37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0000"/>
    <n v="2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3250"/>
    <n v="44.82758620689655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3500"/>
    <n v="118.64406779661017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5000"/>
    <n v="4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6666.666666666668"/>
    <n v="722.0216606498195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4250"/>
    <n v="166.6666666666666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454.54545454545456"/>
    <n v="9.433962264150944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90000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200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30000"/>
    <n v="6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3000"/>
    <n v="6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8333.3333333333339"/>
    <n v="41.08463434675431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750"/>
    <n v="25.75107296137339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50000"/>
    <n v="1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750"/>
    <n v="57.69230769230769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30000"/>
    <n v="6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80000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789.47368421052636"/>
    <n v="8.219178082191781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1296.2962962962963"/>
    <n v="4.239341085271317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214.28571428571428"/>
    <n v="17.647058823529413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214.28571428571428"/>
    <n v="2.564102564102564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808.2"/>
    <n v="100.4555555555555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1666.6666666666667"/>
    <n v="14.42585112521638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3.3112582781456954"/>
    <n v="0.1511944360447535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24.539877300613497"/>
    <n v="0.3066622371010196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35"/>
    <n v="0.9853603603603603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62.305295950155767"/>
    <n v="0.9595271450229327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56.753688989784337"/>
    <n v="0.9309117340213887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28.571428571428573"/>
    <n v="0.9086403436312572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20.100502512562816"/>
    <n v="0.245278390973755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6.315789473684209"/>
    <n v="0.4465780953444233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51.77514792899408"/>
    <n v="0.3291627163222104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39.454072790294624"/>
    <n v="0.7075883685091627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3.0030030030030028"/>
    <n v="3.5834120598104049E-2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34.013605442176868"/>
    <n v="0.5822033251960715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267.85714285714283"/>
    <n v="0.989968321013727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5"/>
    <n v="0.9803921568627450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27.791666666666668"/>
    <n v="0.5890491610244332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05.04201680672269"/>
    <n v="0.8731031833342064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3.1446540880503147"/>
    <n v="0.1139471285323609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94.80519480519482"/>
    <n v="0.9488866396761133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.867924528301888"/>
    <n v="0.5307855626326963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51.958433253397281"/>
    <n v="0.69612525970826999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32.258064516129032"/>
    <n v="0.685494927337537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20.27027027027027"/>
    <n v="0.7622880839126723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32.258064516129032"/>
    <n v="0.87719298245614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2.306805074971165"/>
    <n v="7.2494203861856857E-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2.8846153846153846"/>
    <n v="0.10460251046025104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50"/>
    <n v="0.892857142857142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3.3333333333333335"/>
    <n v="0.1546391752577319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39.952380952380949"/>
    <n v="0.9060475161987040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50"/>
    <n v="0.7828401440425865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24.691358024691358"/>
    <n v="0.633312222925902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69.930069930069934"/>
    <n v="0.87210379779401348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25.476190476190474"/>
    <n v="0.72987721691678031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25.125628140703519"/>
    <n v="0.2819919914274434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37.200000000000003"/>
    <n v="0.9432048681541581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36.9047619047619"/>
    <n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20"/>
    <n v="0.5339028296849973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9.23076923076923"/>
    <n v="0.6016847172081829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24.785714285714285"/>
    <n v="0.98300283286118983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6.1224489795918364"/>
    <n v="0.609756097560975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43.478260869565219"/>
    <n v="0.94637223974763407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500"/>
    <n v="1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666.22251832111931"/>
    <n v="2.979761667338752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1923.0769230769231"/>
    <n v="48.70920603994154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869.56521739130437"/>
    <n v="9.52380952380952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934.57943925233644"/>
    <n v="11.88031673874850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833.33333333333337"/>
    <n v="69.44444444444444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2000"/>
    <n v="113.2075471698113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41666.666666666664"/>
    <n v="1008.064516129032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2000"/>
    <n v="167.597765363128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6470.588235294119"/>
    <n v="53.50659277660997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9090.9090909090901"/>
    <n v="112.9943502824858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728.57142857142856"/>
    <n v="8.67937372362151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16666.666666666668"/>
    <n v="1960.7843137254902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348.83720930232556"/>
    <n v="4.754358161648177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986.84210526315792"/>
    <n v="8.743806470416787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508.47457627118644"/>
    <n v="5.33676783992542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24500"/>
    <n v="1076.9230769230769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4900"/>
    <n v="36.75918979744935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4000"/>
    <n v="1052.6315789473683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83.333333333333329"/>
    <n v="0.97181729834791064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250"/>
    <n v="0.9363295880149812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357.14285714285717"/>
    <n v="0.9560572200246184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68.26923076923077"/>
    <n v="0.96685082872928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76.086956521739125"/>
    <n v="0.8120649651972158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48.543689320388353"/>
    <n v="0.627765700263222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83.333333333333329"/>
    <n v="0.9036144578313253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35.714285714285715"/>
    <n v="0.5858230814294083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72.727272727272734"/>
    <n v="0.79920079920079923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48.13333333333333"/>
    <n v="15.58637274549098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297.61904761904759"/>
    <n v="8.815232722143864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212.7659574468085"/>
    <n v="3.012955709551069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606.06060606060601"/>
    <n v="3.6258158085569252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204.67836257309941"/>
    <n v="1.5913430935709738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62.06896551724139"/>
    <n v="13.17870321560358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233.33333333333334"/>
    <n v="1.984877126654064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722.22222222222217"/>
    <n v="5.710102489019033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4000000"/>
    <n v="7272.727272727273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13333.333333333334"/>
    <n v="303.03030303030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000"/>
    <n v="115.94202898550725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4000"/>
    <n v="145.45454545454547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300"/>
    <n v="3.5335689045936394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5000"/>
    <n v="416.6666666666666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7500"/>
    <n v="87.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50000"/>
    <n v="5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3571.4285714285716"/>
    <n v="675.67567567567562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35000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677.96610169491521"/>
    <n v="9.317493594223153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32500"/>
    <n v="1857.1428571428571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3500"/>
    <n v="14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666.6666666666667"/>
    <n v="12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0000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5000"/>
    <n v="211.2676056338028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1578.9473684210527"/>
    <n v="17.69911504424778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442.30769230769232"/>
    <n v="3.794753341032832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4000"/>
    <n v="307.5740099961553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2499.75"/>
    <n v="142.84285714285716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73.913043478260875"/>
    <n v="2.165605095541401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84.61538461538464"/>
    <n v="2.906131938390002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888.88888888888891"/>
    <n v="0.9638554216867469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2714.2857142857142"/>
    <n v="16.59388646288209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2062.5"/>
    <n v="9.4882116158711902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33.07984790874525"/>
    <n v="0.8904946061469570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20.304568527918782"/>
    <n v="0.2850264557993442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19.065776930409914"/>
    <n v="0.4287882422833659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62.33766233766235"/>
    <n v="0.9841938468200697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55.147058823529413"/>
    <n v="0.64977110188508336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53.561643835616437"/>
    <n v="0.992889791772473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38.46153846153846"/>
    <n v="0.761140326598394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5.63380281690141"/>
    <n v="0.9780780115021974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81.967213114754102"/>
    <n v="0.8594314001856371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1.778584392014519"/>
    <n v="0.3778969342796292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53.475935828877006"/>
    <n v="0.8334715506988241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76.92307692307692"/>
    <n v="0.8326117364950376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21.62162162162163"/>
    <n v="0.9654062751407883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86.956521739130437"/>
    <n v="0.9188361408882083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44.50867052023122"/>
    <n v="0.846568013274186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2.7881040892193307"/>
    <n v="6.8399452804377564E-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7.027027027027028"/>
    <n v="0.3959768749505028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68.181818181818187"/>
    <n v="0.7140307033202427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4219823356231598"/>
    <n v="0.3368418753958028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353.98230088495575"/>
    <n v="0.691838040714668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247.52475247524754"/>
    <n v="0.9456711901271928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14.144271570014144"/>
    <n v="0.2027533910504653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38.265306122448976"/>
    <n v="0.4954746647288101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326.08695652173913"/>
    <n v="0.957487552661815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39.589442815249264"/>
    <n v="0.5872244748201407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810.81081081081084"/>
    <n v="0.9587421303250135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82.191780821917803"/>
    <n v="0.8456659619450317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420.16806722689074"/>
    <n v="0.9299038479421227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6.1349693251533744E-3"/>
    <n v="4.4241914790072115E-5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2.2123893805309733"/>
    <n v="0.102235411347585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37.93103448275863"/>
    <n v="0.813669650122050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65.78947368421052"/>
    <n v="0.40640362056857487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333.33333333333331"/>
    <n v="0.675949709341625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5.7591623036649215"/>
    <n v="0.2603550295857988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7.647058823529413"/>
    <n v="0.96774193548387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2000"/>
    <n v="228.5714285714285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138.88888888888889"/>
    <n v="3.419972640218878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727.27272727272725"/>
    <n v="19.16167664670658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163.26530612244898"/>
    <n v="4.568817818389491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157.89473684210526"/>
    <n v="3.745318352059924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125"/>
    <n v="3.571428571428571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250"/>
    <n v="94.339622641509436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5000"/>
    <n v="90.90909090909090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342.85714285714283"/>
    <n v="8.7272727272727266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250"/>
    <n v="5.26315789473684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33.333333333333336"/>
    <n v="1.923076923076923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303.030303030303"/>
    <n v="9.541984732824428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750"/>
    <n v="1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333.33333333333331"/>
    <n v="8.547008547008546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500"/>
    <n v="9.5238095238095237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250"/>
    <n v="138.8888888888888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3250"/>
    <n v="13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13133.333333333334"/>
    <n v="437.77777777777777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000"/>
    <n v="88.888888888888886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1250"/>
    <n v="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333.3333333333333"/>
    <n v="117.6470588235294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205.88235294117646"/>
    <n v="6.986027944111776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400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606.06060606060601"/>
    <n v="9.6049945971905384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530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307.69230769230768"/>
    <n v="7.017543859649122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2500"/>
    <n v="33.33333333333333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583.33333333333337"/>
    <n v="12.68882175226586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000"/>
    <n v="3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366.66666666666669"/>
    <n v="3.914590747330960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500"/>
    <n v="47.169811320754718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44.642857142857146"/>
    <n v="0.9498480243161093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55.555555555555557"/>
    <n v="0.8333333333333333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6.393442622950818"/>
    <n v="0.873362445414847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55.555555555555557"/>
    <n v="0.8403361344537815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35.2112676056338"/>
    <n v="0.9552923194497515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33.783783783783782"/>
    <n v="0.8486082824168363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26.315789473684209"/>
    <n v="0.8354218880534669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0"/>
    <n v="0.9756097560975609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25"/>
    <n v="0.9884678747940691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45.454545454545453"/>
    <n v="0.94936708860759489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71.428571428571431"/>
    <n v="0.9756097560975609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83.333333333333329"/>
    <n v="0.9293680297397769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36.98630136986301"/>
    <n v="0.904424898817464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6.666666666666668"/>
    <n v="0.66666666666666663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35"/>
    <n v="0.95890410958904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38.095238095238095"/>
    <n v="0.8658008658008657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85.106382978723403"/>
    <n v="0.9742303884378337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35.97122302158273"/>
    <n v="0.9861932938856016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38.46153846153846"/>
    <n v="0.85737704355818334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32.258064516129032"/>
    <n v="0.7518796992481202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38.46153846153846"/>
    <n v="0.7507507507507507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33.333333333333336"/>
    <n v="0.9819967266775777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70.921985815602838"/>
    <n v="0.7815552950371238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43.478260869565219"/>
    <n v="0.8695652173913043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22.222222222222221"/>
    <n v="0.9090909090909090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39.473684210526315"/>
    <n v="0.89206066012488849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53.763440860215056"/>
    <n v="0.793650793650793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65.217391304347828"/>
    <n v="0.9975615162935047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19.04761904761905"/>
    <n v="0.976562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43.859649122807021"/>
    <n v="0.9242144177449168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92.592592592592595"/>
    <n v="0.99730727037000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60.24096385542169"/>
    <n v="0.8826125330979699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29.166666666666668"/>
    <n v="0.7838482469793848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23.4375"/>
    <n v="0.92821782178217827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17.857142857142858"/>
    <n v="0.4132231404958677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7.751479289940828"/>
    <n v="0.7063809748057452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8.181818181818183"/>
    <n v="0.7692307692307692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98.039215686274517"/>
    <n v="0.94312930302744502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48.07692307692308"/>
    <n v="0.954198473282442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0"/>
    <n v="0.73529411764705888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28.571428571428573"/>
    <n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63.829787234042556"/>
    <n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7.1428571428571432"/>
    <n v="0.8064516129032257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43.333333333333336"/>
    <n v="0.8552631578947368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58.823529411764703"/>
    <n v="0.96774193548387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5.26315789473684"/>
    <n v="0.9280742459396751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86.956521739130437"/>
    <n v="0.8316008316008316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97.9381443298969"/>
    <n v="0.996224832214765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32.89473684210526"/>
    <n v="0.93879083740142699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272.72727272727275"/>
    <n v="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57.692307692307693"/>
    <n v="0.9036144578313253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26.315789473684209"/>
    <n v="0.8716906265363547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77.142857142857139"/>
    <n v="0.9237085186452275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38.095238095238095"/>
    <n v="0.5882352941176470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0.75268817204301"/>
    <n v="0.5344764001945494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40.909090909090907"/>
    <n v="0.9278350515463917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40.476190476190474"/>
    <n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37.037037037037038"/>
    <n v="0.8316008316008316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2.90322580645162"/>
    <n v="0.89743589743589747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8.939393939393938"/>
    <n v="0.9615384615384615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000"/>
    <n v="1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50"/>
    <n v="18.33333333333333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192.30769230769232"/>
    <n v="3.169907016060862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11666.666666666666"/>
    <n v="50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500"/>
    <n v="1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615.38461538461536"/>
    <n v="25.72347266881028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833.33333333333337"/>
    <n v="52.631578947368418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71.428571428571431"/>
    <n v="2.3980815347721824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120"/>
    <n v="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00"/>
    <n v="20.54794520547945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533.3333333333335"/>
    <n v="5.0666666666666664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000"/>
    <n v="57.14285714285714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444.44444444444446"/>
    <n v="15.03759398496240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83.333333333333329"/>
    <n v="3.12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233.333333333333"/>
    <n v="230.9090909090909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50000"/>
    <n v="25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833.33333333333337"/>
    <n v="62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2500"/>
    <n v="111.1111111111111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50"/>
    <n v="4.960317460317460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250"/>
    <n v="2.380287411770679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4000"/>
    <n v="112.9943502824858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555.55555555555554"/>
    <n v="6.666666666666667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769.23076923076928"/>
    <n v="21.4132762312633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12.5"/>
    <n v="2.6232948583420774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1666.6666666666667"/>
    <n v="18.45018450184501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6666.666666666667"/>
    <n v="2857.142857142857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00"/>
    <n v="9.23076923076922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750"/>
    <n v="47.6190476190476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11200"/>
    <n v="386.2068965517241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413.79310344827587"/>
    <n v="4.285714285714285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187.5"/>
    <n v="2.97619047619047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2000"/>
    <n v="5.2410901467505244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11250"/>
    <n v="243.2432432432432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80"/>
    <n v="3.076923076923077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200"/>
    <n v="2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3000"/>
    <n v="6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214.28571428571428"/>
    <n v="2.626970227670752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666.66666666666663"/>
    <n v="95.23809523809524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1000"/>
    <n v="36.63003663003662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323.52941176470586"/>
    <n v="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2500"/>
    <n v="2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125"/>
    <n v="21.739130434782609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50"/>
    <n v="4.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000"/>
    <n v="21.818181818181817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625"/>
    <n v="23.73417721518987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785.71428571428567"/>
    <n v="1.615271659324522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375"/>
    <n v="1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50000"/>
    <n v="6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250"/>
    <n v="128.205128205128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375"/>
    <n v="2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205.88235294117646"/>
    <n v="5.62700964630225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857.14285714285711"/>
    <n v="10.61946902654867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1250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1920"/>
    <n v="36.363636363636367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80000"/>
    <n v="9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0000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128.57142857142858"/>
    <n v="2.739726027397260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555.38461538461536"/>
    <n v="7.113300492610837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5000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25000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333.33333333333331"/>
    <n v="1.636661211129296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264.28571428571428"/>
    <n v="12.75862068965517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2.22222222222223"/>
    <n v="4.57665903890160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50"/>
    <n v="3.67107195301027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100"/>
    <n v="11.764705882352942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192.30769230769232"/>
    <n v="3.725782414307004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33.333333333333336"/>
    <n v="0.77519379844961245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83.333333333333329"/>
    <n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30"/>
    <n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70.06802721088437"/>
    <n v="0.9689922480620154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226.13065326633165"/>
    <n v="0.976124218531219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60"/>
    <n v="0.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85.714285714285708"/>
    <n v="0.7643312101910828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41.666666666666664"/>
    <n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250"/>
    <n v="0.9797257992419371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61.29032258064515"/>
    <n v="0.9908838684106222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83.333333333333329"/>
    <n v="0.9433962264150943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81.578947368421055"/>
    <n v="0.9515039901780233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46.296296296296298"/>
    <n v="0.9731413001167769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67.567567567567565"/>
    <n v="0.9259259259259259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89.743589743589737"/>
    <n v="0.9912206173888417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29.411764705882351"/>
    <n v="0.7812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27.272727272727273"/>
    <n v="0.7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25"/>
    <n v="0.9864364981504315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320"/>
    <n v="0.9720534629404616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75.757575757575751"/>
    <n v="0.932487877657590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25000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990.09900990099015"/>
    <n v="4.8959608323133414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00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000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1923.0769230769231"/>
    <n v="23.3208955223880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55555.555555555555"/>
    <n v="20833.33333333333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500"/>
    <n v="4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862.06896551724139"/>
    <n v="45.6204379562043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2500"/>
    <n v="12.46105919003115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33333.33333333334"/>
    <n v="661.1570247933884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109.09090909090909"/>
    <n v="1.678321678321678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395"/>
    <n v="5.975794251134644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5000"/>
    <n v="53.57142857142856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46.296296296296298"/>
    <n v="0.9122422915526363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50"/>
    <n v="0.8210180623973727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2.04081632653062"/>
    <n v="0.9358914365933551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25.510204081632654"/>
    <n v="0.9929125899330578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38.46153846153846"/>
    <n v="0.9174311926605505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78.125"/>
    <n v="0.8800492827598345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70.422535211267601"/>
    <n v="0.877808988764044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74.468085106382972"/>
    <n v="0.9433962264150943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58.823529411764703"/>
    <n v="0.6153846153846154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65.934065934065927"/>
    <n v="0.9433962264150943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74.418604651162795"/>
    <n v="0.998439937597503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17.64705882352941"/>
    <n v="0.94921689606074988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51.5151515151515"/>
    <n v="0.5720823798627002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57.47126436781609"/>
    <n v="0.9803921568627450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70.796460176991147"/>
    <n v="0.9987515605493133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5"/>
    <n v="0.5833333333333333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00"/>
    <n v="0.880540064572938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46.875"/>
    <n v="0.7723995880535530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8.69565217391305"/>
    <n v="0.9861932938856016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25"/>
    <n v="0.916030534351145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41.237113402061858"/>
    <n v="0.7756447547023462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84.745762711864401"/>
    <n v="0.9798157946306094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05.93607305936074"/>
    <n v="0.6824095008815730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14.6788990825688"/>
    <n v="0.996492346938775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90.090090090090087"/>
    <n v="0.8220304151253596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42.857142857142854"/>
    <n v="0.9478672985781990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94.339622641509436"/>
    <n v="0.905790537749726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35.714285714285715"/>
    <n v="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54.945054945054942"/>
    <n v="0.5664599087999546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370.37037037037038"/>
    <n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91.397849462365585"/>
    <n v="0.9681093394077449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46.875"/>
    <n v="0.956937799043062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45.454545454545453"/>
    <n v="0.9970089730807577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5.0847457627118642"/>
    <n v="0.2184614488363286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60.24096385542169"/>
    <n v="0.9527439024390244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89.285714285714292"/>
    <n v="0.5815885676304419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86.956521739130437"/>
    <n v="0.9640412609659693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15.47344110854503"/>
    <n v="0.9706005105358684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67.5"/>
    <n v="0.8411214953271027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62.5"/>
    <n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41.222857142857144"/>
    <n v="0.3137748189400987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67.307692307692307"/>
    <n v="0.9216068083044672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76.47058823529412"/>
    <n v="0.9884678747940691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44.4043321299639"/>
    <n v="0.8864069494304834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89.830508474576277"/>
    <n v="0.82990150791538131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82.474226804123717"/>
    <n v="0.92807424593967514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30"/>
    <n v="0.5555555555555555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15.38461538461539"/>
    <n v="0.988467874794069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95.3125"/>
    <n v="0.8350312301680082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00"/>
    <n v="0.6329113924050633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"/>
    <n v="0.8086253369272237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72.727272727272734"/>
    <n v="0.8537886872998933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93.45794392523365"/>
    <n v="0.6371049949031600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44.88330341113106"/>
    <n v="0.8841420285754704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85"/>
    <n v="0.9692132269099201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236.11111111111111"/>
    <n v="0.9745471222196744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38.36477987421384"/>
    <n v="0.9448142581060768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2.4390243902439"/>
    <n v="0.992907801418439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66.371681415929203"/>
    <n v="0.8248556502612043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233.33333333333334"/>
    <n v="0.9943181818181817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43.689320388349515"/>
    <n v="0.8619038498371959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61.29032258064515"/>
    <n v="0.9912767644726407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16.66666666666667"/>
    <n v="0.9708737864077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7.472527472527471"/>
    <n v="0.405811216622027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17.241379310344829"/>
    <n v="0.3309066843150231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36"/>
    <n v="0.6976744186046511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25"/>
    <n v="0.7608034083992696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50.505050505050505"/>
    <n v="0.595167241995000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86.206896551724142"/>
    <n v="0.9117709631340607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42.68292682926829"/>
    <n v="0.9373326191751473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51.724137931034484"/>
    <n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40"/>
    <n v="0.78616352201257866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30.43478260869566"/>
    <n v="0.6824385805277525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79.365079365079367"/>
    <n v="0.8886045354375489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81.433224755700323"/>
    <n v="0.91922883319342674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75.98784194528875"/>
    <n v="0.7890666919168007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15.625"/>
    <n v="0.46904315196998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37.037037037037038"/>
    <n v="0.9950248756218905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84.745762711864401"/>
    <n v="0.9198455763246467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71.428571428571431"/>
    <n v="0.9302325581395348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87.368421052631575"/>
    <n v="0.90512540894220284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40.54054054054054"/>
    <n v="0.7812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7.1875"/>
    <n v="0.909035816011150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76.92307692307692"/>
    <n v="0.91456443868607573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62.5"/>
    <n v="0.75354259211116259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36.20689655172413"/>
    <n v="0.52397691848510974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25"/>
    <n v="0.6711409395973154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06.38297872340425"/>
    <n v="0.6009615384615384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69.444444444444443"/>
    <n v="0.937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66.666666666666671"/>
    <n v="0.9433962264150943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100"/>
    <n v="4.232164449818621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25000"/>
    <n v="666.6666666666666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3333.3333333333335"/>
    <n v="25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20000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6000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1363.6363636363637"/>
    <n v="33.2594235033259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36666.666666666664"/>
    <n v="656.71641791044772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149.25373134328359"/>
    <n v="1.496110113704368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30.43478260869566"/>
    <n v="5.110732538330494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041.6666666666667"/>
    <n v="8.85373627670877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12500"/>
    <n v="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23333.333333333332"/>
    <n v="8.343265792610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8000"/>
    <n v="4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125000"/>
    <n v="1428.5714285714287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2.85714285714286"/>
    <n v="7.0921985815602833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625"/>
    <n v="29.94011976047904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102.56410256410257"/>
    <n v="1.672940192388122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6000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400000"/>
    <n v="4341.08527131782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333.3333333333339"/>
    <n v="1136.363636363636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750"/>
    <n v="11.57407407407407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200"/>
    <n v="6.640106241699867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11000"/>
    <n v="209.5238095238095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20000"/>
    <n v="845.07042253521126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49395.037037037036"/>
    <n v="118.8015321574915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285714.28571428574"/>
    <n v="5319.148936170212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00000"/>
    <n v="475.5111745126010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6666.666666666667"/>
    <n v="357.1428571428571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676.5"/>
    <n v="8.6361702127659576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777.7777777777778"/>
    <n v="40.98360655737705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6666.666666666667"/>
    <n v="40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0000"/>
    <n v="16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21666.666666666668"/>
    <n v="515.8730158730159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555.55555555555554"/>
    <n v="4.270584215920737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25000"/>
    <n v="19.68159552134359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555.55555555555554"/>
    <n v="6.2814070351758797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4761.9047619047615"/>
    <n v="84.51727955780559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5.29411764705881"/>
    <n v="4.395604395604396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100000"/>
    <n v="4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14920"/>
    <n v="298.3999999999999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1428.5714285714287"/>
    <n v="25.15723270440251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238.0952380952381"/>
    <n v="5.830903790087463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1804.6296296296296"/>
    <n v="27.71615472127417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400"/>
    <n v="7.194244604316546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923.07692307692309"/>
    <n v="6.568144499178981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208.33333333333334"/>
    <n v="8.3333333333333339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177.77777777777777"/>
    <n v="2.55672738894215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050"/>
    <n v="372.7272727272727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800"/>
    <n v="3.3755274261603376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188.54838709677421"/>
    <n v="2.360662358642972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250"/>
    <n v="24.390243902439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379.3103448275863"/>
    <n v="5.060088551549652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25000"/>
    <n v="1923.07692307692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32.45614035087721"/>
    <n v="3.99517563696668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25000"/>
    <n v="25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3.15789473684208"/>
    <n v="3.75375375375375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1222.2222222222222"/>
    <n v="21.11324376199616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2952.0270270270271"/>
    <n v="23.56526429341963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10000"/>
    <n v="33.333333333333336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75"/>
    <n v="1.7441860465116279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000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250000"/>
    <n v="322.5806451612903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10000"/>
    <n v="2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130000"/>
    <n v="10156.2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500"/>
    <n v="15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99.5"/>
    <n v="1.7155172413793103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359.19540229885058"/>
    <n v="1.4672739224340314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200000"/>
    <n v="30769.2307692307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1470.5882352941176"/>
    <n v="24.0384615384615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28.2051282051282"/>
    <n v="0.9207537904364373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250"/>
    <n v="12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2500"/>
    <n v="26.666666666666668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341.66666666666669"/>
    <n v="6.356589147286821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0000"/>
    <n v="3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31.25"/>
    <n v="0.9259259259259259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83.333333333333329"/>
    <n v="4.444444444444444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111"/>
    <n v="4.7962962962962967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22.727272727272727"/>
    <n v="0.7824726134585289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1500"/>
    <n v="3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8333.3333333333339"/>
    <n v="18.51851851851851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2500"/>
    <n v="104.16666666666667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62.5"/>
    <n v="1.9379844961240309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916.66666666666663"/>
    <n v="61.11111111111111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333.33333333333331"/>
    <n v="1.326259946949602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4166.666666666667"/>
    <n v="9.523809523809523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93.896713615023472"/>
    <n v="0.8508827908955541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31.578947368421051"/>
    <n v="0.7623888182973316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50"/>
    <n v="0.9615384615384615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33.653846153846153"/>
    <n v="0.9900990099009900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2.94117647058823"/>
    <n v="0.99601593625498008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32.835820895522389"/>
    <n v="0.9438009438009438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12.448132780082988"/>
    <n v="0.2979885771045443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56.91056910569106"/>
    <n v="0.885515496521189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6.556291390728475"/>
    <n v="0.530491033110067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61.797752808988761"/>
    <n v="0.982142857142857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97.560975609756099"/>
    <n v="0.9900990099009900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72.463768115942031"/>
    <n v="0.877192982456140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28.846153846153847"/>
    <n v="0.7491684230504139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78.94736842105263"/>
    <n v="0.9848982271831910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27.027027027027028"/>
    <n v="0.9514747859181731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63.492063492063494"/>
    <n v="0.78647267007471489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80.55555555555554"/>
    <n v="0.8996539792387543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35.2112676056338"/>
    <n v="0.9366804046459348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35.714285714285715"/>
    <n v="0.6147540983606557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37.634408602150536"/>
    <n v="0.6241103084656283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54.545454545454547"/>
    <n v="0.8608321377331420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40.983606557377051"/>
    <n v="0.80515297906602257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97.560975609756099"/>
    <n v="0.97075597621647858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28.169014084507044"/>
    <n v="0.8908685968819599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59.82905982905983"/>
    <n v="0.9189969804384928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68.965517241379317"/>
    <n v="0.8695652173913043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35.13513513513513"/>
    <n v="0.97087378640776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30.43478260869566"/>
    <n v="0.9887936717205010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83.333333333333329"/>
    <n v="0.9127418765972983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34.545454545454547"/>
    <n v="0.8707607699358387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49.019607843137258"/>
    <n v="0.8517887563884156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9.23076923076923"/>
    <n v="0.5822981366459627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67.741935483870961"/>
    <n v="0.8759452909598275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26.666666666666668"/>
    <n v="0.83507306889352817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33.333333333333336"/>
    <n v="0.9174311926605505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46.357615894039732"/>
    <n v="0.9912206173888417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36.764705882352942"/>
    <n v="0.9174311926605505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93.478260869565219"/>
    <n v="0.9327548806941431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41.666666666666664"/>
    <n v="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45.714285714285715"/>
    <n v="0.9785932721712538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61.475409836065573"/>
    <n v="0.8598945196055950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22.222222222222221"/>
    <n v="1.538461538461538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2894.7368421052633"/>
    <n v="8.11209439528023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937.5"/>
    <n v="24.834437086092716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250"/>
    <n v="98.039215686274517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208.33333333333334"/>
    <n v="8.517887563884157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89.743589743589737"/>
    <n v="1.690821256038647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00000"/>
    <n v="1666.6666666666667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2500"/>
    <n v="8.7336244541484724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10000"/>
    <n v="272.7272727272727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94.339622641509436"/>
    <n v="1.917177914110429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50000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000"/>
    <n v="8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200"/>
    <n v="1.8341892883345561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166.66666666666666"/>
    <n v="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666.66666666666663"/>
    <n v="29.30402930402930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152.77777777777777"/>
    <n v="2.156862745098039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60.975609756097562"/>
    <n v="0.9661835748792270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42.035398230088497"/>
    <n v="0.8380602874105700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50"/>
    <n v="0.7951232441028359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71.428571428571431"/>
    <n v="0.8351185505246723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42.553191489361701"/>
    <n v="0.7920792079207921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27.65957446808511"/>
    <n v="0.9988346928583319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4.34782608695652"/>
    <n v="0.9791122715404699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261.19402985074629"/>
    <n v="0.996498021239643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57.142857142857146"/>
    <n v="0.9995002498750624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43.269230769230766"/>
    <n v="0.8619038498371959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65.217391304347828"/>
    <n v="0.9794319294809010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68.0672268907563"/>
    <n v="0.99890120867046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254.23728813559322"/>
    <n v="0.9916699722332408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35.398230088495573"/>
    <n v="0.96688421561518012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29.761904761904763"/>
    <n v="0.8012820512820513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41.891891891891895"/>
    <n v="0.9131075110456553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38.88888888888889"/>
    <n v="0.9800718719372754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51.282051282051285"/>
    <n v="0.9770395701025891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57.142857142857146"/>
    <n v="0.9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40"/>
    <n v="0.8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89.18918918918919"/>
    <n v="0.97710776102735897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99.009900990099013"/>
    <n v="0.927084781903305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70.270270270270274"/>
    <n v="0.9100455022751137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35.714285714285715"/>
    <n v="0.621118012422360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38.46153846153846"/>
    <n v="0.7621951219512195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81.967213114754102"/>
    <n v="0.8417508417508418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34.782608695652172"/>
    <n v="0.99608786491056378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82.872928176795583"/>
    <n v="0.9689296557069956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81.81818181818181"/>
    <n v="0.9940357852882704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30.11152416356876"/>
    <n v="0.9921861091676862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35.443037974683541"/>
    <n v="0.89030206677265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56.365384615384613"/>
    <n v="0.9441164249200352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88.235294117647058"/>
    <n v="0.9943652635067948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50.898203592814369"/>
    <n v="0.8672584430160187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54.644808743169399"/>
    <n v="0.7855200378306450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12.67605633802818"/>
    <n v="0.9724079251245897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23.188405797101449"/>
    <n v="0.9714632665452337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77.777777777777771"/>
    <n v="0.958728999269539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51.813471502590673"/>
    <n v="0.8991188635137564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43.859649122807021"/>
    <n v="0.9446438692612885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60"/>
    <n v="0.9921455146754857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62.5"/>
    <n v="0.9530410674059954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17.37089201877934"/>
    <n v="0.9847171892232551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75"/>
    <n v="0.9030704394942805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45"/>
    <n v="0.7823365785813629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73.91304347826087"/>
    <n v="0.9820770930518045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69.892473118279568"/>
    <n v="0.98757929122193944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6.666666666666668"/>
    <n v="0.571428571428571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56.81818181818182"/>
    <n v="0.7808839606434483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48.780487804878049"/>
    <n v="0.940738197263392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93.333333333333329"/>
    <n v="0.950441276306856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237.11340206185568"/>
    <n v="0.9419049413152269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68.493150684931507"/>
    <n v="0.9154155986818015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67.34693877551021"/>
    <n v="0.9954751131221719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91.044776119402982"/>
    <n v="0.9704876302601225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36.764705882352942"/>
    <n v="0.89153258016660963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51.020408163265309"/>
    <n v="0.970873786407767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42.857142857142854"/>
    <n v="0.609756097560975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36.809815950920246"/>
    <n v="0.7617113114129744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52.083333333333336"/>
    <n v="0.9794319294809010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47.61904761904762"/>
    <n v="0.7812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14.28571428571429"/>
    <n v="0.9852216748768473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60"/>
    <n v="0.9836065573770491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29.411764705882351"/>
    <n v="0.76923076923076927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68.965517241379317"/>
    <n v="0.6475425759243670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90.47619047619048"/>
    <n v="0.9310986964618249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54.195804195804193"/>
    <n v="0.9869468322190385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50"/>
    <n v="0.9972299168975069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45"/>
    <n v="0.85583872194750854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50"/>
    <n v="0.9208103130755064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73.529411764705884"/>
    <n v="0.96711798839458418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92.063492063492063"/>
    <n v="0.87507543753771877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66.666666666666671"/>
    <n v="0.9708737864077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06.38297872340425"/>
    <n v="0.8223684210526315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30.80168776371309"/>
    <n v="0.9742147357835357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7.021276595744681"/>
    <n v="0.954653937947493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200"/>
    <n v="0.98425196850393704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61.716049382716051"/>
    <n v="0.89204139900071378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22.95081967213115"/>
    <n v="0.9826400262037340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73.529411764705884"/>
    <n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48.309178743961354"/>
    <n v="0.9973579986615456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20"/>
    <n v="0.7516423385096435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27.777777777777779"/>
    <n v="0.8250825082508250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35.714285714285715"/>
    <n v="0.877192982456140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6.7333333333333334"/>
    <n v="0.3494809688581315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49.450549450549453"/>
    <n v="0.586701434159061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25"/>
    <n v="0.845070422535211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25.925925925925927"/>
    <n v="0.97220871932334274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31.914893617021278"/>
    <n v="0.6941230911614992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25"/>
    <n v="0.9992732558139535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38.88888888888889"/>
    <n v="0.9829942003342180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47.61904761904762"/>
    <n v="0.86058519793459554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34.090909090909093"/>
    <n v="0.7343941248470011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42.857142857142854"/>
    <n v="0.749250749250749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68"/>
    <n v="0.967184801381692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51.428571428571431"/>
    <n v="0.86289549376797703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85.714285714285708"/>
    <n v="0.9567852017222133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200"/>
    <n v="0.9801519235481499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27.777777777777779"/>
    <n v="0.5703422053231939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50"/>
    <n v="0.937382827146606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61.403508771929822"/>
    <n v="0.8177570093457944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1.290322580645162"/>
    <n v="0.627240143369175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209.67741935483872"/>
    <n v="0.9992313604919292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55.555555555555557"/>
    <n v="0.9104151493080845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60.975609756097562"/>
    <n v="0.99960015993602558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68.965517241379317"/>
    <n v="0.861697544161999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13.793103448275861"/>
    <n v="0.47449584816132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44.943820224719104"/>
    <n v="0.9090909090909090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93.896000000000001"/>
    <n v="0.999133409039446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58.333333333333336"/>
    <n v="0.9417040358744395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62.5"/>
    <n v="0.79617834394904463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31.25"/>
    <n v="0.9259259259259259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65.78947368421052"/>
    <n v="0.99009900990099009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33.333333333333336"/>
    <n v="0.931098696461824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43.47826086956522"/>
    <n v="0.985074626865671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20.408163265306122"/>
    <n v="0.7942811755361397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50"/>
    <n v="0.9836065573770491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26.666666666666668"/>
    <n v="0.88888888888888884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40.35087719298247"/>
    <n v="0.9864364981504315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24.242424242424242"/>
    <n v="0.987654320987654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200"/>
    <n v="0.68311195445920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38.46153846153846"/>
    <n v="0.8561643835616438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21.739130434782609"/>
    <n v="0.9410288582183187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76.92307692307692"/>
    <n v="0.9567546880979717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72.289156626506028"/>
    <n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31.531531531531531"/>
    <n v="0.9562841530054644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84.152173913043484"/>
    <n v="0.721393961982854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79.365079365079367"/>
    <n v="0.9968102073365231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27.777777777777779"/>
    <n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73.529411764705884"/>
    <n v="0.9074410163339382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33.92857142857142"/>
    <n v="0.9786651008025053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70.21276595744681"/>
    <n v="0.9583133684714901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78.94736842105263"/>
    <n v="0.7237635705669481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19.64285714285714"/>
    <n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76.92307692307692"/>
    <n v="0.983606557377049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30.434782608695652"/>
    <n v="0.5833333333333333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12.5"/>
    <n v="0.9857612267250821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38.46153846153846"/>
    <n v="0.76923076923076927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83.333333333333329"/>
    <n v="0.909090909090909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90.909090909090907"/>
    <n v="0.8371703641691083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69.620253164556956"/>
    <n v="0.9970993473531544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71.428571428571431"/>
    <n v="0.6518904823989569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68.627450980392155"/>
    <n v="0.957592339261285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92.592592592592595"/>
    <n v="0.9891196834817013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71.428571428571431"/>
    <n v="0.93005952380952384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11.363636363636363"/>
    <n v="0.31746031746031744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54.545454545454547"/>
    <n v="0.98103335513407453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16.66666666666667"/>
    <n v="0.7918552036199094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55.555555555555557"/>
    <n v="0.9861932938856016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95.238095238095241"/>
    <n v="0.9900990099009900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61.728395061728392"/>
    <n v="0.97096805515098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73.91304347826087"/>
    <n v="0.9411764705882352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25"/>
    <n v="0.9864094695309074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73.529411764705884"/>
    <n v="0.8813678829543450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5"/>
    <n v="0.458715596330275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298.07692307692309"/>
    <n v="0.9860050890585241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41.666666666666664"/>
    <n v="0.94398993077407178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833.33333333333337"/>
    <n v="0.9615384615384615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7.777777777777779"/>
    <n v="0.4524886877828054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25"/>
    <n v="0.8426966292134830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43.478260869565219"/>
    <n v="0.9560229445506691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92.592592592592595"/>
    <n v="0.962463907603464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57.692307692307693"/>
    <n v="0.8493771234428085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22.222222222222221"/>
    <n v="0.72202166064981954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37.037037037037038"/>
    <n v="0.966183574879227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66.666666666666671"/>
    <n v="0.9975062344139651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67.307692307692307"/>
    <n v="0.9383378016085790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76.47058823529412"/>
    <n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421.05263157894734"/>
    <n v="0.9998750156230471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3.8961038961039"/>
    <n v="0.9896091044037604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26.19047619047619"/>
    <n v="0.9290540540540540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52.631578947368418"/>
    <n v="0.9647853352629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7.14285714285714"/>
    <n v="0.9575486753909990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83.333333333333329"/>
    <n v="0.977995110024449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76.086956521739125"/>
    <n v="0.9926262053318207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58.333333333333336"/>
    <n v="0.8951406649616368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93.75"/>
    <n v="0.9998900120986691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33.33333333333334"/>
    <n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48.780487804878049"/>
    <n v="0.9523809523809523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85.714285714285708"/>
    <n v="0.8556759840273816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33.333333333333336"/>
    <n v="0.9633911368015414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61.29032258064515"/>
    <n v="0.87336244541484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68.181818181818187"/>
    <n v="0.976562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7.777777777777779"/>
    <n v="0.448430493273542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41.666666666666664"/>
    <n v="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34.090909090909093"/>
    <n v="0.9451795841209830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20.37037037037037"/>
    <n v="0.70242656449552998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3.157894736842104"/>
    <n v="0.5434782608695651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53.571428571428569"/>
    <n v="0.9584664536741214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0.416666666666666"/>
    <n v="0.8928571428571429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61.53846153846154"/>
    <n v="0.9002925950934053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26.086956521739129"/>
    <n v="0.9638554216867469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17.64705882352941"/>
    <n v="0.995916741360422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43.939393939393938"/>
    <n v="0.98171970209884907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90.909090909090907"/>
    <n v="0.9110233829334952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17.64705882352941"/>
    <n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66.66666666666666"/>
    <n v="0.819672131147541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20.588235294117649"/>
    <n v="0.7268951194184839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9.89010989010988"/>
    <n v="0.9969095803010666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29.850746268656717"/>
    <n v="0.9337068160597572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7.777777777777779"/>
    <n v="0.4739336492890995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23.80952380952381"/>
    <n v="0.8090614886731392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75"/>
    <n v="0.9216589861751152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92.30769230769232"/>
    <n v="0.9655616350177019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15.38461538461539"/>
    <n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35.714285714285715"/>
    <n v="0.7692307692307692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68.181818181818187"/>
    <n v="0.9661835748792270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22.222222222222221"/>
    <n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33.33333333333334"/>
    <n v="0.8361204013377926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37.777777777777779"/>
    <n v="0.9999941176816606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71.428571428571431"/>
    <n v="0.9913258983890954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59.782608695652172"/>
    <n v="0.9385665529010238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20.588235294117649"/>
    <n v="0.7246376811594202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2.04081632653062"/>
    <n v="0.9886307464162135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65.217391304347828"/>
    <n v="0.9165902841429880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25"/>
    <n v="0.714285714285714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78.94736842105263"/>
    <n v="0.9654062751407883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288.46153846153845"/>
    <n v="0.971153503759982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43.103448275862071"/>
    <n v="0.92478421701602964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51.724137931034484"/>
    <n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39.215686274509807"/>
    <n v="0.9732360097323601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2.5"/>
    <n v="0.76923076923076927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27.777777777777779"/>
    <n v="0.9212386975527294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95.238095238095241"/>
    <n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47.61904761904762"/>
    <n v="0.911992704058367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33.80281690140845"/>
    <n v="0.9973753280839895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59.523809523809526"/>
    <n v="0.947418285172903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52.631578947368418"/>
    <n v="0.892857142857142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35.13513513513513"/>
    <n v="0.94428706326723322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83.333333333333329"/>
    <n v="0.9900990099009900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78.57142857142858"/>
    <n v="0.9596928982725527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66.666666666666671"/>
    <n v="0.74250993107032803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60.975609756097562"/>
    <n v="0.95040411182834938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58.139534883720927"/>
    <n v="0.9746588693957114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31.25"/>
    <n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22.222222222222221"/>
    <n v="0.53908355795148244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15"/>
    <n v="0.3460207612456747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64.516129032258064"/>
    <n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40"/>
    <n v="0.92421441774491686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71.428571428571431"/>
    <n v="0.92764378478664189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46.666666666666664"/>
    <n v="0.9110629067245119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40"/>
    <n v="0.5860805860805861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2.820512820512821"/>
    <n v="0.6578947368421053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40.625"/>
    <n v="0.9878419452887538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27.027027027027028"/>
    <n v="0.6527415143603133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21.428571428571427"/>
    <n v="0.7792207792207792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33.333333333333336"/>
    <n v="0.992907801418439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44.92753623188406"/>
    <n v="0.99354197714853454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87.5"/>
    <n v="0.52273915316257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36.363636363636367"/>
    <n v="0.7132667617689015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36.222222222222221"/>
    <n v="0.8042763157894736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3.888888888888889"/>
    <n v="0.7923930269413629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26.315789473684209"/>
    <n v="0.52631578947368418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41.666666666666664"/>
    <n v="0.719424460431654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14.705882352941176"/>
    <n v="0.4950495049504950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87.719298245614041"/>
    <n v="0.96730508802476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53.763440860215056"/>
    <n v="0.97729165119288208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55.555555555555557"/>
    <n v="0.9708737864077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57.377049180327866"/>
    <n v="0.786516853932584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63.829787234042556"/>
    <n v="0.9900990099009900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588.23529411764707"/>
    <n v="0.82115289866973229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44.444444444444443"/>
    <n v="0.8818897637795275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27.777777777777779"/>
    <n v="0.6666666666666666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16.666666666666668"/>
    <n v="0.4659832246039142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86.956521739130437"/>
    <n v="0.9799118079372856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48.4848484848485"/>
    <n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51.282051282051285"/>
    <n v="0.9900990099009900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7.647058823529413"/>
    <n v="0.8823529411764705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50"/>
    <n v="0.9615384615384615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46.153846153846153"/>
    <n v="0.86705202312138729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35.087719298245617"/>
    <n v="0.8861320336730172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26.785714285714285"/>
    <n v="0.7820646506777894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15.38461538461539"/>
    <n v="0.700934579439252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05.26315789473684"/>
    <n v="0.8417508417508418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37.5"/>
    <n v="0.7228915662650602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25.18796992481203"/>
    <n v="0.6252332960059723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56.81818181818182"/>
    <n v="0.8753501400560224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55"/>
    <n v="0.99397590361445787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53.571428571428569"/>
    <n v="0.6443298969072165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30.303030303030305"/>
    <n v="0.7827788649706457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03.44827586206897"/>
    <n v="0.8250825082508250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69.444444444444443"/>
    <n v="0.8873114463176574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37.037037037037038"/>
    <n v="0.7843137254901960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50"/>
    <n v="0.6321112515802781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8.57142857142857"/>
    <n v="0.949947752873592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51.724137931034484"/>
    <n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30.76923076923077"/>
    <n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69.444444444444443"/>
    <n v="0.9358038555118847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38.46153846153846"/>
    <n v="0.803858520900321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31.653061224489797"/>
    <n v="0.91992882562277578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39.285714285714285"/>
    <n v="0.9763313609467455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57.142857142857146"/>
    <n v="0.9478672985781990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23.80952380952381"/>
    <n v="0.9407337723424270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35.714285714285715"/>
    <n v="0.9933774834437085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29.03225806451613"/>
    <n v="0.9487666034155597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65.78947368421052"/>
    <n v="0.9297136481963554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25"/>
    <n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64.102564102564102"/>
    <n v="0.9637625289128758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3.44827586206897"/>
    <n v="0.9852216748768473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38.88888888888889"/>
    <n v="0.95785440613026818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6.666666666666667"/>
    <n v="0.5555555555555555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90.909090909090907"/>
    <n v="0.9404388714733542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60"/>
    <n v="0.99447513812154698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78.94736842105263"/>
    <n v="0.9881422924901185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58.823529411764703"/>
    <n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63.636363636363633"/>
    <n v="0.8446455505279034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50"/>
    <n v="0.9090909090909090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65.217391304347828"/>
    <n v="0.9740259740259740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227.27272727272728"/>
    <n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307.69230769230768"/>
    <n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45.454545454545453"/>
    <n v="0.9087109027134107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71.428571428571431"/>
    <n v="0.986679822397631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95.238095238095241"/>
    <n v="0.9925558312655087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26.923076923076923"/>
    <n v="0.590219224283305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41.029411764705884"/>
    <n v="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50"/>
    <n v="0.8798944126704795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35.13513513513513"/>
    <n v="0.9846396218983851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71.428571428571431"/>
    <n v="0.9433962264150943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97.058823529411768"/>
    <n v="0.9803921568627450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69.767441860465112"/>
    <n v="0.8553100498930862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44.594594594594597"/>
    <n v="0.98861593768723788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27.777777777777779"/>
    <n v="0.7575757575757575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25"/>
    <n v="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38.46153846153846"/>
    <n v="0.7812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35.555555555555557"/>
    <n v="0.8406304728546409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62.5"/>
    <n v="0.79239302694136293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24.509803921568629"/>
    <n v="0.640204865556978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43.478260869565219"/>
    <n v="0.9694619486185167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8.8235294117647065"/>
    <n v="0.65217391304347827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24.107142857142858"/>
    <n v="0.5541871921182266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24.096385542168676"/>
    <n v="0.7785130400934215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46.153846153846153"/>
    <n v="0.83565459610027859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37.5"/>
    <n v="0.81300813008130079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37.5"/>
    <n v="0.9523809523809523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64.705882352941174"/>
    <n v="0.9781255557531566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51.724137931034484"/>
    <n v="0.9554140127388535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4.16666666666667"/>
    <n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31.25"/>
    <n v="0.9960159362549800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57.89473684210526"/>
    <n v="0.9777777777777777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04.16666666666667"/>
    <n v="0.8740549281089821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61.53846153846155"/>
    <n v="0.98130841121495327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23.80952380952381"/>
    <n v="0.9803921568627450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39.0625"/>
    <n v="0.9541984732824427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60"/>
    <n v="0.9819967266775777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38.65"/>
    <n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52.884615384615387"/>
    <n v="0.9409751924721984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94.339622641509436"/>
    <n v="0.8816616147456142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71.42857142857142"/>
    <n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10"/>
    <n v="0.9954751131221719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79.21146953405017"/>
    <n v="0.999640129553360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5.909090909090908"/>
    <n v="0.6944444444444444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41.666666666666664"/>
    <n v="0.9661835748792270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43.243243243243242"/>
    <n v="0.922190201729106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46.296296296296298"/>
    <n v="0.976562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0.161290322580646"/>
    <n v="0.6716417910447761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20"/>
    <n v="0.9479571523367142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58.823529411764703"/>
    <n v="0.99502487562189057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75"/>
    <n v="0.7659574468085106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52.631578947368418"/>
    <n v="0.9546539379474939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24.390243902439025"/>
    <n v="0.9191176470588234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52.631578947368418"/>
    <n v="0.9009009009009009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21.95121951219512"/>
    <n v="0.9952229299363056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76.92307692307692"/>
    <n v="0.874508089199825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60"/>
    <n v="0.81922446750409617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55.555555555555557"/>
    <n v="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38.46153846153846"/>
    <n v="0.97276264591439687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28.88888888888889"/>
    <n v="0.9423233143785539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98.039215686274517"/>
    <n v="0.986874568242376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20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22.222222222222221"/>
    <n v="0.76923076923076927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40.54054054054054"/>
    <n v="0.9998666844420743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35.714285714285715"/>
    <n v="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33.333333333333336"/>
    <n v="0.8780487804878048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33.333333333333336"/>
    <n v="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0.408163265306122"/>
    <n v="0.3484320557491289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25"/>
    <n v="0.921658986175115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26.785714285714285"/>
    <n v="0.86580086580086579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47.82608695652175"/>
    <n v="0.839506172839506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38.88888888888889"/>
    <n v="0.9138540270500792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7.857142857142858"/>
    <n v="0.7898894154818325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8.181818181818183"/>
    <n v="0.9950248756218905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64.516129032258064"/>
    <n v="0.7843137254901960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68.493150684931507"/>
    <n v="0.9994003597841295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38.888888888888886"/>
    <n v="0.5714285714285714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57.142857142857146"/>
    <n v="0.7858546168958742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69.767441860465112"/>
    <n v="0.9038867128653208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44.444444444444443"/>
    <n v="0.79404466501240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41.935483870967744"/>
    <n v="0.8438818565400844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73.333333333333329"/>
    <n v="0.9282700421940928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75.757575757575751"/>
    <n v="0.9746588693957114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37.037037037037038"/>
    <n v="0.9082652134423251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9.411764705882351"/>
    <n v="0.4950495049504950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2.5"/>
    <n v="0.76923076923076927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37.735849056603776"/>
    <n v="0.9583133684714901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81.632653061224488"/>
    <n v="0.9995002498750624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26.315789473684209"/>
    <n v="0.585937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43.478260869565219"/>
    <n v="0.8862629246676514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6.666666666666668"/>
    <n v="0.5434782608695651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46.875"/>
    <n v="0.7676560900716479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27.5"/>
    <n v="0.94827586206896552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29.62962962962963"/>
    <n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93.333333333333329"/>
    <n v="0.6522462562396006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32.258064516129032"/>
    <n v="0.6161429451632778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49.019607843137258"/>
    <n v="0.7352941176470588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87.719298245614041"/>
    <n v="0.6925207756232687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62.5"/>
    <n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35.2112676056338"/>
    <n v="0.9920634920634920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34.722222222222221"/>
    <n v="0.9363295880149812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55.555555555555557"/>
    <n v="0.8012820512820513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4.509803921568627"/>
    <n v="0.8409090909090909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35.714285714285715"/>
    <n v="0.9900990099009900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58.823529411764703"/>
    <n v="0.8849557522123894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53.299492385786799"/>
    <n v="0.950656405613399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42.857142857142854"/>
    <n v="0.9113001215066828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47.61904761904762"/>
    <n v="0.9990109791306606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73.529411764705884"/>
    <n v="0.8333333333333333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76.92307692307692"/>
    <n v="0.9529860228716645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38.46153846153846"/>
    <n v="0.9740259740259740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83.333333333333329"/>
    <n v="0.9820770930518045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68.965517241379317"/>
    <n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500000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000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289.83050847457628"/>
    <n v="1.959885386819484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500"/>
    <n v="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161.29032258064515"/>
    <n v="2.8376844494892168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166.666666666667"/>
    <n v="23.54788069073783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50"/>
    <n v="2.7429467084639501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214.28571428571428"/>
    <n v="3.239740820734341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1650"/>
    <n v="15.27777777777777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25000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333.33333333333331"/>
    <n v="18.18181818181818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350"/>
    <n v="46.666666666666664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416.66666666666669"/>
    <n v="6.0901339829476244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000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1250"/>
    <n v="20.79002079002079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250"/>
    <n v="16.666666666666668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547.94520547945206"/>
    <n v="0.9961895748760989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93.75"/>
    <n v="0.9615384615384615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29.411764705882351"/>
    <n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55.555555555555557"/>
    <n v="0.9615384615384615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17.647058823529413"/>
    <n v="0.3989361702127659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60.606060606060609"/>
    <n v="0.9950248756218905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39.473684210526315"/>
    <n v="0.5733944954128440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63.291139240506332"/>
    <n v="0.860141063134354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8.69565217391305"/>
    <n v="0.94500094500094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00"/>
    <n v="0.9029345372460496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75"/>
    <n v="0.99337748344370858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230.76923076923077"/>
    <n v="0.9800718719372754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1.363636363636363"/>
    <n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83.333333333333329"/>
    <n v="0.9009009009009009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200"/>
    <n v="0.9859502095144194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25"/>
    <n v="0.9615384615384615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42.10526315789474"/>
    <n v="0.9142857142857142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44.285714285714285"/>
    <n v="0.8683473389355742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31.578947368421051"/>
    <n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51.724137931034484"/>
    <n v="0.969270882133429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35.714285714285715"/>
    <n v="0.966183574879227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58.823529411764703"/>
    <n v="0.7235890014471779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8.333333333333332"/>
    <n v="0.9128630705394190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87.5"/>
    <n v="0.9915014164305948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52.631578947368418"/>
    <n v="0.9848982271831910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35.087719298245617"/>
    <n v="0.8800880088008801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45.16129032258064"/>
    <n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6.666666666666668"/>
    <n v="0.714285714285714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50"/>
    <n v="0.7766990291262135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60.301507537688444"/>
    <n v="0.9717779487387131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64.516129032258064"/>
    <n v="0.9756097560975609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66.666666666666671"/>
    <n v="0.9082652134423251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88.235294117647058"/>
    <n v="0.8867868755542418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55.555555555555557"/>
    <n v="0.893655049151027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44.776119402985074"/>
    <n v="0.718390804597701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53.030303030303031"/>
    <n v="0.902061855670103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32.608695652173914"/>
    <n v="0.719079578139980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39.682539682539684"/>
    <n v="0.946073793755912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58.333333333333336"/>
    <n v="0.985915492957746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200"/>
    <n v="0.9975559878298169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76.92307692307692"/>
    <n v="0.9160305343511450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48.387096774193552"/>
    <n v="0.8450704225352112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48.387096774193552"/>
    <n v="0.8333333333333333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45.98540145985402"/>
    <n v="0.7814942169427946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58.823529411764703"/>
    <n v="0.7936507936507936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23.785714285714285"/>
    <n v="0.7744186046511627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58.333333333333336"/>
    <n v="0.9308510638297872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21.21212121212122"/>
    <n v="0.998751560549313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25.641025641025642"/>
    <n v="0.6451612903225806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66.666666666666671"/>
    <n v="0.92592592592592593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36.764705882352942"/>
    <n v="0.9048136083966702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62.5"/>
    <n v="0.99206349206349209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27.777777777777779"/>
    <n v="0.8250825082508250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38.46153846153846"/>
    <n v="0.99667774086378735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42.85714285714286"/>
    <n v="0.916030534351145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35"/>
    <n v="0.810185185185185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1.111111111111111"/>
    <n v="0.7334783990611476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80.771428571428572"/>
    <n v="0.9664957264957264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15.38461538461539"/>
    <n v="0.8241758241758241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43.478260869565219"/>
    <n v="0.53763440860215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17.948717948717949"/>
    <n v="0.33333333333333331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28.571428571428573"/>
    <n v="0.92378752886836024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48.148148148148145"/>
    <n v="0.7084468664850136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23.80952380952381"/>
    <n v="0.8771929824561403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72.115384615384613"/>
    <n v="0.65047701647875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5.26315789473684"/>
    <n v="0.9852216748768473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3.09278350515464"/>
    <n v="0.9770395701025891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29.62962962962962"/>
    <n v="0.9749303621169916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33.333333333333336"/>
    <n v="0.64205457463884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307.69230769230768"/>
    <n v="0.9925558312655087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10.869565217391305"/>
    <n v="0.41771094402673348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50"/>
    <n v="0.4761904761904761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82.5"/>
    <n v="0.9567990721948390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13.63636363636364"/>
    <n v="0.9920634920634920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42.857142857142854"/>
    <n v="0.8992805755395683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71.428571428571431"/>
    <n v="0.9799651567944250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48.314606741573037"/>
    <n v="0.9751561950765951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20"/>
    <n v="0.7874015748031496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18.478260869565219"/>
    <n v="0.29524140326502257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60.606060606060609"/>
    <n v="0.9925558312655087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645.16129032258061"/>
    <n v="10.741138560687434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1000"/>
    <n v="13.81215469613259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00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458.33333333333331"/>
    <n v="8.87096774193548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212.5"/>
    <n v="6.488549618320610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14.28571428571428"/>
    <n v="3.512880562060889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75"/>
    <n v="7.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500"/>
    <n v="15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175"/>
    <n v="4.66666666666666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250"/>
    <n v="5.555555555555555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500"/>
    <n v="4.968944099378881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42.85714285714286"/>
    <n v="5.586592178770949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1250"/>
    <n v="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8500"/>
    <n v="42.07920792079207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2500"/>
    <n v="1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96.15384615384616"/>
    <n v="0.9659969088098918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71.428571428571431"/>
    <n v="0.9523809523809523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214.28571428571428"/>
    <n v="0.99552015928322546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90.909090909090907"/>
    <n v="0.7541478129713423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33.333333333333336"/>
    <n v="0.8849557522123894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66.66666666666666"/>
    <n v="0.9676795045480937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92.592592592592595"/>
    <n v="0.8333333333333333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9.642857142857142"/>
    <n v="0.7713884992987377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264.70588235294116"/>
    <n v="0.9890109890109890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70"/>
    <n v="0.92153765139547128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57.692307692307693"/>
    <n v="0.977198697068403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45.454545454545453"/>
    <n v="0.90707678631765365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54.945054945054942"/>
    <n v="0.9899480673243881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66.66666666666666"/>
    <n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44.642857142857146"/>
    <n v="0.9412650602409639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64.935064935064929"/>
    <n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55.555555555555557"/>
    <n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65.420560747663558"/>
    <n v="0.8813900780659783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4.16666666666667"/>
    <n v="0.9741831717650543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35.714285714285715"/>
    <n v="0.8565310492505353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68.965517241379317"/>
    <n v="0.9289126380886694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73.333333333333329"/>
    <n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26.315789473684209"/>
    <n v="0.684931506849315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51.5151515151515"/>
    <n v="0.90744101633393826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87.719298245614041"/>
    <n v="0.92421441774491686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42.85714285714286"/>
    <n v="0.9975062344139651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85.106382978723403"/>
    <n v="0.93709734098629494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33.898305084745765"/>
    <n v="0.698324022346368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66.666666666666671"/>
    <n v="0.95200317334391116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30.43478260869566"/>
    <n v="0.9617234083477591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83.333333333333329"/>
    <n v="0.83333333333333337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86.538461538461533"/>
    <n v="0.9118541033434650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74.074074074074076"/>
    <n v="0.9828009828009828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50"/>
    <n v="0.7756948933419521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00"/>
    <n v="0.8695652173913043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66.666666666666671"/>
    <n v="0.6633499170812603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84.507042253521121"/>
    <n v="0.901171522979873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35"/>
    <n v="0.9971509971509972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75000"/>
    <n v="15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887.5"/>
    <n v="30.603448275862068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6250"/>
    <n v="357.1428571428571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291.66666666666669"/>
    <n v="1.676245210727969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5000"/>
    <n v="1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300"/>
    <n v="6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22500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162.16216216216216"/>
    <n v="1.115241635687732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4000"/>
    <n v="68.292682926829272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2500"/>
    <n v="24.8756218905472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1375"/>
    <n v="24.97162315550510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555.55555555555554"/>
    <n v="11.73708920187793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300"/>
    <n v="5.08905852417302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75000"/>
    <n v="50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7500"/>
    <n v="1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166.66666666666666"/>
    <n v="3.296703296703296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41.666666666666664"/>
    <n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52.631578947368418"/>
    <n v="0.987654320987654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57.692307692307693"/>
    <n v="0.821467688937568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13.157894736842104"/>
    <n v="0.303030303030303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81.81818181818181"/>
    <n v="0.91282519397535367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77.777777777777771"/>
    <n v="0.9905707102391992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44.117647058823529"/>
    <n v="0.7136060894386299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50"/>
    <n v="0.999990000099999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40.54054054054054"/>
    <n v="0.8386588168201412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0"/>
    <n v="0.9324009324009323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5"/>
    <n v="0.4385964912280701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38.46153846153846"/>
    <n v="0.9398496240601503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5"/>
    <n v="0.69767441860465118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76.086956521739125"/>
    <n v="0.956545504236130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65.78947368421052"/>
    <n v="0.9089256498818396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60.975609756097562"/>
    <n v="0.943396226415094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35.714285714285715"/>
    <n v="0.9259259259259259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2.04081632653062"/>
    <n v="0.9485866059571238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23.076923076923077"/>
    <n v="0.8391608391608391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46.153846153846153"/>
    <n v="0.6550218340611353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78.57142857142858"/>
    <n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62.5"/>
    <n v="0.9980039920159680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33.333333333333336"/>
    <n v="0.4444444444444444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55.555555555555557"/>
    <n v="0.9432004678274320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33.33333333333334"/>
    <n v="0.9554140127388535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60"/>
    <n v="0.857142857142857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52.631578947368418"/>
    <n v="0.917150718434729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25"/>
    <n v="0.6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57.142857142857146"/>
    <n v="0.8888888888888888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17.64705882352941"/>
    <n v="0.9794319294809010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0"/>
    <n v="0.9918273426961834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62.5"/>
    <n v="0.98765432098765427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0.33333333333333331"/>
    <n v="1.5384615384615385E-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294.11764705882354"/>
    <n v="11.46788990825688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7.39130434782609"/>
    <n v="4.55788514129443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63.15789473684208"/>
    <n v="4.69483568075117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196"/>
    <n v="2.410231185440236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3333.3333333333335"/>
    <n v="47.50593824228028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875"/>
    <n v="37.037037037037038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166.6666666666667"/>
    <n v="6.1873895109015908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302.32558139534882"/>
    <n v="6.106153123532174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1071.4285714285713"/>
    <n v="14.1978230004732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250"/>
    <n v="26.315789473684209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104.16666666666667"/>
    <n v="2.934272300469483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5000"/>
    <n v="5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50000"/>
    <n v="3846.153846153846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550"/>
    <n v="6.152125279642057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1000"/>
    <n v="4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5000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1250"/>
    <n v="19.2307692307692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500"/>
    <n v="5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2500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461.53846153846155"/>
    <n v="5.6603773584905657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2000"/>
    <n v="2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7500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666.6666666666667"/>
    <n v="83.333333333333329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172.35714285714286"/>
    <n v="3.71230769230769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000"/>
    <n v="181.8181818181818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400"/>
    <n v="7.9681274900398407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5000"/>
    <n v="5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874.06666666666672"/>
    <n v="29.00663716814159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000"/>
    <n v="6.666666666666667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500"/>
    <n v="37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84.782608695652172"/>
    <n v="1.894123360854783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1785.7142857142858"/>
    <n v="20.14504431909750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18000"/>
    <n v="18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441.1764705882353"/>
    <n v="7.65306122448979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00"/>
    <n v="2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000"/>
    <n v="57.142857142857146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142.85714285714286"/>
    <n v="3.69003690036900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888.88888888888891"/>
    <n v="67.7966101694915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875"/>
    <n v="5.94294770206022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114.28571428571429"/>
    <n v="3.076923076923077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595.23809523809518"/>
    <n v="4.640371229698375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1363.6363636363637"/>
    <n v="28.8461538461538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1000"/>
    <n v="2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400"/>
    <n v="9.411764705882353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250"/>
    <n v="5.6818181818181817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156.25"/>
    <n v="3.07125307125307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5000"/>
    <n v="8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00"/>
    <n v="18.518518518518519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3000"/>
    <n v="12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96.774193548387103"/>
    <n v="2.0477815699658701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5000"/>
    <n v="3333.333333333333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214.28571428571428"/>
    <n v="8.670520231213872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93.75"/>
    <n v="1.4851485148514851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250"/>
    <n v="6.535947712418300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187.5"/>
    <n v="11.538461538461538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15000"/>
    <n v="444.4444444444444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2000"/>
    <n v="32.43243243243243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222.22222222222223"/>
    <n v="2.672903441363180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15000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428.5714285714287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92.592592592592595"/>
    <n v="2.7502750275027501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1500"/>
    <n v="3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3500"/>
    <n v="35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0000"/>
    <n v="5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666.6666666666667"/>
    <n v="55.55555555555555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833.33333333333337"/>
    <n v="18.51851851851851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125"/>
    <n v="12.29508196721311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676.47058823529414"/>
    <n v="8.30924855491329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375"/>
    <n v="6.5502183406113534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50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5000"/>
    <n v="333.33333333333331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250"/>
    <n v="10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714.28571428571433"/>
    <n v="7.68049155145929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1428.5714285714287"/>
    <n v="44.1501103752759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12000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583.33333333333337"/>
    <n v="6.352087114337567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416.66666666666669"/>
    <n v="9.0909090909090917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130.43478260869566"/>
    <n v="2.281368821292775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288.5"/>
    <n v="1.160965794768611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651"/>
    <n v="8.198992443324936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5000"/>
    <n v="1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500"/>
    <n v="454.5454545454545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2750"/>
    <n v="11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84.61538461538464"/>
    <n v="2.805836139169472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000"/>
    <n v="4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1200"/>
    <n v="30.76923076923077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1500"/>
    <n v="29.702970297029704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312.5"/>
    <n v="6.341154090044388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4000"/>
    <n v="16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200000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26000"/>
    <n v="104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18.75"/>
    <n v="4.117647058823529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8000"/>
    <n v="4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125"/>
    <n v="3.120124804992199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100"/>
    <n v="4.109589041095890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750"/>
    <n v="66.66666666666667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2500"/>
    <n v="238.095238095238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466.66666666666669"/>
    <n v="31.111111111111111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66.66666666666663"/>
    <n v="15.87301587301587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500"/>
    <n v="7.017543859649122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3750"/>
    <n v="166.6666666666666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170"/>
    <n v="4.1463414634146343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454.54545454545456"/>
    <n v="9.487666034155598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470.83333333333331"/>
    <n v="13.38862559241706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500"/>
    <n v="1363.6363636363637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2333.3333333333335"/>
    <n v="102.941176470588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125"/>
    <n v="4.739336492890995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135.13513513513513"/>
    <n v="1.280409731113956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90.909090909090907"/>
    <n v="3.12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130"/>
    <n v="2.09677419354838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5000"/>
    <n v="68.96551724137931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250"/>
    <n v="9.345794392523364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000"/>
    <n v="54.545454545454547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357.14285714285717"/>
    <n v="5.555555555555555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285.7142857142853"/>
    <n v="24.48979591836734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170"/>
    <n v="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242.17391304347825"/>
    <n v="2.873355687387154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150"/>
    <n v="15.78947368421052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105.26315789473684"/>
    <n v="3.120124804992199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384.61538461538464"/>
    <n v="10.24590163934426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0.76923076923077"/>
    <n v="2.649006622516556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375"/>
    <n v="46.8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550"/>
    <n v="23.91304347826087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500"/>
    <n v="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1111.1111111111111"/>
    <n v="18.48428835489833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50000"/>
    <n v="16666.666666666668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000"/>
    <n v="4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50"/>
    <n v="2.8571428571428572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6.47058823529412"/>
    <n v="6.036217303822937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104.16666666666667"/>
    <n v="1.748251748251748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500"/>
    <n v="6.055363321799307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8000"/>
    <n v="8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85.714285714285708"/>
    <n v="2.649006622516556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312.5"/>
    <n v="54.34782608695652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00"/>
    <n v="9.9502487562189046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500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500"/>
    <n v="7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30000"/>
    <n v="15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000"/>
    <n v="4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250"/>
    <n v="16.666666666666668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643.33333333333337"/>
    <n v="25.73333333333333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189.47368421052633"/>
    <n v="4.133180252583237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62.5"/>
    <n v="13.15789473684210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000"/>
    <n v="76.9230769230769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7000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71.428571428571431"/>
    <n v="7.1428571428571432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5000"/>
    <n v="95.23809523809524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375"/>
    <n v="11.538461538461538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75"/>
    <n v="120.68965517241379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200"/>
    <n v="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7500"/>
    <n v="12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91.370558375634516"/>
    <n v="1.43758485743950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800"/>
    <n v="8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1250"/>
    <n v="2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428.57142857142856"/>
    <n v="13.95348837209302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181.81818181818181"/>
    <n v="3.565062388591800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416.66666666666669"/>
    <n v="6.2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864"/>
    <n v="14.6440677966101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4.25531914893617"/>
    <n v="3.89124697370070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6750"/>
    <n v="67.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400"/>
    <n v="2.7137042062415198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352.94117647058823"/>
    <n v="2.125398512221041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350"/>
    <n v="8.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625"/>
    <n v="8.30564784053156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100"/>
    <n v="1.6666666666666667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4000"/>
    <n v="3.2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2500"/>
    <n v="238.095238095238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3333.3333333333335"/>
    <n v="476.190476190476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150"/>
    <n v="2.666666666666666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5000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466.66666666666669"/>
    <n v="12.17391304347826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1250"/>
    <n v="45.45454545454545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6.8131868131868"/>
    <n v="5.664778407197601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20000"/>
    <n v="125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1500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230.76923076923077"/>
    <n v="2.664298401420959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50"/>
    <n v="4.5454545454545459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238.0952380952381"/>
    <n v="5.675368898978433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166.66666666666666"/>
    <n v="1.886792452830188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583.33333333333337"/>
    <n v="4.516129032258064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937.5"/>
    <n v="39.47368421052631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1428.5714285714287"/>
    <n v="4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000"/>
    <n v="35.08771929824561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6666.666666666667"/>
    <n v="40.81632653061224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055.5555555555557"/>
    <n v="70.37037037037036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333.33333333333331"/>
    <n v="5.1948051948051948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000"/>
    <n v="148.1481481481481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5000"/>
    <n v="6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294.11764705882354"/>
    <n v="1.642036124794745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3495"/>
    <n v="99.99999999999998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96.15384615384616"/>
    <n v="2.906976744186046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6.66666666666666"/>
    <n v="6.060606060606060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500"/>
    <n v="25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750"/>
    <n v="94.594594594594597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130.95238095238096"/>
    <n v="3.7414965986394559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153.84615384615384"/>
    <n v="3.472222222222222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2500"/>
    <n v="11.23595505617977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3000"/>
    <n v="6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85.33333333333334"/>
    <n v="6.354285714285714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75"/>
    <n v="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583.33333333333337"/>
    <n v="4.611330698287219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000"/>
    <n v="3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3500"/>
    <n v="35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200"/>
    <n v="21.276595744680851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666.66666666666663"/>
    <n v="9.259259259259259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625"/>
    <n v="20.83333333333333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33.33333333333331"/>
    <n v="31.2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200"/>
    <n v="7.843137254901960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10000"/>
    <n v="55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625"/>
    <n v="41.66666666666666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250"/>
    <n v="2.739726027397260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0000"/>
    <n v="37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700"/>
    <n v="8.7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4500"/>
    <n v="9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83.333333333333329"/>
    <n v="3.649635036496350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66.66666666666666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4.28571428571428"/>
    <n v="4.680187207488299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5500"/>
    <n v="14.347826086956522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151.5151515151515"/>
    <n v="1.4164305949008498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500"/>
    <n v="48.780487804878049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3000"/>
    <n v="50.847457627118644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50"/>
    <n v="3.488372093023255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500"/>
    <n v="31.91489361702127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2500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500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46.703296703296701"/>
    <n v="0.73067996217656661"/>
    <x v="0"/>
    <s v="television"/>
    <x v="0"/>
    <d v="2015-07-22T18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30.0632911392405"/>
    <n v="0.70122159284788099"/>
    <x v="0"/>
    <s v="television"/>
    <x v="1"/>
    <d v="2017-03-02T05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4.285714285714286"/>
    <n v="0.95238095238095233"/>
    <x v="0"/>
    <s v="television"/>
    <x v="2"/>
    <d v="2016-02-15T07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66.666666666666671"/>
    <n v="0.9624639076034649"/>
    <x v="0"/>
    <s v="television"/>
    <x v="3"/>
    <d v="2014-08-07T03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54.92957746478874"/>
    <n v="0.81306401696495034"/>
    <x v="0"/>
    <s v="television"/>
    <x v="4"/>
    <d v="2015-12-19T11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85.085106382978722"/>
    <n v="0.91093394077448742"/>
    <x v="0"/>
    <s v="television"/>
    <x v="5"/>
    <d v="2016-07-28T2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37.93103448275863"/>
    <n v="0.93907735649724144"/>
    <x v="0"/>
    <s v="television"/>
    <x v="6"/>
    <d v="2014-06-13T16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57.89473684210526"/>
    <n v="0.98792535675082327"/>
    <x v="0"/>
    <s v="television"/>
    <x v="7"/>
    <d v="2016-07-04T16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291.66666666666669"/>
    <n v="0.99956590280792346"/>
    <x v="0"/>
    <s v="television"/>
    <x v="8"/>
    <d v="2016-04-15T12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25"/>
    <n v="0.7936633914824045"/>
    <x v="0"/>
    <s v="television"/>
    <x v="9"/>
    <d v="2016-04-16T17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57.89473684210526"/>
    <n v="0.99502487562189057"/>
    <x v="0"/>
    <s v="television"/>
    <x v="10"/>
    <d v="2014-06-24T16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66.666666666666671"/>
    <n v="0.82987551867219922"/>
    <x v="0"/>
    <s v="television"/>
    <x v="11"/>
    <d v="2016-08-21T18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36.27569528415961"/>
    <n v="0.60498507703476645"/>
    <x v="0"/>
    <s v="television"/>
    <x v="12"/>
    <d v="2014-07-15T18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68.627450980392155"/>
    <n v="0.62511162707626367"/>
    <x v="0"/>
    <s v="television"/>
    <x v="13"/>
    <d v="2016-06-23T11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46.34146341463415"/>
    <n v="0.99075297225891679"/>
    <x v="0"/>
    <s v="television"/>
    <x v="14"/>
    <d v="2014-07-13T04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20.408163265306122"/>
    <n v="0.93808630393996251"/>
    <x v="0"/>
    <s v="television"/>
    <x v="15"/>
    <d v="2015-09-27T11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71.42857142857142"/>
    <n v="0.99758915953113314"/>
    <x v="0"/>
    <s v="television"/>
    <x v="16"/>
    <d v="2014-06-15T2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41.666666666666664"/>
    <n v="0.99337748344370858"/>
    <x v="0"/>
    <s v="television"/>
    <x v="17"/>
    <d v="2014-11-04T09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87.719298245614041"/>
    <n v="0.94054707861374642"/>
    <x v="0"/>
    <s v="television"/>
    <x v="18"/>
    <d v="2014-09-17T04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38.636363636363633"/>
    <n v="0.68825910931174084"/>
    <x v="0"/>
    <s v="television"/>
    <x v="19"/>
    <d v="2015-07-20T10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80"/>
    <n v="0.99800399201596801"/>
    <x v="0"/>
    <s v="television"/>
    <x v="20"/>
    <d v="2015-09-13T09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83.16831683168317"/>
    <n v="0.9162951956414066"/>
    <x v="0"/>
    <s v="television"/>
    <x v="21"/>
    <d v="2014-09-26T06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43.75"/>
    <n v="0.85365853658536583"/>
    <x v="0"/>
    <s v="television"/>
    <x v="22"/>
    <d v="2014-12-31T2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86.956521739130437"/>
    <n v="0.84388185654008441"/>
    <x v="0"/>
    <s v="television"/>
    <x v="23"/>
    <d v="2015-04-30T06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60.975609756097562"/>
    <n v="0.91905272447928432"/>
    <x v="0"/>
    <s v="television"/>
    <x v="24"/>
    <d v="2015-09-15T10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42.857142857142854"/>
    <n v="0.75"/>
    <x v="0"/>
    <s v="television"/>
    <x v="25"/>
    <d v="2016-01-08T15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65.78947368421052"/>
    <n v="0.64432989690721654"/>
    <x v="0"/>
    <s v="television"/>
    <x v="26"/>
    <d v="2014-08-17T03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33.33333333333334"/>
    <n v="0.89505482210785414"/>
    <x v="0"/>
    <s v="television"/>
    <x v="27"/>
    <d v="2014-11-15T19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69.01408450704224"/>
    <n v="0.99651220727453915"/>
    <x v="0"/>
    <s v="television"/>
    <x v="28"/>
    <d v="2015-12-16T14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25.641025641025642"/>
    <n v="0.81081081081081086"/>
    <x v="0"/>
    <s v="television"/>
    <x v="29"/>
    <d v="2014-07-22T07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75.471698113207552"/>
    <n v="0.98716926744636591"/>
    <x v="0"/>
    <s v="television"/>
    <x v="30"/>
    <d v="2014-08-20T2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3"/>
    <n v="1"/>
    <x v="0"/>
    <s v="television"/>
    <x v="31"/>
    <d v="2016-01-25T10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319.66292134831463"/>
    <n v="0.99754558204768584"/>
    <x v="0"/>
    <s v="television"/>
    <x v="32"/>
    <d v="2016-05-12T18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82.03125"/>
    <n v="0.97947761194029848"/>
    <x v="0"/>
    <s v="television"/>
    <x v="33"/>
    <d v="2015-11-08T07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38.235294117647058"/>
    <n v="0.76650943396226412"/>
    <x v="0"/>
    <s v="television"/>
    <x v="34"/>
    <d v="2014-08-04T2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35.714285714285715"/>
    <n v="0.60060060060060061"/>
    <x v="0"/>
    <s v="television"/>
    <x v="35"/>
    <d v="2015-04-27T15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36.36363636363637"/>
    <n v="0.70348223707351387"/>
    <x v="0"/>
    <s v="television"/>
    <x v="36"/>
    <d v="2015-04-03T2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86.956521739130437"/>
    <n v="0.54513467304309038"/>
    <x v="0"/>
    <s v="television"/>
    <x v="37"/>
    <d v="2015-02-27T07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37.878787878787875"/>
    <n v="0.90876045074518352"/>
    <x v="0"/>
    <s v="television"/>
    <x v="38"/>
    <d v="2013-05-10T16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15.2073732718894"/>
    <n v="0.76347533974652615"/>
    <x v="0"/>
    <s v="television"/>
    <x v="39"/>
    <d v="2014-05-25T13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25"/>
    <n v="0.98667982239763197"/>
    <x v="0"/>
    <s v="television"/>
    <x v="40"/>
    <d v="2014-06-18T19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5.26315789473684"/>
    <n v="1"/>
    <x v="0"/>
    <s v="television"/>
    <x v="41"/>
    <d v="2014-10-05T04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82.840236686390526"/>
    <n v="0.70493454179254789"/>
    <x v="0"/>
    <s v="television"/>
    <x v="42"/>
    <d v="2014-12-28T06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8.022813688212928"/>
    <n v="0.32398107950495691"/>
    <x v="0"/>
    <s v="television"/>
    <x v="43"/>
    <d v="2014-07-12T15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33.33333333333334"/>
    <n v="1"/>
    <x v="0"/>
    <s v="television"/>
    <x v="44"/>
    <d v="2014-10-06T17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81.967213114754102"/>
    <n v="0.83333333333333337"/>
    <x v="0"/>
    <s v="television"/>
    <x v="45"/>
    <d v="2016-04-27T05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86.66666666666666"/>
    <n v="0.96"/>
    <x v="0"/>
    <s v="television"/>
    <x v="46"/>
    <d v="2015-12-15T14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71.428571428571431"/>
    <n v="0.92927302970885872"/>
    <x v="0"/>
    <s v="television"/>
    <x v="47"/>
    <d v="2014-12-19T11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52.631578947368418"/>
    <n v="0.92635479388605835"/>
    <x v="0"/>
    <s v="television"/>
    <x v="48"/>
    <d v="2015-03-01T03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37.93103448275863"/>
    <n v="1"/>
    <x v="0"/>
    <s v="television"/>
    <x v="49"/>
    <d v="2015-10-23T19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27.272727272727273"/>
    <n v="1"/>
    <x v="0"/>
    <s v="television"/>
    <x v="50"/>
    <d v="2015-01-30T08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92.436974789915965"/>
    <n v="0.78113904274960944"/>
    <x v="0"/>
    <s v="television"/>
    <x v="51"/>
    <d v="2015-08-10T13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92.30769230769232"/>
    <n v="0.86051114361930992"/>
    <x v="0"/>
    <s v="television"/>
    <x v="52"/>
    <d v="2014-07-17T07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25.641025641025642"/>
    <n v="0.91213134691395559"/>
    <x v="0"/>
    <s v="television"/>
    <x v="53"/>
    <d v="2014-04-04T13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92.30769230769232"/>
    <n v="0.99009900990099009"/>
    <x v="0"/>
    <s v="television"/>
    <x v="54"/>
    <d v="2015-12-25T08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00"/>
    <n v="0.77547339945897209"/>
    <x v="0"/>
    <s v="television"/>
    <x v="55"/>
    <d v="2016-05-27T14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45.977011494252871"/>
    <n v="0.93229227362778233"/>
    <x v="0"/>
    <s v="television"/>
    <x v="56"/>
    <d v="2015-06-08T07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217.39130434782609"/>
    <n v="0.98135426889106969"/>
    <x v="0"/>
    <s v="television"/>
    <x v="57"/>
    <d v="2015-04-25T10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33.33333333333334"/>
    <n v="0.97172286463900492"/>
    <x v="0"/>
    <s v="television"/>
    <x v="58"/>
    <d v="2014-11-19T09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606.06060606060601"/>
    <n v="0.99874457806537187"/>
    <x v="0"/>
    <s v="television"/>
    <x v="59"/>
    <d v="2015-09-14T12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41.666666666666664"/>
    <n v="0.96808961498000357"/>
    <x v="0"/>
    <s v="shorts"/>
    <x v="60"/>
    <d v="2014-03-22T15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217.39130434782609"/>
    <n v="0.67430883344571813"/>
    <x v="0"/>
    <s v="shorts"/>
    <x v="61"/>
    <d v="2013-06-06T10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62.5"/>
    <n v="0.64627315812149932"/>
    <x v="0"/>
    <s v="shorts"/>
    <x v="62"/>
    <d v="2013-03-03T10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31.25"/>
    <n v="0.88091368367270539"/>
    <x v="0"/>
    <s v="shorts"/>
    <x v="63"/>
    <d v="2013-12-27T19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50"/>
    <n v="0.57692307692307687"/>
    <x v="0"/>
    <s v="shorts"/>
    <x v="64"/>
    <d v="2013-07-07T15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22.80701754385964"/>
    <n v="0.92998538594393521"/>
    <x v="0"/>
    <s v="shorts"/>
    <x v="65"/>
    <d v="2014-08-10T2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76.92307692307692"/>
    <n v="0.84317032040472173"/>
    <x v="0"/>
    <s v="shorts"/>
    <x v="66"/>
    <d v="2016-07-18T11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00"/>
    <n v="0.86021505376344087"/>
    <x v="0"/>
    <s v="shorts"/>
    <x v="67"/>
    <d v="2012-07-15T05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6.666666666666668"/>
    <n v="0.78636959370904325"/>
    <x v="0"/>
    <s v="shorts"/>
    <x v="68"/>
    <d v="2014-02-23T04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56.179775280898873"/>
    <n v="0.90136945060630624"/>
    <x v="0"/>
    <s v="shorts"/>
    <x v="69"/>
    <d v="2011-10-01T2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29.411764705882351"/>
    <n v="0.78616352201257866"/>
    <x v="0"/>
    <s v="shorts"/>
    <x v="70"/>
    <d v="2011-09-04T12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56.25"/>
    <n v="0.80681308830121024"/>
    <x v="0"/>
    <s v="shorts"/>
    <x v="71"/>
    <d v="2012-05-27T2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53.658536585365852"/>
    <n v="0.92243186582809222"/>
    <x v="0"/>
    <s v="shorts"/>
    <x v="72"/>
    <d v="2012-11-14T15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50"/>
    <n v="1"/>
    <x v="0"/>
    <s v="shorts"/>
    <x v="73"/>
    <d v="2011-05-02T18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7.241379310344829"/>
    <n v="0.88548861261644185"/>
    <x v="0"/>
    <s v="shorts"/>
    <x v="74"/>
    <d v="2016-01-21T02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74.468085106382972"/>
    <n v="0.86633663366336633"/>
    <x v="0"/>
    <s v="shorts"/>
    <x v="75"/>
    <d v="2013-04-22T2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20"/>
    <n v="0.65217391304347827"/>
    <x v="0"/>
    <s v="shorts"/>
    <x v="76"/>
    <d v="2011-12-27T08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15.384615384615385"/>
    <n v="0.25477707006369427"/>
    <x v="0"/>
    <s v="shorts"/>
    <x v="77"/>
    <d v="2012-05-20T17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1.4285714285714286"/>
    <n v="3.7009622501850484E-2"/>
    <x v="0"/>
    <s v="shorts"/>
    <x v="78"/>
    <d v="2016-09-01T08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31.707317073170731"/>
    <n v="0.78740157480314965"/>
    <x v="0"/>
    <s v="shorts"/>
    <x v="79"/>
    <d v="2014-04-25T09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255.31914893617022"/>
    <n v="0.93240093240093236"/>
    <x v="0"/>
    <s v="shorts"/>
    <x v="80"/>
    <d v="2013-12-09T17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26.785714285714285"/>
    <n v="0.50505050505050508"/>
    <x v="0"/>
    <s v="shorts"/>
    <x v="81"/>
    <d v="2012-07-13T18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40"/>
    <n v="0.99987501562304715"/>
    <x v="0"/>
    <s v="shorts"/>
    <x v="82"/>
    <d v="2011-10-09T10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5.384615384615385"/>
    <n v="0.97560975609756095"/>
    <x v="0"/>
    <s v="shorts"/>
    <x v="83"/>
    <d v="2015-02-22T02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71.428571428571431"/>
    <n v="1"/>
    <x v="0"/>
    <s v="shorts"/>
    <x v="84"/>
    <d v="2011-05-15T09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57.142857142857146"/>
    <n v="0.79681274900398402"/>
    <x v="0"/>
    <s v="shorts"/>
    <x v="85"/>
    <d v="2011-09-22T18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352.94117647058823"/>
    <n v="0.93926111458985595"/>
    <x v="0"/>
    <s v="shorts"/>
    <x v="86"/>
    <d v="2015-12-27T05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0"/>
    <n v="0.95602294455066916"/>
    <x v="0"/>
    <s v="shorts"/>
    <x v="87"/>
    <d v="2010-06-02T16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58.333333333333336"/>
    <n v="0.97222222222222221"/>
    <x v="0"/>
    <s v="shorts"/>
    <x v="88"/>
    <d v="2014-06-22T06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07.14285714285714"/>
    <n v="0.86906141367323286"/>
    <x v="0"/>
    <s v="shorts"/>
    <x v="89"/>
    <d v="2013-06-02T09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31.25"/>
    <n v="0.99601593625498008"/>
    <x v="0"/>
    <s v="shorts"/>
    <x v="90"/>
    <d v="2011-07-11T2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65.217391304347828"/>
    <n v="0.83333333333333337"/>
    <x v="0"/>
    <s v="shorts"/>
    <x v="91"/>
    <d v="2011-05-17T00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16.27906976744185"/>
    <n v="0.95057034220532322"/>
    <x v="0"/>
    <s v="shorts"/>
    <x v="92"/>
    <d v="2017-01-31T2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66.666666666666671"/>
    <n v="0.9041591320072333"/>
    <x v="0"/>
    <s v="shorts"/>
    <x v="93"/>
    <d v="2012-07-03T12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20.833333333333332"/>
    <n v="0.96153846153846156"/>
    <x v="0"/>
    <s v="shorts"/>
    <x v="94"/>
    <d v="2014-04-07T08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6.666666666666668"/>
    <n v="0.76086956521739135"/>
    <x v="0"/>
    <s v="shorts"/>
    <x v="95"/>
    <d v="2012-02-25T15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44.117647058823529"/>
    <n v="0.87209302325581395"/>
    <x v="0"/>
    <s v="shorts"/>
    <x v="96"/>
    <d v="2010-07-31T1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50"/>
    <n v="0.94117647058823528"/>
    <x v="0"/>
    <s v="shorts"/>
    <x v="97"/>
    <d v="2011-07-11T18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53.333333333333336"/>
    <n v="0.94117647058823528"/>
    <x v="0"/>
    <s v="shorts"/>
    <x v="98"/>
    <d v="2012-12-07T14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38.46153846153846"/>
    <n v="0.94322419181407169"/>
    <x v="0"/>
    <s v="shorts"/>
    <x v="99"/>
    <d v="2014-01-22T12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92.30769230769232"/>
    <n v="1"/>
    <x v="0"/>
    <s v="shorts"/>
    <x v="100"/>
    <d v="2012-11-04T10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"/>
    <x v="0"/>
    <s v="shorts"/>
    <x v="101"/>
    <d v="2013-01-24T09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92.307692307692307"/>
    <n v="0.78277886497064575"/>
    <x v="0"/>
    <s v="shorts"/>
    <x v="102"/>
    <d v="2010-12-22T18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26.530612244897959"/>
    <n v="0.95098756400877837"/>
    <x v="0"/>
    <s v="shorts"/>
    <x v="103"/>
    <d v="2014-03-07T10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50"/>
    <n v="0.83333333333333337"/>
    <x v="0"/>
    <s v="shorts"/>
    <x v="104"/>
    <d v="2011-04-02T16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36.666666666666664"/>
    <n v="0.93101988997037666"/>
    <x v="0"/>
    <s v="shorts"/>
    <x v="105"/>
    <d v="2016-05-13T15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85.18518518518519"/>
    <n v="0.99502487562189057"/>
    <x v="0"/>
    <s v="shorts"/>
    <x v="106"/>
    <d v="2012-04-02T09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8.69565217391305"/>
    <n v="0.97592713077423554"/>
    <x v="0"/>
    <s v="shorts"/>
    <x v="107"/>
    <d v="2011-04-24T14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31.914893617021278"/>
    <n v="0.40540540540540543"/>
    <x v="0"/>
    <s v="shorts"/>
    <x v="108"/>
    <d v="2013-05-31T05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.276595744680851"/>
    <n v="0.45558086560364464"/>
    <x v="0"/>
    <s v="shorts"/>
    <x v="109"/>
    <d v="2011-02-25T15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50"/>
    <n v="0.76470588235294112"/>
    <x v="0"/>
    <s v="shorts"/>
    <x v="110"/>
    <d v="2013-11-13T2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66.037735849056602"/>
    <n v="0.64695009242144175"/>
    <x v="0"/>
    <s v="shorts"/>
    <x v="111"/>
    <d v="2015-05-30T2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61.728395061728392"/>
    <n v="0.96153846153846156"/>
    <x v="0"/>
    <s v="shorts"/>
    <x v="112"/>
    <d v="2014-04-12T17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64.102564102564102"/>
    <n v="0.70921985815602839"/>
    <x v="0"/>
    <s v="shorts"/>
    <x v="113"/>
    <d v="2011-08-06T06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85.714285714285708"/>
    <n v="0.967741935483871"/>
    <x v="0"/>
    <s v="shorts"/>
    <x v="114"/>
    <d v="2012-01-12T2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20.454545454545453"/>
    <n v="0.71202531645569622"/>
    <x v="0"/>
    <s v="shorts"/>
    <x v="115"/>
    <d v="2012-02-04T08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61.403508771929822"/>
    <n v="0.87983911513323276"/>
    <x v="0"/>
    <s v="shorts"/>
    <x v="116"/>
    <d v="2011-04-08T0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66.66666666666666"/>
    <n v="0.9950864840719823"/>
    <x v="0"/>
    <s v="shorts"/>
    <x v="117"/>
    <d v="2010-06-09T1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28.2051282051282"/>
    <n v="0.88470834704631274"/>
    <x v="0"/>
    <s v="shorts"/>
    <x v="118"/>
    <d v="2011-07-28T16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87.837837837837839"/>
    <n v="0.95641682116476856"/>
    <x v="0"/>
    <s v="shorts"/>
    <x v="119"/>
    <d v="2011-08-13T14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70000"/>
    <n v="7000"/>
    <x v="0"/>
    <s v="science fiction"/>
    <x v="120"/>
    <d v="2016-10-02T16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000"/>
    <n v="3000"/>
    <x v="0"/>
    <s v="science fiction"/>
    <x v="121"/>
    <d v="2015-04-18T01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e v="#DIV/0!"/>
    <e v="#DIV/0!"/>
    <x v="0"/>
    <s v="science fiction"/>
    <x v="122"/>
    <d v="2016-10-10T01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9166.6666666666661"/>
    <n v="364.23841059602648"/>
    <x v="0"/>
    <s v="science fiction"/>
    <x v="123"/>
    <d v="2014-10-28T13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e v="#DIV/0!"/>
    <e v="#DIV/0!"/>
    <x v="0"/>
    <s v="science fiction"/>
    <x v="124"/>
    <d v="2015-05-15T13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83.333333333333329"/>
    <n v="7.1428571428571432"/>
    <x v="0"/>
    <s v="science fiction"/>
    <x v="125"/>
    <d v="2017-02-03T14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1923.0769230769231"/>
    <n v="18.024513338139869"/>
    <x v="0"/>
    <s v="science fiction"/>
    <x v="126"/>
    <d v="2015-06-10T17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000"/>
    <n v="42.10526315789474"/>
    <x v="0"/>
    <s v="science fiction"/>
    <x v="127"/>
    <d v="2015-04-03T0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6666.666666666668"/>
    <n v="53.561863952865558"/>
    <x v="0"/>
    <s v="science fiction"/>
    <x v="128"/>
    <d v="2016-10-19T2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e v="#DIV/0!"/>
    <e v="#DIV/0!"/>
    <x v="0"/>
    <s v="science fiction"/>
    <x v="129"/>
    <d v="2014-10-30T13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e v="#DIV/0!"/>
    <e v="#DIV/0!"/>
    <x v="0"/>
    <s v="science fiction"/>
    <x v="130"/>
    <d v="2014-06-16T11:16:00"/>
  </r>
  <r>
    <n v="131"/>
    <s v="I (Canceled)"/>
    <s v="I"/>
    <n v="1200"/>
    <n v="0"/>
    <x v="1"/>
    <s v="US"/>
    <s v="USD"/>
    <n v="1467763200"/>
    <n v="1466453161"/>
    <b v="0"/>
    <n v="0"/>
    <b v="0"/>
    <e v="#DIV/0!"/>
    <e v="#DIV/0!"/>
    <x v="0"/>
    <s v="science fiction"/>
    <x v="131"/>
    <d v="2016-07-05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87.65432098765427"/>
    <n v="10.450685826257349"/>
    <x v="0"/>
    <s v="science fiction"/>
    <x v="132"/>
    <d v="2014-11-07T11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e v="#DIV/0!"/>
    <e v="#DIV/0!"/>
    <x v="0"/>
    <s v="science fiction"/>
    <x v="133"/>
    <d v="2016-05-31T08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e v="#DIV/0!"/>
    <e v="#DIV/0!"/>
    <x v="0"/>
    <s v="science fiction"/>
    <x v="134"/>
    <d v="2015-09-04T08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600"/>
    <n v="7.4441687344913152"/>
    <x v="0"/>
    <s v="science fiction"/>
    <x v="135"/>
    <d v="2014-07-01T1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e v="#DIV/0!"/>
    <e v="#DIV/0!"/>
    <x v="0"/>
    <s v="science fiction"/>
    <x v="136"/>
    <d v="2015-05-16T01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e v="#DIV/0!"/>
    <e v="#DIV/0!"/>
    <x v="0"/>
    <s v="science fiction"/>
    <x v="137"/>
    <d v="2015-10-12T04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2586.2068965517242"/>
    <n v="31.833616298811545"/>
    <x v="0"/>
    <s v="science fiction"/>
    <x v="138"/>
    <d v="2015-07-31T19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500"/>
    <n v="1"/>
    <x v="0"/>
    <s v="science fiction"/>
    <x v="139"/>
    <d v="2015-07-12T13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e v="#DIV/0!"/>
    <e v="#DIV/0!"/>
    <x v="0"/>
    <s v="science fiction"/>
    <x v="140"/>
    <d v="2015-03-19T18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428.57142857142856"/>
    <n v="9.2807424593967518"/>
    <x v="0"/>
    <s v="science fiction"/>
    <x v="141"/>
    <d v="2015-05-30T18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000"/>
    <n v="300"/>
    <x v="0"/>
    <s v="science fiction"/>
    <x v="142"/>
    <d v="2014-11-16T13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e v="#DIV/0!"/>
    <e v="#DIV/0!"/>
    <x v="0"/>
    <s v="science fiction"/>
    <x v="143"/>
    <d v="2016-09-02T2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02.70270270270271"/>
    <n v="3.6231884057971016"/>
    <x v="0"/>
    <s v="science fiction"/>
    <x v="144"/>
    <d v="2015-04-13T0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500"/>
    <n v="13.31360946745562"/>
    <x v="0"/>
    <s v="science fiction"/>
    <x v="145"/>
    <d v="2015-08-11T04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6666.666666666667"/>
    <n v="173.91304347826087"/>
    <x v="0"/>
    <s v="science fiction"/>
    <x v="146"/>
    <d v="2017-01-17T15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e v="#DIV/0!"/>
    <e v="#DIV/0!"/>
    <x v="0"/>
    <s v="science fiction"/>
    <x v="147"/>
    <d v="2015-01-08T09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25000"/>
    <n v="1250"/>
    <x v="0"/>
    <s v="science fiction"/>
    <x v="148"/>
    <d v="2016-02-26T2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666.6666666666667"/>
    <n v="108.69565217391305"/>
    <x v="0"/>
    <s v="science fiction"/>
    <x v="149"/>
    <d v="2014-12-24T2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1940.2985074626865"/>
    <n v="4.31721572794899"/>
    <x v="0"/>
    <s v="science fiction"/>
    <x v="150"/>
    <d v="2015-05-25T18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0000"/>
    <n v="1785.7142857142858"/>
    <x v="0"/>
    <s v="science fiction"/>
    <x v="151"/>
    <d v="2015-06-18T04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190000"/>
    <n v="12666.666666666666"/>
    <x v="0"/>
    <s v="science fiction"/>
    <x v="152"/>
    <d v="2014-09-22T16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5000"/>
    <n v="139.27576601671308"/>
    <x v="0"/>
    <s v="science fiction"/>
    <x v="153"/>
    <d v="2014-12-02T06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500"/>
    <n v="37.5"/>
    <x v="0"/>
    <s v="science fiction"/>
    <x v="154"/>
    <d v="2015-06-03T04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337500"/>
    <n v="16666.666666666668"/>
    <x v="0"/>
    <s v="science fiction"/>
    <x v="155"/>
    <d v="2015-07-23T04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2333.3333333333335"/>
    <n v="19.607843137254903"/>
    <x v="0"/>
    <s v="science fiction"/>
    <x v="156"/>
    <d v="2014-08-02T17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1497.5"/>
    <n v="374.375"/>
    <x v="0"/>
    <s v="science fiction"/>
    <x v="157"/>
    <d v="2016-02-26T12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e v="#DIV/0!"/>
    <e v="#DIV/0!"/>
    <x v="0"/>
    <s v="science fiction"/>
    <x v="158"/>
    <d v="2014-10-21T16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500000"/>
    <n v="50000"/>
    <x v="0"/>
    <s v="science fiction"/>
    <x v="159"/>
    <d v="2016-07-03T01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e v="#DIV/0!"/>
    <e v="#DIV/0!"/>
    <x v="0"/>
    <s v="drama"/>
    <x v="160"/>
    <d v="2015-08-15T12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50000"/>
    <n v="10000"/>
    <x v="0"/>
    <s v="drama"/>
    <x v="161"/>
    <d v="2014-07-02T07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280"/>
    <n v="6.4367816091954024"/>
    <x v="0"/>
    <s v="drama"/>
    <x v="162"/>
    <d v="2014-08-16T14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e v="#DIV/0!"/>
    <e v="#DIV/0!"/>
    <x v="0"/>
    <s v="drama"/>
    <x v="163"/>
    <d v="2015-09-30T15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7142.857142857141"/>
    <n v="187.5"/>
    <x v="0"/>
    <s v="drama"/>
    <x v="164"/>
    <d v="2014-09-19T09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e v="#DIV/0!"/>
    <e v="#DIV/0!"/>
    <x v="0"/>
    <s v="drama"/>
    <x v="165"/>
    <d v="2016-01-12T06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5000"/>
    <n v="1.6666666666666667"/>
    <x v="0"/>
    <s v="drama"/>
    <x v="166"/>
    <d v="2017-01-15T16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55000"/>
    <n v="10000"/>
    <x v="0"/>
    <s v="drama"/>
    <x v="167"/>
    <d v="2015-08-04T13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2666.6666666666665"/>
    <n v="24.615384615384617"/>
    <x v="0"/>
    <s v="drama"/>
    <x v="168"/>
    <d v="2015-03-19T1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50"/>
    <n v="4.4642857142857144"/>
    <x v="0"/>
    <s v="drama"/>
    <x v="169"/>
    <d v="2014-10-18T03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1000"/>
    <n v="30.76923076923077"/>
    <x v="0"/>
    <s v="drama"/>
    <x v="170"/>
    <d v="2015-08-29T2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50000"/>
    <n v="50000"/>
    <x v="0"/>
    <s v="drama"/>
    <x v="171"/>
    <d v="2016-08-11T19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e v="#DIV/0!"/>
    <e v="#DIV/0!"/>
    <x v="0"/>
    <s v="drama"/>
    <x v="172"/>
    <d v="2015-03-18T2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e v="#DIV/0!"/>
    <e v="#DIV/0!"/>
    <x v="0"/>
    <s v="drama"/>
    <x v="173"/>
    <d v="2015-02-28T04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e v="#DIV/0!"/>
    <e v="#DIV/0!"/>
    <x v="0"/>
    <s v="drama"/>
    <x v="174"/>
    <d v="2015-05-08T09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769.23076923076928"/>
    <n v="15.420200462606013"/>
    <x v="0"/>
    <s v="drama"/>
    <x v="175"/>
    <d v="2014-08-29T09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e v="#DIV/0!"/>
    <e v="#DIV/0!"/>
    <x v="0"/>
    <s v="drama"/>
    <x v="176"/>
    <d v="2015-08-05T10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64.285714285714292"/>
    <n v="2.5"/>
    <x v="0"/>
    <s v="drama"/>
    <x v="177"/>
    <d v="2015-03-23T15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e v="#DIV/0!"/>
    <e v="#DIV/0!"/>
    <x v="0"/>
    <s v="drama"/>
    <x v="178"/>
    <d v="2015-11-26T14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500"/>
    <n v="5"/>
    <x v="0"/>
    <s v="drama"/>
    <x v="179"/>
    <d v="2016-03-03T16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92.307692307692307"/>
    <n v="2.9925187032418954"/>
    <x v="0"/>
    <s v="drama"/>
    <x v="180"/>
    <d v="2015-04-13T10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855.75"/>
    <n v="4.7409972299168972"/>
    <x v="0"/>
    <s v="drama"/>
    <x v="181"/>
    <d v="2015-06-22T08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e v="#DIV/0!"/>
    <e v="#DIV/0!"/>
    <x v="0"/>
    <s v="drama"/>
    <x v="182"/>
    <d v="2017-01-06T15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1041.6666666666667"/>
    <n v="2.788933511825078"/>
    <x v="0"/>
    <s v="drama"/>
    <x v="183"/>
    <d v="2014-11-26T11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750"/>
    <n v="29.411764705882351"/>
    <x v="0"/>
    <s v="drama"/>
    <x v="184"/>
    <d v="2014-08-31T18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4000"/>
    <n v="18.181818181818183"/>
    <x v="0"/>
    <s v="drama"/>
    <x v="185"/>
    <d v="2016-08-18T12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e v="#DIV/0!"/>
    <e v="#DIV/0!"/>
    <x v="0"/>
    <s v="drama"/>
    <x v="186"/>
    <d v="2017-03-03T11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000"/>
    <n v="6.25"/>
    <x v="0"/>
    <s v="drama"/>
    <x v="187"/>
    <d v="2015-07-20T2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e v="#DIV/0!"/>
    <e v="#DIV/0!"/>
    <x v="0"/>
    <s v="drama"/>
    <x v="188"/>
    <d v="2014-09-04T19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100000"/>
    <n v="1449.2753623188405"/>
    <x v="0"/>
    <s v="drama"/>
    <x v="189"/>
    <d v="2016-09-03T07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12000"/>
    <n v="240"/>
    <x v="0"/>
    <s v="drama"/>
    <x v="190"/>
    <d v="2016-06-16T06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1666.6666666666667"/>
    <n v="20"/>
    <x v="0"/>
    <s v="drama"/>
    <x v="191"/>
    <d v="2015-10-02T01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333333.33333333331"/>
    <n v="58823.529411764706"/>
    <x v="0"/>
    <s v="drama"/>
    <x v="192"/>
    <d v="2014-10-17T10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e v="#DIV/0!"/>
    <e v="#DIV/0!"/>
    <x v="0"/>
    <s v="drama"/>
    <x v="193"/>
    <d v="2014-11-28T14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833.33333333333337"/>
    <n v="833.33333333333337"/>
    <x v="0"/>
    <s v="drama"/>
    <x v="194"/>
    <d v="2016-03-06T14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e v="#DIV/0!"/>
    <e v="#DIV/0!"/>
    <x v="0"/>
    <s v="drama"/>
    <x v="195"/>
    <d v="2015-07-10T07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184.21052631578948"/>
    <n v="2.3890784982935154"/>
    <x v="0"/>
    <s v="drama"/>
    <x v="196"/>
    <d v="2015-10-10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312.5"/>
    <n v="9.5419847328244281"/>
    <x v="0"/>
    <s v="drama"/>
    <x v="197"/>
    <d v="2017-02-17T1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4166.666666666667"/>
    <n v="89.605734767025083"/>
    <x v="0"/>
    <s v="drama"/>
    <x v="198"/>
    <d v="2014-10-05T00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e v="#DIV/0!"/>
    <e v="#DIV/0!"/>
    <x v="0"/>
    <s v="drama"/>
    <x v="199"/>
    <d v="2016-08-31T17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333.33333333333331"/>
    <n v="3.8178867996563901"/>
    <x v="0"/>
    <s v="drama"/>
    <x v="200"/>
    <d v="2014-09-14T17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92.857142857142861"/>
    <n v="1.7105263157894737"/>
    <x v="0"/>
    <s v="drama"/>
    <x v="201"/>
    <d v="2015-02-08T10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e v="#DIV/0!"/>
    <e v="#DIV/0!"/>
    <x v="0"/>
    <s v="drama"/>
    <x v="202"/>
    <d v="2015-10-08T11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12.5"/>
    <n v="3.3512064343163539"/>
    <x v="0"/>
    <s v="drama"/>
    <x v="203"/>
    <d v="2015-01-29T11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232.01856148491879"/>
    <n v="1.9715440475799297"/>
    <x v="0"/>
    <s v="drama"/>
    <x v="204"/>
    <d v="2016-08-04T05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470.58823529411762"/>
    <n v="6.1538461538461542"/>
    <x v="0"/>
    <s v="drama"/>
    <x v="205"/>
    <d v="2015-10-06T06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e v="#DIV/0!"/>
    <e v="#DIV/0!"/>
    <x v="0"/>
    <s v="drama"/>
    <x v="206"/>
    <d v="2016-08-05T15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076.9230769230769"/>
    <n v="6.572769953051643"/>
    <x v="0"/>
    <s v="drama"/>
    <x v="207"/>
    <d v="2015-01-03T19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e v="#DIV/0!"/>
    <e v="#DIV/0!"/>
    <x v="0"/>
    <s v="drama"/>
    <x v="208"/>
    <d v="2014-12-15T2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e v="#DIV/0!"/>
    <e v="#DIV/0!"/>
    <x v="0"/>
    <s v="drama"/>
    <x v="209"/>
    <d v="2015-07-10T13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363.63636363636363"/>
    <n v="3.9603960396039604"/>
    <x v="0"/>
    <s v="drama"/>
    <x v="210"/>
    <d v="2015-09-30T2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16.66666666666669"/>
    <n v="2.2421524663677128"/>
    <x v="0"/>
    <s v="drama"/>
    <x v="211"/>
    <d v="2015-09-18T18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6300"/>
    <n v="6300"/>
    <x v="0"/>
    <s v="drama"/>
    <x v="212"/>
    <d v="2016-04-16T1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50000"/>
    <n v="2500"/>
    <x v="0"/>
    <s v="drama"/>
    <x v="213"/>
    <d v="2015-08-16T05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12500"/>
    <n v="12500"/>
    <x v="0"/>
    <s v="drama"/>
    <x v="214"/>
    <d v="2015-03-06T06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4400"/>
    <n v="440"/>
    <x v="0"/>
    <s v="drama"/>
    <x v="215"/>
    <d v="2016-02-17T14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95.23809523809518"/>
    <n v="1.7953824200462347"/>
    <x v="0"/>
    <s v="drama"/>
    <x v="216"/>
    <d v="2015-04-22T13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2631.5789473684213"/>
    <n v="8.3731055848614258"/>
    <x v="0"/>
    <s v="drama"/>
    <x v="217"/>
    <d v="2014-12-28T06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5000"/>
    <n v="50"/>
    <x v="0"/>
    <s v="drama"/>
    <x v="218"/>
    <d v="2015-05-15T06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657.89473684210532"/>
    <n v="5.6721497447532618"/>
    <x v="0"/>
    <s v="drama"/>
    <x v="219"/>
    <d v="2016-03-31T2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6666.666666666668"/>
    <n v="138.88888888888889"/>
    <x v="0"/>
    <s v="drama"/>
    <x v="220"/>
    <d v="2015-08-20T11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e v="#DIV/0!"/>
    <e v="#DIV/0!"/>
    <x v="0"/>
    <s v="drama"/>
    <x v="221"/>
    <d v="2015-03-28T1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500"/>
    <n v="7.6923076923076925"/>
    <x v="0"/>
    <s v="drama"/>
    <x v="222"/>
    <d v="2015-03-26T17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e v="#DIV/0!"/>
    <e v="#DIV/0!"/>
    <x v="0"/>
    <s v="drama"/>
    <x v="223"/>
    <d v="2016-05-21T16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e v="#DIV/0!"/>
    <e v="#DIV/0!"/>
    <x v="0"/>
    <s v="drama"/>
    <x v="224"/>
    <d v="2015-07-09T2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e v="#DIV/0!"/>
    <e v="#DIV/0!"/>
    <x v="0"/>
    <s v="drama"/>
    <x v="225"/>
    <d v="2016-04-08T1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4500"/>
    <n v="116"/>
    <x v="0"/>
    <s v="drama"/>
    <x v="226"/>
    <d v="2015-05-31T00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e v="#DIV/0!"/>
    <e v="#DIV/0!"/>
    <x v="0"/>
    <s v="drama"/>
    <x v="227"/>
    <d v="2015-07-09T12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e v="#DIV/0!"/>
    <e v="#DIV/0!"/>
    <x v="0"/>
    <s v="drama"/>
    <x v="228"/>
    <d v="2015-06-01T07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e v="#DIV/0!"/>
    <e v="#DIV/0!"/>
    <x v="0"/>
    <s v="drama"/>
    <x v="229"/>
    <d v="2016-02-13T13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7500"/>
    <n v="250"/>
    <x v="0"/>
    <s v="drama"/>
    <x v="230"/>
    <d v="2015-06-04T09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e v="#DIV/0!"/>
    <e v="#DIV/0!"/>
    <x v="0"/>
    <s v="drama"/>
    <x v="231"/>
    <d v="2016-01-02T14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571.42857142857144"/>
    <n v="36.363636363636367"/>
    <x v="0"/>
    <s v="drama"/>
    <x v="232"/>
    <d v="2015-02-27T10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e v="#DIV/0!"/>
    <e v="#DIV/0!"/>
    <x v="0"/>
    <s v="drama"/>
    <x v="233"/>
    <d v="2016-09-29T12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200"/>
    <n v="2.4937655860349128"/>
    <x v="0"/>
    <s v="drama"/>
    <x v="234"/>
    <d v="2015-06-20T15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e v="#DIV/0!"/>
    <e v="#DIV/0!"/>
    <x v="0"/>
    <s v="drama"/>
    <x v="235"/>
    <d v="2015-07-09T12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e v="#DIV/0!"/>
    <e v="#DIV/0!"/>
    <x v="0"/>
    <s v="drama"/>
    <x v="236"/>
    <d v="2016-01-04T15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15000"/>
    <n v="300"/>
    <x v="0"/>
    <s v="drama"/>
    <x v="237"/>
    <d v="2016-03-08T04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e v="#DIV/0!"/>
    <e v="#DIV/0!"/>
    <x v="0"/>
    <s v="drama"/>
    <x v="238"/>
    <d v="2016-12-30T00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00"/>
    <n v="4"/>
    <x v="0"/>
    <s v="drama"/>
    <x v="239"/>
    <d v="2015-11-08T0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9.48905109489051"/>
    <n v="0.9290733051225385"/>
    <x v="0"/>
    <s v="documentary"/>
    <x v="240"/>
    <d v="2013-05-05T08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96.808510638297875"/>
    <n v="0.8878048780487805"/>
    <x v="0"/>
    <s v="documentary"/>
    <x v="241"/>
    <d v="2014-12-21T07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64.356435643564353"/>
    <n v="0.88135593220338981"/>
    <x v="0"/>
    <s v="documentary"/>
    <x v="242"/>
    <d v="2011-12-20T02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76.219512195121951"/>
    <n v="0.97473487211478482"/>
    <x v="0"/>
    <s v="documentary"/>
    <x v="243"/>
    <d v="2014-02-21T16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41.666666666666664"/>
    <n v="0.87906567876428476"/>
    <x v="0"/>
    <s v="documentary"/>
    <x v="244"/>
    <d v="2010-03-15T2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52.083333333333336"/>
    <n v="0.96413420748168144"/>
    <x v="0"/>
    <s v="documentary"/>
    <x v="245"/>
    <d v="2012-08-15T16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22.421524663677129"/>
    <n v="0.32737510639690959"/>
    <x v="0"/>
    <s v="documentary"/>
    <x v="246"/>
    <d v="2010-12-18T00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80.645161290322577"/>
    <n v="0.74571215510812827"/>
    <x v="0"/>
    <s v="documentary"/>
    <x v="247"/>
    <d v="2010-10-15T18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582.19178082191786"/>
    <n v="0.98684592432633256"/>
    <x v="0"/>
    <s v="documentary"/>
    <x v="248"/>
    <d v="2012-01-07T09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42.553191489361701"/>
    <n v="0.88558271342543393"/>
    <x v="0"/>
    <s v="documentary"/>
    <x v="249"/>
    <d v="2010-08-22T08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68.649885583524025"/>
    <n v="0.94711917916337807"/>
    <x v="0"/>
    <s v="documentary"/>
    <x v="250"/>
    <d v="2013-06-06T04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45.454545454545453"/>
    <n v="0.79635949943117179"/>
    <x v="0"/>
    <s v="documentary"/>
    <x v="251"/>
    <d v="2012-05-16T1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46.296296296296298"/>
    <n v="0.54182921543129603"/>
    <x v="0"/>
    <s v="documentary"/>
    <x v="252"/>
    <d v="2010-05-31T18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214.28571428571428"/>
    <n v="0.99272005294506949"/>
    <x v="0"/>
    <s v="documentary"/>
    <x v="253"/>
    <d v="2012-02-15T06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76.433121019108285"/>
    <n v="0.85508637441239532"/>
    <x v="0"/>
    <s v="documentary"/>
    <x v="254"/>
    <d v="2015-10-16T17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42.553191489361701"/>
    <n v="0.93691515998997499"/>
    <x v="0"/>
    <s v="documentary"/>
    <x v="255"/>
    <d v="2011-03-16T0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47.272727272727273"/>
    <n v="0.71890726096333568"/>
    <x v="0"/>
    <s v="documentary"/>
    <x v="256"/>
    <d v="2013-03-16T09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62.5"/>
    <n v="0.93697454133088409"/>
    <x v="0"/>
    <s v="documentary"/>
    <x v="257"/>
    <d v="2016-05-19T06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43.604651162790695"/>
    <n v="0.52317672909908963"/>
    <x v="0"/>
    <s v="documentary"/>
    <x v="258"/>
    <d v="2011-06-17T16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79.617834394904463"/>
    <n v="0.75793236858311719"/>
    <x v="0"/>
    <s v="documentary"/>
    <x v="259"/>
    <d v="2015-04-08T08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13.63636363636364"/>
    <n v="0.93984962406015038"/>
    <x v="0"/>
    <s v="documentary"/>
    <x v="260"/>
    <d v="2010-07-17T00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90.909090909090907"/>
    <n v="0.93109869646182497"/>
    <x v="0"/>
    <s v="documentary"/>
    <x v="261"/>
    <d v="2012-06-07T05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17.241379310344829"/>
    <n v="0.41666666666666669"/>
    <x v="0"/>
    <s v="documentary"/>
    <x v="262"/>
    <d v="2011-02-25T2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25.960539979231569"/>
    <n v="0.84687572302014846"/>
    <x v="0"/>
    <s v="documentary"/>
    <x v="263"/>
    <d v="2012-09-27T13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54.945054945054942"/>
    <n v="0.84602368866328259"/>
    <x v="0"/>
    <s v="documentary"/>
    <x v="264"/>
    <d v="2012-05-11T05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86.206896551724142"/>
    <n v="0.90009000900090008"/>
    <x v="0"/>
    <s v="documentary"/>
    <x v="265"/>
    <d v="2010-05-10T11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27.777777777777779"/>
    <n v="0.6872852233676976"/>
    <x v="0"/>
    <s v="documentary"/>
    <x v="266"/>
    <d v="2010-04-22T18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59.696969696969695"/>
    <n v="0.75971197275217806"/>
    <x v="0"/>
    <s v="documentary"/>
    <x v="267"/>
    <d v="2014-06-25T01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45.045045045045043"/>
    <n v="0.89766606822262118"/>
    <x v="0"/>
    <s v="documentary"/>
    <x v="268"/>
    <d v="2011-11-06T19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62.656641604010026"/>
    <n v="0.67919200873549601"/>
    <x v="0"/>
    <s v="documentary"/>
    <x v="269"/>
    <d v="2017-02-21T19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37.704918032786885"/>
    <n v="0.65527065527065531"/>
    <x v="0"/>
    <s v="documentary"/>
    <x v="270"/>
    <d v="2011-05-24T19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52961672473867"/>
    <n v="0.95529231944975157"/>
    <x v="0"/>
    <s v="documentary"/>
    <x v="271"/>
    <d v="2014-01-01T2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46.153846153846153"/>
    <n v="0.56359090063704553"/>
    <x v="0"/>
    <s v="documentary"/>
    <x v="272"/>
    <d v="2010-04-28T09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42.372881355932201"/>
    <n v="0.92785207811029935"/>
    <x v="0"/>
    <s v="documentary"/>
    <x v="273"/>
    <d v="2011-07-03T02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35.398230088495573"/>
    <n v="0.64102564102564108"/>
    <x v="0"/>
    <s v="documentary"/>
    <x v="274"/>
    <d v="2012-04-04T2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60.24096385542169"/>
    <n v="0.9225517782185525"/>
    <x v="0"/>
    <s v="documentary"/>
    <x v="275"/>
    <d v="2012-11-09T16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64.516129032258064"/>
    <n v="0.6775067750677507"/>
    <x v="0"/>
    <s v="documentary"/>
    <x v="276"/>
    <d v="2012-04-27T15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68.349106203995788"/>
    <n v="0.90594859787032389"/>
    <x v="0"/>
    <s v="documentary"/>
    <x v="277"/>
    <d v="2015-05-23T12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65.060240963855421"/>
    <n v="0.66512292457013356"/>
    <x v="0"/>
    <s v="documentary"/>
    <x v="278"/>
    <d v="2012-10-11T15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55.73770491803279"/>
    <n v="0.63565398138132101"/>
    <x v="0"/>
    <s v="documentary"/>
    <x v="279"/>
    <d v="2017-02-26T17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35.06311360448808"/>
    <n v="0.64043447074495341"/>
    <x v="0"/>
    <s v="documentary"/>
    <x v="280"/>
    <d v="2014-05-30T05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69.620253164556956"/>
    <n v="0.82927241146386188"/>
    <x v="0"/>
    <s v="documentary"/>
    <x v="281"/>
    <d v="2009-08-10T10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251.39664804469274"/>
    <n v="0.98825079609091904"/>
    <x v="0"/>
    <s v="documentary"/>
    <x v="282"/>
    <d v="2010-02-22T13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89.10891089108911"/>
    <n v="0.87510118357435085"/>
    <x v="0"/>
    <s v="documentary"/>
    <x v="283"/>
    <d v="2011-05-31T19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52.631578947368418"/>
    <n v="0.95578399855103147"/>
    <x v="0"/>
    <s v="documentary"/>
    <x v="284"/>
    <d v="2012-01-21T08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4.866785079928952"/>
    <n v="0.43701504986185646"/>
    <x v="0"/>
    <s v="documentary"/>
    <x v="285"/>
    <d v="2013-09-19T09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11.11111111111111"/>
    <n v="0.91614242960972336"/>
    <x v="0"/>
    <s v="documentary"/>
    <x v="286"/>
    <d v="2013-03-25T0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51.724137931034484"/>
    <n v="0.56721497447532609"/>
    <x v="0"/>
    <s v="documentary"/>
    <x v="287"/>
    <d v="2012-11-01T19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11.85682326621924"/>
    <n v="0.96889254225970156"/>
    <x v="0"/>
    <s v="documentary"/>
    <x v="288"/>
    <d v="2012-06-25T19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64.65517241379311"/>
    <n v="0.95401640908223617"/>
    <x v="0"/>
    <s v="documentary"/>
    <x v="289"/>
    <d v="2013-11-02T01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26.785714285714285"/>
    <n v="0.9373437760373271"/>
    <x v="0"/>
    <s v="documentary"/>
    <x v="290"/>
    <d v="2011-02-01T2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39.0625"/>
    <n v="0.83319446758873517"/>
    <x v="0"/>
    <s v="documentary"/>
    <x v="291"/>
    <d v="2013-04-30T15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52.12981744421907"/>
    <n v="0.98515438025908253"/>
    <x v="0"/>
    <s v="documentary"/>
    <x v="292"/>
    <d v="2011-10-28T18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98.47328244274809"/>
    <n v="0.98634294385432475"/>
    <x v="0"/>
    <s v="documentary"/>
    <x v="293"/>
    <d v="2014-04-20T07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"/>
    <x v="0"/>
    <s v="documentary"/>
    <x v="294"/>
    <d v="2010-07-19T07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75.187969924812023"/>
    <n v="0.75126332440632171"/>
    <x v="0"/>
    <s v="documentary"/>
    <x v="295"/>
    <d v="2013-10-31T15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93.79844961240309"/>
    <n v="0.84227407261413234"/>
    <x v="0"/>
    <s v="documentary"/>
    <x v="296"/>
    <d v="2012-09-07T02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40.8450704225352"/>
    <n v="0.99364069952305245"/>
    <x v="0"/>
    <s v="documentary"/>
    <x v="297"/>
    <d v="2015-04-30T18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51.724137931034484"/>
    <n v="0.91800041441161562"/>
    <x v="0"/>
    <s v="documentary"/>
    <x v="298"/>
    <d v="2014-05-09T12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40.983606557377051"/>
    <n v="0.55880750478478924"/>
    <x v="0"/>
    <s v="documentary"/>
    <x v="299"/>
    <d v="2010-11-16T2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83.892617449664428"/>
    <n v="0.9830653235110689"/>
    <x v="0"/>
    <s v="documentary"/>
    <x v="300"/>
    <d v="2011-04-24T14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51.792828685258961"/>
    <n v="0.8422116477870889"/>
    <x v="0"/>
    <s v="documentary"/>
    <x v="301"/>
    <d v="2013-03-19T0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92.592592592592595"/>
    <n v="0.99542106310969536"/>
    <x v="0"/>
    <s v="documentary"/>
    <x v="302"/>
    <d v="2012-02-24T11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36.585365853658537"/>
    <n v="0.72744907856450047"/>
    <x v="0"/>
    <s v="documentary"/>
    <x v="303"/>
    <d v="2012-06-01T16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45.945945945945944"/>
    <n v="0.43169121381411885"/>
    <x v="0"/>
    <s v="documentary"/>
    <x v="304"/>
    <d v="2012-08-31T17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39.682539682539684"/>
    <n v="0.76726342710997442"/>
    <x v="0"/>
    <s v="documentary"/>
    <x v="305"/>
    <d v="2012-03-10T06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12.5"/>
    <n v="0.34141345168999659"/>
    <x v="0"/>
    <s v="documentary"/>
    <x v="306"/>
    <d v="2013-03-20T1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38.194444444444443"/>
    <n v="0.89832584728460596"/>
    <x v="0"/>
    <s v="documentary"/>
    <x v="307"/>
    <d v="2013-02-07T13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59.405940594059409"/>
    <n v="0.94726870855699397"/>
    <x v="0"/>
    <s v="documentary"/>
    <x v="308"/>
    <d v="2011-03-10T07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75.630252100840337"/>
    <n v="0.8407286314806165"/>
    <x v="0"/>
    <s v="documentary"/>
    <x v="309"/>
    <d v="2012-09-03T09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27.777777777777779"/>
    <n v="0.96034726156978367"/>
    <x v="0"/>
    <s v="documentary"/>
    <x v="310"/>
    <d v="2011-10-19T17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33.33333333333334"/>
    <n v="0.96059956782625433"/>
    <x v="0"/>
    <s v="documentary"/>
    <x v="311"/>
    <d v="2011-12-31T2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54.794520547945204"/>
    <n v="0.8938547486033519"/>
    <x v="0"/>
    <s v="documentary"/>
    <x v="312"/>
    <d v="2013-04-14T12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76.576576576576571"/>
    <n v="0.95478798090424033"/>
    <x v="0"/>
    <s v="documentary"/>
    <x v="313"/>
    <d v="2010-08-11T06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8.3333333333333339"/>
    <n v="0.25963910164870829"/>
    <x v="0"/>
    <s v="documentary"/>
    <x v="314"/>
    <d v="2013-03-01T10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98.4126984126984"/>
    <n v="0.98767383059418457"/>
    <x v="0"/>
    <s v="documentary"/>
    <x v="315"/>
    <d v="2012-08-22T09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94.936708860759495"/>
    <n v="0.87894058361654748"/>
    <x v="0"/>
    <s v="documentary"/>
    <x v="316"/>
    <d v="2014-12-10T19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94.936708860759495"/>
    <n v="0.99203068681591222"/>
    <x v="0"/>
    <s v="documentary"/>
    <x v="317"/>
    <d v="2013-12-11T07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17.6056338028169"/>
    <n v="0.35295778624876467"/>
    <x v="0"/>
    <s v="documentary"/>
    <x v="318"/>
    <d v="2013-03-26T14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98.039215686274517"/>
    <n v="0.88746893858714948"/>
    <x v="0"/>
    <s v="documentary"/>
    <x v="319"/>
    <d v="2010-02-01T2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26.58227848101266"/>
    <n v="0.93826233814974669"/>
    <x v="0"/>
    <s v="documentary"/>
    <x v="320"/>
    <d v="2015-12-22T14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.85756676557864"/>
    <n v="0.97406211733273962"/>
    <x v="0"/>
    <s v="documentary"/>
    <x v="321"/>
    <d v="2016-11-08T02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34.40860215053763"/>
    <n v="0.92668099933278969"/>
    <x v="0"/>
    <s v="documentary"/>
    <x v="322"/>
    <d v="2016-05-13T04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93.103448275862064"/>
    <n v="0.81251880830574785"/>
    <x v="0"/>
    <s v="documentary"/>
    <x v="323"/>
    <d v="2016-12-20T2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3.65853658536585"/>
    <n v="0.98425196850393704"/>
    <x v="0"/>
    <s v="documentary"/>
    <x v="324"/>
    <d v="2015-08-01T06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67.934782608695656"/>
    <n v="0.95789110693896318"/>
    <x v="0"/>
    <s v="documentary"/>
    <x v="325"/>
    <d v="2016-12-19T19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30.32145960034754"/>
    <n v="0.88550638568171591"/>
    <x v="0"/>
    <s v="documentary"/>
    <x v="326"/>
    <d v="2017-03-14T13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17.64705882352941"/>
    <n v="0.73313782991202348"/>
    <x v="0"/>
    <s v="documentary"/>
    <x v="327"/>
    <d v="2015-03-21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50.60240963855421"/>
    <n v="0.96511681773961921"/>
    <x v="0"/>
    <s v="documentary"/>
    <x v="328"/>
    <d v="2015-10-3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59.880239520958085"/>
    <n v="0.94786729857819907"/>
    <x v="0"/>
    <s v="documentary"/>
    <x v="329"/>
    <d v="2015-11-06T19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.94117647058823"/>
    <n v="0.98204264870931535"/>
    <x v="0"/>
    <s v="documentary"/>
    <x v="330"/>
    <d v="2013-05-16T18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91.324200913242009"/>
    <n v="0.93804230570798741"/>
    <x v="0"/>
    <s v="documentary"/>
    <x v="331"/>
    <d v="2016-06-17T04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80.18018018018017"/>
    <n v="0.88483829580144224"/>
    <x v="0"/>
    <s v="documentary"/>
    <x v="332"/>
    <d v="2015-10-27T2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50.37593984962405"/>
    <n v="0.79854664510590723"/>
    <x v="0"/>
    <s v="documentary"/>
    <x v="333"/>
    <d v="2016-04-07T0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44.92753623188406"/>
    <n v="0.98823994465856313"/>
    <x v="0"/>
    <s v="documentary"/>
    <x v="334"/>
    <d v="2015-05-15T1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6.25"/>
    <n v="0.97309673726388091"/>
    <x v="0"/>
    <s v="documentary"/>
    <x v="335"/>
    <d v="2015-05-08T1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50.709939148073019"/>
    <n v="0.85587772314615174"/>
    <x v="0"/>
    <s v="documentary"/>
    <x v="336"/>
    <d v="2015-11-13T06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96.774193548387103"/>
    <n v="0.98845159058335108"/>
    <x v="0"/>
    <s v="documentary"/>
    <x v="337"/>
    <d v="2015-03-13T17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63.559322033898304"/>
    <n v="0.90798811625153442"/>
    <x v="0"/>
    <s v="documentary"/>
    <x v="338"/>
    <d v="2016-09-02T16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67.415730337078656"/>
    <n v="0.9252120277563608"/>
    <x v="0"/>
    <s v="documentary"/>
    <x v="339"/>
    <d v="2015-04-29T09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17.05685618729098"/>
    <n v="0.79985374103021167"/>
    <x v="0"/>
    <s v="documentary"/>
    <x v="340"/>
    <d v="2017-03-08T12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63.636363636363633"/>
    <n v="0.93708165997322623"/>
    <x v="0"/>
    <s v="documentary"/>
    <x v="341"/>
    <d v="2014-09-30T18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69.23076923076923"/>
    <n v="0.99634937588675099"/>
    <x v="0"/>
    <s v="documentary"/>
    <x v="342"/>
    <d v="2016-04-29T09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57.251908396946568"/>
    <n v="0.98011701943800744"/>
    <x v="0"/>
    <s v="documentary"/>
    <x v="343"/>
    <d v="2014-11-13T18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17.54385964912281"/>
    <n v="0.97958944967541961"/>
    <x v="0"/>
    <s v="documentary"/>
    <x v="344"/>
    <d v="2015-05-31T17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81.005586592178773"/>
    <n v="0.81118881118881114"/>
    <x v="0"/>
    <s v="documentary"/>
    <x v="345"/>
    <d v="2015-05-20T13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53.191489361702125"/>
    <n v="0.5872376809279295"/>
    <x v="0"/>
    <s v="documentary"/>
    <x v="346"/>
    <d v="2015-10-14T03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05.54089709762533"/>
    <n v="0.89613363144712144"/>
    <x v="0"/>
    <s v="documentary"/>
    <x v="347"/>
    <d v="2015-11-14T03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84.033613445378151"/>
    <n v="0.970873786407767"/>
    <x v="0"/>
    <s v="documentary"/>
    <x v="348"/>
    <d v="2015-08-21T05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67.425149700598809"/>
    <n v="0.93777223294728651"/>
    <x v="0"/>
    <s v="documentary"/>
    <x v="349"/>
    <d v="2017-02-24T02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3.12217194570135"/>
    <n v="0.87138375740676188"/>
    <x v="0"/>
    <s v="documentary"/>
    <x v="350"/>
    <d v="2016-09-10T18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35.269709543568467"/>
    <n v="0.78529194382852918"/>
    <x v="0"/>
    <s v="documentary"/>
    <x v="351"/>
    <d v="2016-04-07T1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34.965034965034967"/>
    <n v="0.85792724776938911"/>
    <x v="0"/>
    <s v="documentary"/>
    <x v="352"/>
    <d v="2014-10-07T19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95.309951060358884"/>
    <n v="0.92065607125602222"/>
    <x v="0"/>
    <s v="documentary"/>
    <x v="353"/>
    <d v="2015-11-19T11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20.68965517241379"/>
    <n v="0.96206706981858159"/>
    <x v="0"/>
    <s v="documentary"/>
    <x v="354"/>
    <d v="2016-04-08T0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212.12121212121212"/>
    <n v="0.86016220201523719"/>
    <x v="0"/>
    <s v="documentary"/>
    <x v="355"/>
    <d v="2014-11-30T2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77.319587628865975"/>
    <n v="0.97378189622601086"/>
    <x v="0"/>
    <s v="documentary"/>
    <x v="356"/>
    <d v="2016-03-16T0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49.504950495049506"/>
    <n v="0.57471264367816088"/>
    <x v="0"/>
    <s v="documentary"/>
    <x v="357"/>
    <d v="2015-04-23T2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87.26591760299627"/>
    <n v="0.97004501008846811"/>
    <x v="0"/>
    <s v="documentary"/>
    <x v="358"/>
    <d v="2016-06-15T06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80.132450331125824"/>
    <n v="0.95369458128078821"/>
    <x v="0"/>
    <s v="documentary"/>
    <x v="359"/>
    <d v="2014-11-13T2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37.93103448275863"/>
    <n v="0.98643649815043155"/>
    <x v="0"/>
    <s v="documentary"/>
    <x v="360"/>
    <d v="2015-07-22T18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98.870056497175142"/>
    <n v="0.90027638485014905"/>
    <x v="0"/>
    <s v="documentary"/>
    <x v="361"/>
    <d v="2014-11-22T16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12.38372093023256"/>
    <n v="0.80541666666666667"/>
    <x v="0"/>
    <s v="documentary"/>
    <x v="362"/>
    <d v="2014-08-07T15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343.26923076923077"/>
    <n v="0.98684210526315785"/>
    <x v="0"/>
    <s v="documentary"/>
    <x v="363"/>
    <d v="2010-05-02T10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61.946902654867259"/>
    <n v="0.90775874366189879"/>
    <x v="0"/>
    <s v="documentary"/>
    <x v="364"/>
    <d v="2014-06-20T18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230.76923076923077"/>
    <n v="0.96178507309566552"/>
    <x v="0"/>
    <s v="documentary"/>
    <x v="365"/>
    <d v="2014-02-28T05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283.58208955223881"/>
    <n v="0.98701298701298701"/>
    <x v="0"/>
    <s v="documentary"/>
    <x v="366"/>
    <d v="2012-05-20T10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84.033613445378151"/>
    <n v="0.96758493702473436"/>
    <x v="0"/>
    <s v="documentary"/>
    <x v="367"/>
    <d v="2013-04-30T19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78.616352201257868"/>
    <n v="0.96050407253726755"/>
    <x v="0"/>
    <s v="documentary"/>
    <x v="368"/>
    <d v="2015-03-15T0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38.922155688622752"/>
    <n v="0.90780601442433928"/>
    <x v="0"/>
    <s v="documentary"/>
    <x v="369"/>
    <d v="2012-01-15T04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581.39534883720933"/>
    <n v="0.81953778069168992"/>
    <x v="0"/>
    <s v="documentary"/>
    <x v="370"/>
    <d v="2017-01-06T10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41.24293785310735"/>
    <n v="0.87589706457697092"/>
    <x v="0"/>
    <s v="documentary"/>
    <x v="371"/>
    <d v="2013-02-01T09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33.333333333333336"/>
    <n v="0.7978723404255319"/>
    <x v="0"/>
    <s v="documentary"/>
    <x v="372"/>
    <d v="2016-04-05T07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84.269662921348313"/>
    <n v="0.9375"/>
    <x v="0"/>
    <s v="documentary"/>
    <x v="373"/>
    <d v="2012-07-18T12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34.482758620689658"/>
    <n v="0.76540375047837739"/>
    <x v="0"/>
    <s v="documentary"/>
    <x v="374"/>
    <d v="2011-09-16T12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35.714285714285715"/>
    <n v="0.83333333333333337"/>
    <x v="0"/>
    <s v="documentary"/>
    <x v="375"/>
    <d v="2014-03-01T08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51.041666666666664"/>
    <n v="0.94375963020030817"/>
    <x v="0"/>
    <s v="documentary"/>
    <x v="376"/>
    <d v="2016-08-25T01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90.225563909774436"/>
    <n v="0.87412587412587417"/>
    <x v="0"/>
    <s v="documentary"/>
    <x v="377"/>
    <d v="2015-11-13T2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36.144578313253014"/>
    <n v="0.8947211452430659"/>
    <x v="0"/>
    <s v="documentary"/>
    <x v="378"/>
    <d v="2016-01-25T14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00.67114093959732"/>
    <n v="0.86147484493452786"/>
    <x v="0"/>
    <s v="documentary"/>
    <x v="379"/>
    <d v="2012-05-03T07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81.632653061224488"/>
    <n v="0.70671378091872794"/>
    <x v="0"/>
    <s v="documentary"/>
    <x v="380"/>
    <d v="2016-01-23T08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99.601593625498012"/>
    <n v="0.95483624558388236"/>
    <x v="0"/>
    <s v="documentary"/>
    <x v="381"/>
    <d v="2012-07-29T2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7.272727272727273"/>
    <n v="0.39087947882736157"/>
    <x v="0"/>
    <s v="documentary"/>
    <x v="382"/>
    <d v="2012-09-06T08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.8125"/>
    <n v="0.48377723970944309"/>
    <x v="0"/>
    <s v="documentary"/>
    <x v="383"/>
    <d v="2014-05-18T17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52.219321148825067"/>
    <n v="0.89202087328843493"/>
    <x v="0"/>
    <s v="documentary"/>
    <x v="384"/>
    <d v="2015-01-06T09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48523206751055"/>
    <n v="0.94355645298258195"/>
    <x v="0"/>
    <s v="documentary"/>
    <x v="385"/>
    <d v="2014-11-21T06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46.153846153846153"/>
    <n v="0.99833610648918469"/>
    <x v="0"/>
    <s v="documentary"/>
    <x v="386"/>
    <d v="2015-08-10T13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67.615658362989322"/>
    <n v="0.46731270598652169"/>
    <x v="0"/>
    <s v="documentary"/>
    <x v="387"/>
    <d v="2015-08-14T2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70.422535211267601"/>
    <n v="0.79264426125554854"/>
    <x v="0"/>
    <s v="documentary"/>
    <x v="388"/>
    <d v="2016-07-27T16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45.033112582781456"/>
    <n v="0.55085653330429996"/>
    <x v="0"/>
    <s v="documentary"/>
    <x v="389"/>
    <d v="2014-03-07T13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71.428571428571431"/>
    <n v="1"/>
    <x v="0"/>
    <s v="documentary"/>
    <x v="390"/>
    <d v="2015-05-07T15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3.62694300518135"/>
    <n v="0.99393698439518929"/>
    <x v="0"/>
    <s v="documentary"/>
    <x v="391"/>
    <d v="2011-12-17T15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89.805825242718441"/>
    <n v="0.9910537311833717"/>
    <x v="0"/>
    <s v="documentary"/>
    <x v="392"/>
    <d v="2011-09-07T18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42.45014245014244"/>
    <n v="0.90541984318128321"/>
    <x v="0"/>
    <s v="documentary"/>
    <x v="393"/>
    <d v="2013-10-10T08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94"/>
    <n v="0.89370602776193198"/>
    <x v="0"/>
    <s v="documentary"/>
    <x v="394"/>
    <d v="2016-04-17T0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54.347826086956523"/>
    <n v="0.92554456728477608"/>
    <x v="0"/>
    <s v="documentary"/>
    <x v="395"/>
    <d v="2012-04-27T12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76.530612244897952"/>
    <n v="0.9375"/>
    <x v="0"/>
    <s v="documentary"/>
    <x v="396"/>
    <d v="2012-07-07T04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54.340611353711793"/>
    <n v="0.96246137663532971"/>
    <x v="0"/>
    <s v="documentary"/>
    <x v="397"/>
    <d v="2010-08-31T18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11.94029850746269"/>
    <n v="0.7989773090444231"/>
    <x v="0"/>
    <s v="documentary"/>
    <x v="398"/>
    <d v="2015-04-29T10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210.52631578947367"/>
    <n v="0.9362857544122466"/>
    <x v="0"/>
    <s v="documentary"/>
    <x v="399"/>
    <d v="2016-12-14T03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61.29032258064515"/>
    <n v="0.89045212706751853"/>
    <x v="0"/>
    <s v="documentary"/>
    <x v="400"/>
    <d v="2014-05-16T18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684.93150684931504"/>
    <n v="0.96327977497784456"/>
    <x v="0"/>
    <s v="documentary"/>
    <x v="401"/>
    <d v="2011-08-07T11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46.511627906976742"/>
    <n v="0.70596540769502292"/>
    <x v="0"/>
    <s v="documentary"/>
    <x v="402"/>
    <d v="2015-11-05T04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71.428571428571431"/>
    <n v="0.95002850085502566"/>
    <x v="0"/>
    <s v="documentary"/>
    <x v="403"/>
    <d v="2011-08-09T2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29.15129151291512"/>
    <n v="0.97001274873898347"/>
    <x v="0"/>
    <s v="documentary"/>
    <x v="404"/>
    <d v="2014-02-05T14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51.272727272727273"/>
    <n v="0.92885375494071143"/>
    <x v="0"/>
    <s v="documentary"/>
    <x v="405"/>
    <d v="2014-03-05T17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80"/>
    <n v="0.92846508142307171"/>
    <x v="0"/>
    <s v="documentary"/>
    <x v="406"/>
    <d v="2011-05-08T2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90.909090909090907"/>
    <n v="0.98473658296405708"/>
    <x v="0"/>
    <s v="documentary"/>
    <x v="407"/>
    <d v="2011-11-19T12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57.89473684210526"/>
    <n v="0.9858270925001561"/>
    <x v="0"/>
    <s v="documentary"/>
    <x v="408"/>
    <d v="2013-11-05T09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33.333333333333336"/>
    <n v="0.73099415204678364"/>
    <x v="0"/>
    <s v="documentary"/>
    <x v="409"/>
    <d v="2016-07-22T11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42.85714285714286"/>
    <n v="0.77942322681215903"/>
    <x v="0"/>
    <s v="documentary"/>
    <x v="410"/>
    <d v="2015-06-18T14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24.48132780082987"/>
    <n v="0.98960910440376049"/>
    <x v="0"/>
    <s v="documentary"/>
    <x v="411"/>
    <d v="2013-12-21T2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45.454545454545453"/>
    <n v="0.78839482812992745"/>
    <x v="0"/>
    <s v="documentary"/>
    <x v="412"/>
    <d v="2012-07-25T08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74.853801169590639"/>
    <n v="0.95160211136718464"/>
    <x v="0"/>
    <s v="documentary"/>
    <x v="413"/>
    <d v="2012-07-19T12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88.942307692307693"/>
    <n v="0.97225141896153033"/>
    <x v="0"/>
    <s v="documentary"/>
    <x v="414"/>
    <d v="2013-10-11T16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66.666666666666671"/>
    <n v="0.97897990294113535"/>
    <x v="0"/>
    <s v="documentary"/>
    <x v="415"/>
    <d v="2014-10-17T03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40"/>
    <n v="0.83182910902784124"/>
    <x v="0"/>
    <s v="documentary"/>
    <x v="416"/>
    <d v="2014-02-08T00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201.92307692307693"/>
    <n v="0.99752992589777689"/>
    <x v="0"/>
    <s v="documentary"/>
    <x v="417"/>
    <d v="2013-04-07T19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215.38461538461539"/>
    <n v="0.99370064767988642"/>
    <x v="0"/>
    <s v="documentary"/>
    <x v="418"/>
    <d v="2015-07-22T2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9.58904109589041"/>
    <n v="0.99564405724953331"/>
    <x v="0"/>
    <s v="documentary"/>
    <x v="419"/>
    <d v="2013-06-29T11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1100"/>
    <n v="227.58620689655172"/>
    <x v="0"/>
    <s v="animation"/>
    <x v="420"/>
    <d v="2014-03-13T19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500"/>
    <n v="49.833887043189371"/>
    <x v="0"/>
    <s v="animation"/>
    <x v="421"/>
    <d v="2015-08-21T02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3333.3333333333335"/>
    <n v="93.023255813953483"/>
    <x v="0"/>
    <s v="animation"/>
    <x v="422"/>
    <d v="2014-09-10T2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538.4615384615386"/>
    <n v="130.718954248366"/>
    <x v="0"/>
    <s v="animation"/>
    <x v="423"/>
    <d v="2013-06-05T13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00"/>
    <n v="14.713094654242274"/>
    <x v="0"/>
    <s v="animation"/>
    <x v="424"/>
    <d v="2012-03-25T2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25000"/>
    <n v="8333.3333333333339"/>
    <x v="0"/>
    <s v="animation"/>
    <x v="425"/>
    <d v="2015-11-27T12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250"/>
    <n v="75.187969924812023"/>
    <x v="0"/>
    <s v="animation"/>
    <x v="426"/>
    <d v="2016-03-01T08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e v="#DIV/0!"/>
    <e v="#DIV/0!"/>
    <x v="0"/>
    <s v="animation"/>
    <x v="427"/>
    <d v="2015-10-22T09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923.07692307692309"/>
    <n v="17.751479289940828"/>
    <x v="0"/>
    <s v="animation"/>
    <x v="428"/>
    <d v="2014-06-16T13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e v="#DIV/0!"/>
    <e v="#DIV/0!"/>
    <x v="0"/>
    <s v="animation"/>
    <x v="429"/>
    <d v="2009-11-26T19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00"/>
    <n v="41.666666666666664"/>
    <x v="0"/>
    <s v="animation"/>
    <x v="430"/>
    <d v="2013-09-10T17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375"/>
    <n v="7.2289156626506026"/>
    <x v="0"/>
    <s v="animation"/>
    <x v="431"/>
    <d v="2016-07-05T11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750"/>
    <n v="10.526315789473685"/>
    <x v="0"/>
    <s v="animation"/>
    <x v="432"/>
    <d v="2015-10-21T08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e v="#DIV/0!"/>
    <e v="#DIV/0!"/>
    <x v="0"/>
    <s v="animation"/>
    <x v="433"/>
    <d v="2015-10-11T06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1250"/>
    <n v="20"/>
    <x v="0"/>
    <s v="animation"/>
    <x v="434"/>
    <d v="2013-12-01T12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36666.666666666664"/>
    <n v="36666.666666666664"/>
    <x v="0"/>
    <s v="animation"/>
    <x v="435"/>
    <d v="2013-09-13T08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e v="#DIV/0!"/>
    <e v="#DIV/0!"/>
    <x v="0"/>
    <s v="animation"/>
    <x v="436"/>
    <d v="2013-07-30T2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e v="#DIV/0!"/>
    <e v="#DIV/0!"/>
    <x v="0"/>
    <s v="animation"/>
    <x v="437"/>
    <d v="2016-10-07T2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1818.1818181818182"/>
    <n v="10.660980810234541"/>
    <x v="0"/>
    <s v="animation"/>
    <x v="438"/>
    <d v="2015-11-17T2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e v="#DIV/0!"/>
    <e v="#DIV/0!"/>
    <x v="0"/>
    <s v="animation"/>
    <x v="439"/>
    <d v="2014-10-17T09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5000"/>
    <n v="1000"/>
    <x v="0"/>
    <s v="animation"/>
    <x v="440"/>
    <d v="2016-03-24T1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e v="#DIV/0!"/>
    <e v="#DIV/0!"/>
    <x v="0"/>
    <s v="animation"/>
    <x v="441"/>
    <d v="2013-11-02T10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1000"/>
    <n v="2.5407263488267824"/>
    <x v="0"/>
    <s v="animation"/>
    <x v="442"/>
    <d v="2015-02-19T12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5000"/>
    <n v="1000"/>
    <x v="0"/>
    <s v="animation"/>
    <x v="443"/>
    <d v="2014-02-09T15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1000"/>
    <n v="20"/>
    <x v="0"/>
    <s v="animation"/>
    <x v="444"/>
    <d v="2012-02-15T12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0000"/>
    <n v="30000"/>
    <x v="0"/>
    <s v="animation"/>
    <x v="445"/>
    <d v="2015-05-20T2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656.25"/>
    <n v="13.70757180156658"/>
    <x v="0"/>
    <s v="animation"/>
    <x v="446"/>
    <d v="2015-03-03T17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30000"/>
    <n v="6000"/>
    <x v="0"/>
    <s v="animation"/>
    <x v="447"/>
    <d v="2013-03-23T0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625"/>
    <n v="30.484087306426044"/>
    <x v="0"/>
    <s v="animation"/>
    <x v="448"/>
    <d v="2014-05-14T09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400"/>
    <n v="44.444444444444443"/>
    <x v="0"/>
    <s v="animation"/>
    <x v="449"/>
    <d v="2013-10-17T04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142.8571428571431"/>
    <n v="126.26262626262626"/>
    <x v="0"/>
    <s v="animation"/>
    <x v="450"/>
    <d v="2014-02-14T13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e v="#DIV/0!"/>
    <e v="#DIV/0!"/>
    <x v="0"/>
    <s v="animation"/>
    <x v="451"/>
    <d v="2014-01-25T08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2.5"/>
    <n v="1.5625"/>
    <x v="0"/>
    <s v="animation"/>
    <x v="452"/>
    <d v="2015-05-13T07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47437.5"/>
    <n v="3649.0384615384614"/>
    <x v="0"/>
    <s v="animation"/>
    <x v="453"/>
    <d v="2015-02-19T10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2000"/>
    <n v="121.95121951219512"/>
    <x v="0"/>
    <s v="animation"/>
    <x v="454"/>
    <d v="2014-11-26T04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32500"/>
    <n v="1444.4444444444443"/>
    <x v="0"/>
    <s v="animation"/>
    <x v="455"/>
    <d v="2012-04-16T15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2962.6666666666665"/>
    <n v="145.70491803278688"/>
    <x v="0"/>
    <s v="animation"/>
    <x v="456"/>
    <d v="2013-10-21T18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e v="#DIV/0!"/>
    <e v="#DIV/0!"/>
    <x v="0"/>
    <s v="animation"/>
    <x v="457"/>
    <d v="2014-08-16T09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204.08163265306123"/>
    <n v="12.180267965895249"/>
    <x v="0"/>
    <s v="animation"/>
    <x v="458"/>
    <d v="2013-05-14T07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39000"/>
    <n v="1560"/>
    <x v="0"/>
    <s v="animation"/>
    <x v="459"/>
    <d v="2011-11-13T07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4250"/>
    <n v="340"/>
    <x v="0"/>
    <s v="animation"/>
    <x v="460"/>
    <d v="2014-05-31T19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e v="#DIV/0!"/>
    <e v="#DIV/0!"/>
    <x v="0"/>
    <s v="animation"/>
    <x v="461"/>
    <d v="2013-06-02T11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e v="#DIV/0!"/>
    <e v="#DIV/0!"/>
    <x v="0"/>
    <s v="animation"/>
    <x v="462"/>
    <d v="2011-08-09T18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5000"/>
    <n v="44"/>
    <x v="0"/>
    <s v="animation"/>
    <x v="463"/>
    <d v="2011-09-24T08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1010"/>
    <n v="1010"/>
    <x v="0"/>
    <s v="animation"/>
    <x v="464"/>
    <d v="2016-05-18T11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64"/>
    <n v="3.7101449275362319"/>
    <x v="0"/>
    <s v="animation"/>
    <x v="465"/>
    <d v="2014-06-26T17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2000"/>
    <n v="131.57894736842104"/>
    <x v="0"/>
    <s v="animation"/>
    <x v="466"/>
    <d v="2012-09-07T13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512.82051282051282"/>
    <n v="4.6349942062572422"/>
    <x v="0"/>
    <s v="animation"/>
    <x v="467"/>
    <d v="2012-09-28T07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e v="#DIV/0!"/>
    <e v="#DIV/0!"/>
    <x v="0"/>
    <s v="animation"/>
    <x v="468"/>
    <d v="2012-07-10T18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e v="#DIV/0!"/>
    <e v="#DIV/0!"/>
    <x v="0"/>
    <s v="animation"/>
    <x v="469"/>
    <d v="2014-09-05T14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2500"/>
    <n v="98.039215686274517"/>
    <x v="0"/>
    <s v="animation"/>
    <x v="470"/>
    <d v="2014-01-15T19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323.52941176470586"/>
    <n v="8.4085002293227333"/>
    <x v="0"/>
    <s v="animation"/>
    <x v="471"/>
    <d v="2014-04-19T0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60"/>
    <n v="5.6737588652482271"/>
    <x v="0"/>
    <s v="animation"/>
    <x v="472"/>
    <d v="2014-08-23T13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142.8571428571427"/>
    <n v="34.843205574912893"/>
    <x v="0"/>
    <s v="animation"/>
    <x v="473"/>
    <d v="2014-09-17T07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300"/>
    <n v="3300"/>
    <x v="0"/>
    <s v="animation"/>
    <x v="474"/>
    <d v="2017-02-16T2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e v="#DIV/0!"/>
    <e v="#DIV/0!"/>
    <x v="0"/>
    <s v="animation"/>
    <x v="475"/>
    <d v="2015-05-05T17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1774.1935483870968"/>
    <n v="44.837657110131474"/>
    <x v="0"/>
    <s v="animation"/>
    <x v="476"/>
    <d v="2014-06-02T18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e v="#DIV/0!"/>
    <e v="#DIV/0!"/>
    <x v="0"/>
    <s v="animation"/>
    <x v="477"/>
    <d v="2012-05-18T11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e v="#DIV/0!"/>
    <e v="#DIV/0!"/>
    <x v="0"/>
    <s v="animation"/>
    <x v="478"/>
    <d v="2015-04-01T1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272.72727272727275"/>
    <n v="3.0712530712530715"/>
    <x v="0"/>
    <s v="animation"/>
    <x v="479"/>
    <d v="2014-11-21T01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285.71428571428572"/>
    <n v="5.1519835136527563"/>
    <x v="0"/>
    <s v="animation"/>
    <x v="480"/>
    <d v="2013-08-09T03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1428.5714285714287"/>
    <n v="16.393442622950818"/>
    <x v="0"/>
    <s v="animation"/>
    <x v="481"/>
    <d v="2012-10-10T07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0000"/>
    <n v="1000"/>
    <x v="0"/>
    <s v="animation"/>
    <x v="482"/>
    <d v="2016-04-14T05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102.04081632653062"/>
    <n v="1.9920318725099602"/>
    <x v="0"/>
    <s v="animation"/>
    <x v="483"/>
    <d v="2013-01-28T19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7272.727272727273"/>
    <n v="536.91275167785238"/>
    <x v="0"/>
    <s v="animation"/>
    <x v="484"/>
    <d v="2015-11-05T14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303.64800000000002"/>
    <n v="4.5647569876644765"/>
    <x v="0"/>
    <s v="animation"/>
    <x v="485"/>
    <d v="2013-05-17T03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550000"/>
    <n v="11000"/>
    <x v="0"/>
    <s v="animation"/>
    <x v="486"/>
    <d v="2014-06-01T13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e v="#DIV/0!"/>
    <e v="#DIV/0!"/>
    <x v="0"/>
    <s v="animation"/>
    <x v="487"/>
    <d v="2016-12-25T06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e v="#DIV/0!"/>
    <e v="#DIV/0!"/>
    <x v="0"/>
    <s v="animation"/>
    <x v="488"/>
    <d v="2017-01-08T16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4999"/>
    <n v="348.82325581395349"/>
    <x v="0"/>
    <s v="animation"/>
    <x v="489"/>
    <d v="2012-01-05T02:33:00"/>
  </r>
  <r>
    <n v="490"/>
    <s v="PROJECT IS CANCELLED"/>
    <s v="Cancelled"/>
    <n v="1000"/>
    <n v="0"/>
    <x v="2"/>
    <s v="US"/>
    <s v="USD"/>
    <n v="1345677285"/>
    <n v="1343085285"/>
    <b v="0"/>
    <n v="0"/>
    <b v="0"/>
    <e v="#DIV/0!"/>
    <e v="#DIV/0!"/>
    <x v="0"/>
    <s v="animation"/>
    <x v="490"/>
    <d v="2012-08-22T14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e v="#DIV/0!"/>
    <e v="#DIV/0!"/>
    <x v="0"/>
    <s v="animation"/>
    <x v="491"/>
    <d v="2016-01-27T14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e v="#DIV/0!"/>
    <e v="#DIV/0!"/>
    <x v="0"/>
    <s v="animation"/>
    <x v="492"/>
    <d v="2016-10-12T15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e v="#DIV/0!"/>
    <e v="#DIV/0!"/>
    <x v="0"/>
    <s v="animation"/>
    <x v="493"/>
    <d v="2015-05-20T08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6666.666666666667"/>
    <n v="645.16129032258061"/>
    <x v="0"/>
    <s v="animation"/>
    <x v="494"/>
    <d v="2014-07-02T18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e v="#DIV/0!"/>
    <e v="#DIV/0!"/>
    <x v="0"/>
    <s v="animation"/>
    <x v="495"/>
    <d v="2015-07-16T10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60000"/>
    <n v="60000"/>
    <x v="0"/>
    <s v="animation"/>
    <x v="496"/>
    <d v="2014-02-10T13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493.3333333333333"/>
    <n v="149.33333333333334"/>
    <x v="0"/>
    <s v="animation"/>
    <x v="497"/>
    <d v="2014-12-24T2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2959.4545454545455"/>
    <n v="21.74615898463594"/>
    <x v="0"/>
    <s v="animation"/>
    <x v="498"/>
    <d v="2011-12-23T09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769.23076923076928"/>
    <n v="10.471204188481675"/>
    <x v="0"/>
    <s v="animation"/>
    <x v="499"/>
    <d v="2009-10-12T11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1625"/>
    <n v="30.232558139534884"/>
    <x v="0"/>
    <s v="animation"/>
    <x v="500"/>
    <d v="2010-05-08T13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e v="#DIV/0!"/>
    <e v="#DIV/0!"/>
    <x v="0"/>
    <s v="animation"/>
    <x v="501"/>
    <d v="2011-07-08T2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5000"/>
    <n v="86.956521739130437"/>
    <x v="0"/>
    <s v="animation"/>
    <x v="502"/>
    <d v="2012-03-18T0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722.22222222222217"/>
    <n v="57.017543859649123"/>
    <x v="0"/>
    <s v="animation"/>
    <x v="503"/>
    <d v="2015-01-17T03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4900"/>
    <n v="73.134328358208961"/>
    <x v="0"/>
    <s v="animation"/>
    <x v="504"/>
    <d v="2012-04-10T1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857.14285714285711"/>
    <n v="230.76923076923077"/>
    <x v="0"/>
    <s v="animation"/>
    <x v="505"/>
    <d v="2015-12-24T17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200000"/>
    <n v="800"/>
    <x v="0"/>
    <s v="animation"/>
    <x v="506"/>
    <d v="2013-08-10T04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2000"/>
    <n v="31.25"/>
    <x v="0"/>
    <s v="animation"/>
    <x v="507"/>
    <d v="2012-10-19T14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6666.666666666668"/>
    <n v="125"/>
    <x v="0"/>
    <s v="animation"/>
    <x v="508"/>
    <d v="2012-05-25T05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5000"/>
    <n v="500"/>
    <x v="0"/>
    <s v="animation"/>
    <x v="509"/>
    <d v="2015-06-28T06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e v="#DIV/0!"/>
    <e v="#DIV/0!"/>
    <x v="0"/>
    <s v="animation"/>
    <x v="510"/>
    <d v="2016-02-29T19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1000"/>
    <n v="33.333333333333336"/>
    <x v="0"/>
    <s v="animation"/>
    <x v="511"/>
    <d v="2013-04-05T2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4000"/>
    <n v="727.27272727272725"/>
    <x v="0"/>
    <s v="animation"/>
    <x v="512"/>
    <d v="2016-11-20T09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735.29411764705878"/>
    <n v="7.181844297615628"/>
    <x v="0"/>
    <s v="animation"/>
    <x v="513"/>
    <d v="2016-08-14T2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500"/>
    <n v="30"/>
    <x v="0"/>
    <s v="animation"/>
    <x v="514"/>
    <d v="2014-08-09T05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852.9411764705883"/>
    <n v="3.9349316457750194"/>
    <x v="0"/>
    <s v="animation"/>
    <x v="515"/>
    <d v="2015-12-29T02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e v="#DIV/0!"/>
    <e v="#DIV/0!"/>
    <x v="0"/>
    <s v="animation"/>
    <x v="516"/>
    <d v="2015-05-27T09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5000"/>
    <n v="73.170731707317074"/>
    <x v="0"/>
    <s v="animation"/>
    <x v="517"/>
    <d v="2017-02-02T05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e v="#DIV/0!"/>
    <e v="#DIV/0!"/>
    <x v="0"/>
    <s v="animation"/>
    <x v="518"/>
    <d v="2015-09-06T05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171.44285714285715"/>
    <n v="4.3703568827385286"/>
    <x v="0"/>
    <s v="animation"/>
    <x v="519"/>
    <d v="2012-12-05T00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47.05882352941177"/>
    <n v="0.97943192948090108"/>
    <x v="1"/>
    <s v="plays"/>
    <x v="520"/>
    <d v="2015-12-10T07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89.285714285714292"/>
    <n v="0.95565749235474007"/>
    <x v="1"/>
    <s v="plays"/>
    <x v="521"/>
    <d v="2016-10-31T19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96.774193548387103"/>
    <n v="0.87209302325581395"/>
    <x v="1"/>
    <s v="plays"/>
    <x v="522"/>
    <d v="2016-03-20T14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59.523809523809526"/>
    <n v="0.82918739635157546"/>
    <x v="1"/>
    <s v="plays"/>
    <x v="523"/>
    <d v="2015-09-20T18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26.923076923076923"/>
    <n v="0.92019297761301933"/>
    <x v="1"/>
    <s v="plays"/>
    <x v="524"/>
    <d v="2016-06-01T08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0"/>
    <n v="1"/>
    <x v="1"/>
    <s v="plays"/>
    <x v="525"/>
    <d v="2014-09-13T00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65.217391304347828"/>
    <n v="0.8771929824561403"/>
    <x v="1"/>
    <s v="plays"/>
    <x v="526"/>
    <d v="2015-08-07T08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63.291139240506332"/>
    <n v="0.99157164105106599"/>
    <x v="1"/>
    <s v="plays"/>
    <x v="527"/>
    <d v="2017-02-17T07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38.333333333333336"/>
    <n v="0.86466165413533835"/>
    <x v="1"/>
    <s v="plays"/>
    <x v="528"/>
    <d v="2015-06-21T12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66.666666666666671"/>
    <n v="0.76677316293929709"/>
    <x v="1"/>
    <s v="plays"/>
    <x v="529"/>
    <d v="2017-01-10T2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17.41379310344827"/>
    <n v="0.92779291553133514"/>
    <x v="1"/>
    <s v="plays"/>
    <x v="530"/>
    <d v="2015-06-23T17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29.03225806451613"/>
    <n v="1"/>
    <x v="1"/>
    <s v="plays"/>
    <x v="531"/>
    <d v="2016-12-16T2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57.803468208092482"/>
    <n v="0.81135902636916835"/>
    <x v="1"/>
    <s v="plays"/>
    <x v="532"/>
    <d v="2016-05-12T15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17.64705882352941"/>
    <n v="0.99800399201596801"/>
    <x v="1"/>
    <s v="plays"/>
    <x v="533"/>
    <d v="2016-05-16T01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312.5"/>
    <n v="0.95541401273885351"/>
    <x v="1"/>
    <s v="plays"/>
    <x v="534"/>
    <d v="2015-11-01T14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33.898305084745765"/>
    <n v="0.97560975609756095"/>
    <x v="1"/>
    <s v="plays"/>
    <x v="535"/>
    <d v="2017-01-06T04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84.615384615384613"/>
    <n v="0.8456117873158232"/>
    <x v="1"/>
    <s v="plays"/>
    <x v="536"/>
    <d v="2015-08-03T09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33.898305084745765"/>
    <n v="0.82987551867219922"/>
    <x v="1"/>
    <s v="plays"/>
    <x v="537"/>
    <d v="2015-11-04T10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83.333333333333329"/>
    <n v="0.33066596124594932"/>
    <x v="1"/>
    <s v="plays"/>
    <x v="538"/>
    <d v="2016-05-13T10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25"/>
    <n v="0.99360120821906917"/>
    <x v="1"/>
    <s v="plays"/>
    <x v="539"/>
    <d v="2016-07-04T16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15000"/>
    <n v="15000"/>
    <x v="2"/>
    <s v="web"/>
    <x v="540"/>
    <d v="2015-02-04T10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4500"/>
    <n v="180"/>
    <x v="2"/>
    <s v="web"/>
    <x v="541"/>
    <d v="2015-10-28T16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250000"/>
    <n v="250000"/>
    <x v="2"/>
    <s v="web"/>
    <x v="542"/>
    <d v="2016-05-03T0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11000"/>
    <n v="314.28571428571428"/>
    <x v="2"/>
    <s v="web"/>
    <x v="543"/>
    <d v="2014-10-31T17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250"/>
    <n v="83.333333333333329"/>
    <x v="2"/>
    <s v="web"/>
    <x v="544"/>
    <d v="2016-07-04T06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1470.5882352941176"/>
    <n v="3.6517674554484372"/>
    <x v="2"/>
    <s v="web"/>
    <x v="545"/>
    <d v="2015-11-15T06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30000"/>
    <n v="1153.8461538461538"/>
    <x v="2"/>
    <s v="web"/>
    <x v="546"/>
    <d v="2015-10-17T07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e v="#DIV/0!"/>
    <e v="#DIV/0!"/>
    <x v="2"/>
    <s v="web"/>
    <x v="547"/>
    <d v="2016-02-10T07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10000"/>
    <n v="1111.1111111111111"/>
    <x v="2"/>
    <s v="web"/>
    <x v="548"/>
    <d v="2015-10-29T12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12.5"/>
    <n v="36.764705882352942"/>
    <x v="2"/>
    <s v="web"/>
    <x v="549"/>
    <d v="2015-07-08T06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250"/>
    <n v="142.85714285714286"/>
    <x v="2"/>
    <s v="web"/>
    <x v="550"/>
    <d v="2017-01-30T2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2678.5714285714284"/>
    <n v="19.836022216344883"/>
    <x v="2"/>
    <s v="web"/>
    <x v="551"/>
    <d v="2015-08-01T08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e v="#DIV/0!"/>
    <e v="#DIV/0!"/>
    <x v="2"/>
    <s v="web"/>
    <x v="552"/>
    <d v="2016-01-09T05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166.666666666667"/>
    <n v="203.2520325203252"/>
    <x v="2"/>
    <s v="web"/>
    <x v="553"/>
    <d v="2014-11-14T09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175.90909090909091"/>
    <n v="2.7330508474576272"/>
    <x v="2"/>
    <s v="web"/>
    <x v="554"/>
    <d v="2014-10-19T07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e v="#DIV/0!"/>
    <e v="#DIV/0!"/>
    <x v="2"/>
    <s v="web"/>
    <x v="555"/>
    <d v="2016-06-11T2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8000"/>
    <n v="40"/>
    <x v="2"/>
    <s v="web"/>
    <x v="556"/>
    <d v="2016-01-06T11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7500"/>
    <n v="109.80966325036603"/>
    <x v="2"/>
    <s v="web"/>
    <x v="557"/>
    <d v="2016-12-02T14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e v="#DIV/0!"/>
    <e v="#DIV/0!"/>
    <x v="2"/>
    <s v="web"/>
    <x v="558"/>
    <d v="2015-03-24T1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40000"/>
    <n v="4800"/>
    <x v="2"/>
    <s v="web"/>
    <x v="559"/>
    <d v="2015-12-12T2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33333.333333333336"/>
    <n v="8333.3333333333339"/>
    <x v="2"/>
    <s v="web"/>
    <x v="560"/>
    <d v="2014-12-17T09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7500"/>
    <n v="272.72727272727275"/>
    <x v="2"/>
    <s v="web"/>
    <x v="561"/>
    <d v="2015-10-26T06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e v="#DIV/0!"/>
    <e v="#DIV/0!"/>
    <x v="2"/>
    <s v="web"/>
    <x v="562"/>
    <d v="2016-12-18T00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37500"/>
    <n v="1102.9411764705883"/>
    <x v="2"/>
    <s v="web"/>
    <x v="563"/>
    <d v="2015-02-16T16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18000"/>
    <n v="18000"/>
    <x v="2"/>
    <s v="web"/>
    <x v="564"/>
    <d v="2016-03-12T13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e v="#DIV/0!"/>
    <e v="#DIV/0!"/>
    <x v="2"/>
    <s v="web"/>
    <x v="565"/>
    <d v="2015-07-10T09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5000"/>
    <n v="5000"/>
    <x v="2"/>
    <s v="web"/>
    <x v="566"/>
    <d v="2016-07-14T07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e v="#DIV/0!"/>
    <e v="#DIV/0!"/>
    <x v="2"/>
    <s v="web"/>
    <x v="567"/>
    <d v="2015-01-01T11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4900"/>
    <n v="100"/>
    <x v="2"/>
    <s v="web"/>
    <x v="568"/>
    <d v="2016-01-16T02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2500"/>
    <n v="125"/>
    <x v="2"/>
    <s v="web"/>
    <x v="569"/>
    <d v="2016-01-01T11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85000"/>
    <n v="598.5915492957746"/>
    <x v="2"/>
    <s v="web"/>
    <x v="570"/>
    <d v="2016-02-18T10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12500"/>
    <n v="235.84905660377359"/>
    <x v="2"/>
    <s v="web"/>
    <x v="571"/>
    <d v="2015-07-26T18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e v="#DIV/0!"/>
    <e v="#DIV/0!"/>
    <x v="2"/>
    <s v="web"/>
    <x v="572"/>
    <d v="2015-11-04T09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9876.4444444444453"/>
    <n v="256.90173410404623"/>
    <x v="2"/>
    <s v="web"/>
    <x v="573"/>
    <d v="2015-01-17T16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2795"/>
    <n v="139.75"/>
    <x v="2"/>
    <s v="web"/>
    <x v="574"/>
    <d v="2016-10-19T01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15000"/>
    <n v="231.66023166023166"/>
    <x v="2"/>
    <s v="web"/>
    <x v="575"/>
    <d v="2015-06-13T07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80000"/>
    <n v="80000"/>
    <x v="2"/>
    <s v="web"/>
    <x v="576"/>
    <d v="2015-03-28T0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5000"/>
    <n v="500"/>
    <x v="2"/>
    <s v="web"/>
    <x v="577"/>
    <d v="2016-05-20T05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7857.142857142859"/>
    <n v="8928.5714285714294"/>
    <x v="2"/>
    <s v="web"/>
    <x v="578"/>
    <d v="2015-09-07T04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2400"/>
    <n v="68.571428571428569"/>
    <x v="2"/>
    <s v="web"/>
    <x v="579"/>
    <d v="2014-12-25T11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000"/>
    <n v="3000"/>
    <x v="2"/>
    <s v="web"/>
    <x v="580"/>
    <d v="2016-09-22T12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e v="#DIV/0!"/>
    <e v="#DIV/0!"/>
    <x v="2"/>
    <s v="web"/>
    <x v="581"/>
    <d v="2015-08-01T15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e v="#DIV/0!"/>
    <e v="#DIV/0!"/>
    <x v="2"/>
    <s v="web"/>
    <x v="582"/>
    <d v="2015-03-15T09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9000"/>
    <n v="9000"/>
    <x v="2"/>
    <s v="web"/>
    <x v="583"/>
    <d v="2015-03-19T1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500"/>
    <n v="100"/>
    <x v="2"/>
    <s v="web"/>
    <x v="584"/>
    <d v="2015-03-16T0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e v="#DIV/0!"/>
    <e v="#DIV/0!"/>
    <x v="2"/>
    <s v="web"/>
    <x v="585"/>
    <d v="2015-11-30T1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2500"/>
    <n v="178.57142857142858"/>
    <x v="2"/>
    <s v="web"/>
    <x v="586"/>
    <d v="2015-02-15T11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4285.7142857142853"/>
    <n v="11.009174311926605"/>
    <x v="2"/>
    <s v="web"/>
    <x v="587"/>
    <d v="2015-04-16T09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4500"/>
    <n v="29.900332225913623"/>
    <x v="2"/>
    <s v="web"/>
    <x v="588"/>
    <d v="2016-11-17T10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7500"/>
    <n v="7500"/>
    <x v="2"/>
    <s v="web"/>
    <x v="589"/>
    <d v="2015-07-08T05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555.55555555555554"/>
    <n v="22.421524663677129"/>
    <x v="2"/>
    <s v="web"/>
    <x v="590"/>
    <d v="2016-02-08T04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50000"/>
    <n v="1639.344262295082"/>
    <x v="2"/>
    <s v="web"/>
    <x v="591"/>
    <d v="2015-07-22T04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7500"/>
    <n v="30"/>
    <x v="2"/>
    <s v="web"/>
    <x v="592"/>
    <d v="2014-12-02T2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71.428571428571431"/>
    <n v="4.3478260869565215"/>
    <x v="2"/>
    <s v="web"/>
    <x v="593"/>
    <d v="2015-04-06T0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2500"/>
    <n v="961.53846153846155"/>
    <x v="2"/>
    <s v="web"/>
    <x v="594"/>
    <d v="2016-04-16T09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12500"/>
    <n v="234.74178403755869"/>
    <x v="2"/>
    <s v="web"/>
    <x v="595"/>
    <d v="2015-05-03T16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10000"/>
    <n v="3333.3333333333335"/>
    <x v="2"/>
    <s v="web"/>
    <x v="596"/>
    <d v="2016-11-02T12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3750"/>
    <n v="375"/>
    <x v="2"/>
    <s v="web"/>
    <x v="597"/>
    <d v="2016-07-31T07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57.14285714285717"/>
    <n v="2.9411764705882355"/>
    <x v="2"/>
    <s v="web"/>
    <x v="598"/>
    <d v="2014-12-04T15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25000"/>
    <n v="1612.9032258064517"/>
    <x v="2"/>
    <s v="web"/>
    <x v="599"/>
    <d v="2015-03-08T06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5000"/>
    <n v="50"/>
    <x v="2"/>
    <s v="web"/>
    <x v="600"/>
    <d v="2015-05-09T10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666.6666666666667"/>
    <n v="71.428571428571431"/>
    <x v="2"/>
    <s v="web"/>
    <x v="601"/>
    <d v="2014-12-26T11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e v="#DIV/0!"/>
    <e v="#DIV/0!"/>
    <x v="2"/>
    <s v="web"/>
    <x v="602"/>
    <d v="2015-06-18T10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1153.8461538461538"/>
    <n v="25.422867021456902"/>
    <x v="2"/>
    <s v="web"/>
    <x v="603"/>
    <d v="2014-08-14T06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e v="#DIV/0!"/>
    <e v="#DIV/0!"/>
    <x v="2"/>
    <s v="web"/>
    <x v="604"/>
    <d v="2014-08-27T15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625"/>
    <n v="38.167938931297712"/>
    <x v="2"/>
    <s v="web"/>
    <x v="605"/>
    <d v="2015-08-22T2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5000"/>
    <n v="500"/>
    <x v="2"/>
    <s v="web"/>
    <x v="606"/>
    <d v="2015-05-24T06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e v="#DIV/0!"/>
    <e v="#DIV/0!"/>
    <x v="2"/>
    <s v="web"/>
    <x v="607"/>
    <d v="2015-11-22T11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30000"/>
    <n v="102.6694045174538"/>
    <x v="2"/>
    <s v="web"/>
    <x v="608"/>
    <d v="2015-06-15T13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780"/>
    <n v="156"/>
    <x v="2"/>
    <s v="web"/>
    <x v="609"/>
    <d v="2015-11-28T16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e v="#DIV/0!"/>
    <e v="#DIV/0!"/>
    <x v="2"/>
    <s v="web"/>
    <x v="610"/>
    <d v="2015-04-22T10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e v="#DIV/0!"/>
    <e v="#DIV/0!"/>
    <x v="2"/>
    <s v="web"/>
    <x v="611"/>
    <d v="2016-01-19T04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e v="#DIV/0!"/>
    <e v="#DIV/0!"/>
    <x v="2"/>
    <s v="web"/>
    <x v="612"/>
    <d v="2016-09-01T15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495.8677685950413"/>
    <n v="4.6809174598221253"/>
    <x v="2"/>
    <s v="web"/>
    <x v="613"/>
    <d v="2015-09-30T19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e v="#DIV/0!"/>
    <e v="#DIV/0!"/>
    <x v="2"/>
    <s v="web"/>
    <x v="614"/>
    <d v="2016-06-23T16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e v="#DIV/0!"/>
    <e v="#DIV/0!"/>
    <x v="2"/>
    <s v="web"/>
    <x v="615"/>
    <d v="2015-09-24T17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e v="#DIV/0!"/>
    <e v="#DIV/0!"/>
    <x v="2"/>
    <s v="web"/>
    <x v="616"/>
    <d v="2017-02-25T00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666.66666666666663"/>
    <n v="33.333333333333336"/>
    <x v="2"/>
    <s v="web"/>
    <x v="617"/>
    <d v="2015-05-07T2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e v="#DIV/0!"/>
    <e v="#DIV/0!"/>
    <x v="2"/>
    <s v="web"/>
    <x v="618"/>
    <d v="2015-12-09T10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2500000"/>
    <n v="2500000"/>
    <x v="2"/>
    <s v="web"/>
    <x v="619"/>
    <d v="2014-11-25T07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30000"/>
    <n v="100"/>
    <x v="2"/>
    <s v="web"/>
    <x v="620"/>
    <d v="2014-08-25T08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8333.3333333333339"/>
    <n v="95.785440613026822"/>
    <x v="2"/>
    <s v="web"/>
    <x v="621"/>
    <d v="2016-07-07T14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66.66666666666663"/>
    <n v="17.595307917888562"/>
    <x v="2"/>
    <s v="web"/>
    <x v="622"/>
    <d v="2016-07-01T09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e v="#DIV/0!"/>
    <e v="#DIV/0!"/>
    <x v="2"/>
    <s v="web"/>
    <x v="623"/>
    <d v="2015-05-27T15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e v="#DIV/0!"/>
    <e v="#DIV/0!"/>
    <x v="2"/>
    <s v="web"/>
    <x v="624"/>
    <d v="2015-05-14T14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e v="#DIV/0!"/>
    <e v="#DIV/0!"/>
    <x v="2"/>
    <s v="web"/>
    <x v="625"/>
    <d v="2017-03-26T1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641.02564102564099"/>
    <n v="5.7537399309551205"/>
    <x v="2"/>
    <s v="web"/>
    <x v="626"/>
    <d v="2015-08-15T04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450000"/>
    <n v="5000"/>
    <x v="2"/>
    <s v="web"/>
    <x v="627"/>
    <d v="2016-03-14T14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e v="#DIV/0!"/>
    <e v="#DIV/0!"/>
    <x v="2"/>
    <s v="web"/>
    <x v="628"/>
    <d v="2014-07-13T07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66666.666666666672"/>
    <n v="571.42857142857144"/>
    <x v="2"/>
    <s v="web"/>
    <x v="629"/>
    <d v="2016-05-14T06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11999"/>
    <n v="1199.9000000000001"/>
    <x v="2"/>
    <s v="web"/>
    <x v="630"/>
    <d v="2015-09-05T2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5555.5555555555557"/>
    <n v="72.463768115942031"/>
    <x v="2"/>
    <s v="web"/>
    <x v="631"/>
    <d v="2016-05-28T09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e v="#DIV/0!"/>
    <e v="#DIV/0!"/>
    <x v="2"/>
    <s v="web"/>
    <x v="632"/>
    <d v="2015-11-25T07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400"/>
    <n v="8.0321285140562253"/>
    <x v="2"/>
    <s v="web"/>
    <x v="633"/>
    <d v="2016-06-17T14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5000"/>
    <n v="5000"/>
    <x v="2"/>
    <s v="web"/>
    <x v="634"/>
    <d v="2015-02-26T13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25000"/>
    <n v="12500"/>
    <x v="2"/>
    <s v="web"/>
    <x v="635"/>
    <d v="2015-04-11T17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000"/>
    <n v="500"/>
    <x v="2"/>
    <s v="web"/>
    <x v="636"/>
    <d v="2015-06-06T01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e v="#DIV/0!"/>
    <e v="#DIV/0!"/>
    <x v="2"/>
    <s v="web"/>
    <x v="637"/>
    <d v="2017-02-25T14:04:00"/>
  </r>
  <r>
    <n v="638"/>
    <s v="W (Canceled)"/>
    <s v="O0"/>
    <n v="200000"/>
    <n v="18"/>
    <x v="1"/>
    <s v="DE"/>
    <s v="EUR"/>
    <n v="1490447662"/>
    <n v="1485267262"/>
    <b v="0"/>
    <n v="6"/>
    <b v="0"/>
    <n v="33333.333333333336"/>
    <n v="11111.111111111111"/>
    <x v="2"/>
    <s v="web"/>
    <x v="638"/>
    <d v="2017-03-25T0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1000000"/>
    <n v="1000000"/>
    <x v="2"/>
    <s v="web"/>
    <x v="639"/>
    <d v="2014-10-13T04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35"/>
    <n v="0.69306930693069302"/>
    <x v="2"/>
    <s v="wearables"/>
    <x v="640"/>
    <d v="2016-11-24T14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26.98412698412699"/>
    <n v="0.83919018147487678"/>
    <x v="2"/>
    <s v="wearables"/>
    <x v="641"/>
    <d v="2015-08-13T04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9.1996320147194108"/>
    <n v="6.8470405379035051E-2"/>
    <x v="2"/>
    <s v="wearables"/>
    <x v="642"/>
    <d v="2015-08-19T06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64.47368421052633"/>
    <n v="0.94510812036897018"/>
    <x v="2"/>
    <s v="wearables"/>
    <x v="643"/>
    <d v="2015-05-31T06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24.485798237022529"/>
    <n v="0.33320236259134411"/>
    <x v="2"/>
    <s v="wearables"/>
    <x v="644"/>
    <d v="2014-10-28T16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8.4388185654008439"/>
    <n v="0.35880875493362036"/>
    <x v="2"/>
    <s v="wearables"/>
    <x v="645"/>
    <d v="2016-08-11T15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29.62962962962963"/>
    <n v="0.75828665131136197"/>
    <x v="2"/>
    <s v="wearables"/>
    <x v="646"/>
    <d v="2014-08-11T11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17.64705882352941"/>
    <n v="0.93414292386735176"/>
    <x v="2"/>
    <s v="wearables"/>
    <x v="647"/>
    <d v="2016-03-17T0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96.2962962962963"/>
    <n v="0.78850139677390285"/>
    <x v="2"/>
    <s v="wearables"/>
    <x v="648"/>
    <d v="2014-10-14T07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30.487804878048781"/>
    <n v="0.71448985424406974"/>
    <x v="2"/>
    <s v="wearables"/>
    <x v="649"/>
    <d v="2014-09-16T12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31.25"/>
    <n v="0.88967971530249113"/>
    <x v="2"/>
    <s v="wearables"/>
    <x v="650"/>
    <d v="2014-12-18T16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238.0952380952381"/>
    <n v="0.99474773197517108"/>
    <x v="2"/>
    <s v="wearables"/>
    <x v="651"/>
    <d v="2014-12-12T15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7.14285714285714"/>
    <n v="0.99535500995355009"/>
    <x v="2"/>
    <s v="wearables"/>
    <x v="652"/>
    <d v="2016-12-01T08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67.750677506775062"/>
    <n v="0.70698358384118321"/>
    <x v="2"/>
    <s v="wearables"/>
    <x v="653"/>
    <d v="2015-08-20T05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11.846001974333662"/>
    <n v="0.37412314886983633"/>
    <x v="2"/>
    <s v="wearables"/>
    <x v="654"/>
    <d v="2015-07-08T13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29.197080291970803"/>
    <n v="0.68079312398944769"/>
    <x v="2"/>
    <s v="wearables"/>
    <x v="655"/>
    <d v="2015-03-12T1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57.47126436781609"/>
    <n v="0.4682524817381532"/>
    <x v="2"/>
    <s v="wearables"/>
    <x v="656"/>
    <d v="2016-04-17T0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51.5151515151515"/>
    <n v="0.79554494828957834"/>
    <x v="2"/>
    <s v="wearables"/>
    <x v="657"/>
    <d v="2015-12-23T11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66666666666667"/>
    <n v="0.95728534976969215"/>
    <x v="2"/>
    <s v="wearables"/>
    <x v="658"/>
    <d v="2015-07-26T09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42.85714285714286"/>
    <n v="0.99436526350679488"/>
    <x v="2"/>
    <s v="wearables"/>
    <x v="659"/>
    <d v="2015-08-23T05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2777.7777777777778"/>
    <n v="32.701111837802486"/>
    <x v="2"/>
    <s v="wearables"/>
    <x v="660"/>
    <d v="2014-11-09T09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111.1111111111111"/>
    <n v="105.26315789473684"/>
    <x v="2"/>
    <s v="wearables"/>
    <x v="661"/>
    <d v="2016-10-23T06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9750"/>
    <n v="250"/>
    <x v="2"/>
    <s v="wearables"/>
    <x v="662"/>
    <d v="2015-01-16T01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28571.428571428572"/>
    <n v="285.71428571428572"/>
    <x v="2"/>
    <s v="wearables"/>
    <x v="663"/>
    <d v="2015-07-18T11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413.79310344827587"/>
    <n v="13.274336283185841"/>
    <x v="2"/>
    <s v="wearables"/>
    <x v="664"/>
    <d v="2015-04-13T06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833.33333333333337"/>
    <n v="5.3648068669527893"/>
    <x v="2"/>
    <s v="wearables"/>
    <x v="665"/>
    <d v="2017-01-13T08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50000"/>
    <n v="25000"/>
    <x v="2"/>
    <s v="wearables"/>
    <x v="666"/>
    <d v="2014-08-17T10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785.7142857142858"/>
    <n v="9.9800399201596814"/>
    <x v="2"/>
    <s v="wearables"/>
    <x v="667"/>
    <d v="2016-10-28T2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600"/>
    <n v="21.92982456140351"/>
    <x v="2"/>
    <s v="wearables"/>
    <x v="668"/>
    <d v="2015-05-11T10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7142.8571428571431"/>
    <n v="4.6495408578402886"/>
    <x v="2"/>
    <s v="wearables"/>
    <x v="669"/>
    <d v="2016-07-06T06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0.32258064516128"/>
    <n v="3.4156893999772286"/>
    <x v="2"/>
    <s v="wearables"/>
    <x v="670"/>
    <d v="2016-06-18T2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2000"/>
    <n v="2.5363544132566789"/>
    <x v="2"/>
    <s v="wearables"/>
    <x v="671"/>
    <d v="2015-01-13T19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32.55813953488371"/>
    <n v="4.6236360273719255"/>
    <x v="2"/>
    <s v="wearables"/>
    <x v="672"/>
    <d v="2014-12-31T19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33333.333333333336"/>
    <n v="487.80487804878049"/>
    <x v="2"/>
    <s v="wearables"/>
    <x v="673"/>
    <d v="2014-09-01T11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5000"/>
    <n v="3333.3333333333335"/>
    <x v="2"/>
    <s v="wearables"/>
    <x v="674"/>
    <d v="2014-08-11T17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230.76923076923077"/>
    <n v="6.7340067340067344"/>
    <x v="2"/>
    <s v="wearables"/>
    <x v="675"/>
    <d v="2014-12-31T2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4166.666666666667"/>
    <n v="67.980965329707686"/>
    <x v="2"/>
    <s v="wearables"/>
    <x v="676"/>
    <d v="2015-02-07T09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520.83333333333337"/>
    <n v="3.9086929330831768"/>
    <x v="2"/>
    <s v="wearables"/>
    <x v="677"/>
    <d v="2016-06-28T00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1705.8823529411766"/>
    <n v="26.173285198555956"/>
    <x v="2"/>
    <s v="wearables"/>
    <x v="678"/>
    <d v="2016-05-21T00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606.38297872340422"/>
    <n v="6.4574600657074885"/>
    <x v="2"/>
    <s v="wearables"/>
    <x v="679"/>
    <d v="2016-09-03T07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581.39534883720933"/>
    <n v="3.859215807347947"/>
    <x v="2"/>
    <s v="wearables"/>
    <x v="680"/>
    <d v="2014-09-17T03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2500"/>
    <n v="2500"/>
    <x v="2"/>
    <s v="wearables"/>
    <x v="681"/>
    <d v="2016-10-26T10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2500"/>
    <n v="943.39622641509436"/>
    <x v="2"/>
    <s v="wearables"/>
    <x v="682"/>
    <d v="2017-03-14T0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1666.666666666666"/>
    <n v="117.4496644295302"/>
    <x v="2"/>
    <s v="wearables"/>
    <x v="683"/>
    <d v="2016-10-31T12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2370.3703703703704"/>
    <n v="13.362284950726574"/>
    <x v="2"/>
    <s v="wearables"/>
    <x v="684"/>
    <d v="2014-07-24T18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00"/>
    <n v="3.6166365280289332"/>
    <x v="2"/>
    <s v="wearables"/>
    <x v="685"/>
    <d v="2015-01-12T11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e v="#DIV/0!"/>
    <e v="#DIV/0!"/>
    <x v="2"/>
    <s v="wearables"/>
    <x v="686"/>
    <d v="2015-08-03T07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16666.666666666668"/>
    <n v="28.169014084507044"/>
    <x v="2"/>
    <s v="wearables"/>
    <x v="687"/>
    <d v="2017-02-05T09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555.55555555555554"/>
    <n v="1.3700506918755995"/>
    <x v="2"/>
    <s v="wearables"/>
    <x v="688"/>
    <d v="2015-10-14T17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95.23809523809518"/>
    <n v="1.7346429887898698"/>
    <x v="2"/>
    <s v="wearables"/>
    <x v="689"/>
    <d v="2016-12-07T19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588.23529411764707"/>
    <n v="8.1037277147487838"/>
    <x v="2"/>
    <s v="wearables"/>
    <x v="690"/>
    <d v="2016-09-08T2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000"/>
    <n v="192.30769230769232"/>
    <x v="2"/>
    <s v="wearables"/>
    <x v="691"/>
    <d v="2015-06-30T15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99.50248756218906"/>
    <n v="15.313935681470138"/>
    <x v="2"/>
    <s v="wearables"/>
    <x v="692"/>
    <d v="2016-12-22T00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37.83783783783781"/>
    <n v="2.8298149301035713"/>
    <x v="2"/>
    <s v="wearables"/>
    <x v="693"/>
    <d v="2015-04-30T10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21428.571428571428"/>
    <n v="254.23728813559322"/>
    <x v="2"/>
    <s v="wearables"/>
    <x v="694"/>
    <d v="2017-02-01T06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8571.4285714285706"/>
    <n v="94.339622641509436"/>
    <x v="2"/>
    <s v="wearables"/>
    <x v="695"/>
    <d v="2014-10-31T03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175000"/>
    <n v="175000"/>
    <x v="2"/>
    <s v="wearables"/>
    <x v="696"/>
    <d v="2014-07-25T13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3.859649122807021"/>
    <n v="2.1561017680034498"/>
    <x v="2"/>
    <s v="wearables"/>
    <x v="697"/>
    <d v="2016-02-03T03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3448.2758620689656"/>
    <n v="6.4977257959714096"/>
    <x v="2"/>
    <s v="wearables"/>
    <x v="698"/>
    <d v="2014-09-17T17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146.06741573033707"/>
    <n v="1.2132667169021305"/>
    <x v="2"/>
    <s v="wearables"/>
    <x v="699"/>
    <d v="2013-11-22T07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483.87096774193549"/>
    <n v="37.220843672456574"/>
    <x v="2"/>
    <s v="wearables"/>
    <x v="700"/>
    <d v="2017-01-10T07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1095.2380952380952"/>
    <n v="3.7593984962406015"/>
    <x v="2"/>
    <s v="wearables"/>
    <x v="701"/>
    <d v="2014-07-23T06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405.40540540540542"/>
    <n v="3.2453413125458401"/>
    <x v="2"/>
    <s v="wearables"/>
    <x v="702"/>
    <d v="2016-11-24T09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2142.8571428571427"/>
    <n v="17.921146953405017"/>
    <x v="2"/>
    <s v="wearables"/>
    <x v="703"/>
    <d v="2017-01-31T14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3750"/>
    <n v="114.34511434511434"/>
    <x v="2"/>
    <s v="wearables"/>
    <x v="704"/>
    <d v="2017-02-19T19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20000"/>
    <n v="102.35414534288638"/>
    <x v="2"/>
    <s v="wearables"/>
    <x v="705"/>
    <d v="2017-01-21T02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e v="#DIV/0!"/>
    <e v="#DIV/0!"/>
    <x v="2"/>
    <s v="wearables"/>
    <x v="706"/>
    <d v="2016-12-14T09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149.12280701754386"/>
    <n v="1.266987885359955"/>
    <x v="2"/>
    <s v="wearables"/>
    <x v="707"/>
    <d v="2017-01-01T06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108.40108401084011"/>
    <n v="4.5264229942288106"/>
    <x v="2"/>
    <s v="wearables"/>
    <x v="708"/>
    <d v="2014-09-13T04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7500"/>
    <n v="245.90163934426229"/>
    <x v="2"/>
    <s v="wearables"/>
    <x v="709"/>
    <d v="2014-12-04T15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e v="#DIV/0!"/>
    <e v="#DIV/0!"/>
    <x v="2"/>
    <s v="wearables"/>
    <x v="710"/>
    <d v="2014-08-19T15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295.85798816568047"/>
    <n v="2.9593678790210411"/>
    <x v="2"/>
    <s v="wearables"/>
    <x v="711"/>
    <d v="2016-12-14T03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12125"/>
    <n v="461.90476190476193"/>
    <x v="2"/>
    <s v="wearables"/>
    <x v="712"/>
    <d v="2016-02-14T07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25000"/>
    <n v="125.62814070351759"/>
    <x v="2"/>
    <s v="wearables"/>
    <x v="713"/>
    <d v="2016-06-05T03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535.71428571428567"/>
    <n v="6.6696309470875947"/>
    <x v="2"/>
    <s v="wearables"/>
    <x v="714"/>
    <d v="2017-02-28T09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2291.6666666666665"/>
    <n v="19.798416126709864"/>
    <x v="2"/>
    <s v="wearables"/>
    <x v="715"/>
    <d v="2015-11-04T18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437.5"/>
    <n v="9.79020979020979"/>
    <x v="2"/>
    <s v="wearables"/>
    <x v="716"/>
    <d v="2014-11-30T15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25000"/>
    <n v="327.86885245901641"/>
    <x v="2"/>
    <s v="wearables"/>
    <x v="717"/>
    <d v="2014-09-05T11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3000"/>
    <n v="133.33333333333334"/>
    <x v="2"/>
    <s v="wearables"/>
    <x v="718"/>
    <d v="2017-02-17T2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500"/>
    <n v="77.319587628865975"/>
    <x v="2"/>
    <s v="wearables"/>
    <x v="719"/>
    <d v="2016-02-22T15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46.341463414634148"/>
    <n v="0.69469835466179164"/>
    <x v="3"/>
    <s v="nonfiction"/>
    <x v="720"/>
    <d v="2012-01-29T06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68.907563025210081"/>
    <n v="0.81893538400079902"/>
    <x v="3"/>
    <s v="nonfiction"/>
    <x v="721"/>
    <d v="2014-08-01T04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63.3986928104575"/>
    <n v="0.75743804156819972"/>
    <x v="3"/>
    <s v="nonfiction"/>
    <x v="722"/>
    <d v="2012-04-08T0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50"/>
    <n v="0.91424392027793011"/>
    <x v="3"/>
    <s v="nonfiction"/>
    <x v="723"/>
    <d v="2015-07-29T18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48.951048951048953"/>
    <n v="0.94812278460952915"/>
    <x v="3"/>
    <s v="nonfiction"/>
    <x v="724"/>
    <d v="2011-06-30T06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42.85714285714286"/>
    <n v="0.99651220727453915"/>
    <x v="3"/>
    <s v="nonfiction"/>
    <x v="725"/>
    <d v="2015-12-13T06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71.428571428571431"/>
    <n v="0.98619329388560162"/>
    <x v="3"/>
    <s v="nonfiction"/>
    <x v="726"/>
    <d v="2013-04-11T16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23.48993288590604"/>
    <n v="0.64302774205401436"/>
    <x v="3"/>
    <s v="nonfiction"/>
    <x v="727"/>
    <d v="2013-01-14T12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57.692307692307693"/>
    <n v="0.94727469071481352"/>
    <x v="3"/>
    <s v="nonfiction"/>
    <x v="728"/>
    <d v="2011-08-21T11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33.333333333333336"/>
    <n v="0.76540375047837739"/>
    <x v="3"/>
    <s v="nonfiction"/>
    <x v="729"/>
    <d v="2012-09-18T19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75.471698113207552"/>
    <n v="0.7564868749527196"/>
    <x v="3"/>
    <s v="nonfiction"/>
    <x v="730"/>
    <d v="2011-12-07T08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70.422535211267601"/>
    <n v="0.79365079365079361"/>
    <x v="3"/>
    <s v="nonfiction"/>
    <x v="731"/>
    <d v="2012-01-21T2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3.0769230769230771"/>
    <n v="0.625"/>
    <x v="3"/>
    <s v="nonfiction"/>
    <x v="732"/>
    <d v="2013-09-29T01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4.792899408284024"/>
    <n v="0.83001328021248344"/>
    <x v="3"/>
    <s v="nonfiction"/>
    <x v="733"/>
    <d v="2013-12-20T01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49.12280701754386"/>
    <n v="0.79662605435801315"/>
    <x v="3"/>
    <s v="nonfiction"/>
    <x v="734"/>
    <d v="2015-05-08T2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205.24017467248908"/>
    <n v="0.87407710475907086"/>
    <x v="3"/>
    <s v="nonfiction"/>
    <x v="735"/>
    <d v="2014-12-03T15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3.333333333333336"/>
    <n v="0.31732040546496254"/>
    <x v="3"/>
    <s v="nonfiction"/>
    <x v="736"/>
    <d v="2013-11-20T19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46.296296296296298"/>
    <n v="0.81699346405228757"/>
    <x v="3"/>
    <s v="nonfiction"/>
    <x v="737"/>
    <d v="2014-02-14T11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36.585365853658537"/>
    <n v="0.93691442848219864"/>
    <x v="3"/>
    <s v="nonfiction"/>
    <x v="738"/>
    <d v="2014-11-30T19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43.165467625899282"/>
    <n v="0.63157894736842102"/>
    <x v="3"/>
    <s v="nonfiction"/>
    <x v="739"/>
    <d v="2014-08-11T03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57.89473684210526"/>
    <n v="0.93109869646182497"/>
    <x v="3"/>
    <s v="nonfiction"/>
    <x v="740"/>
    <d v="2015-06-20T18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38.29787234042553"/>
    <n v="0.97789947193428517"/>
    <x v="3"/>
    <s v="nonfiction"/>
    <x v="741"/>
    <d v="2013-06-11T06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60.869565217391305"/>
    <n v="0.90322580645161288"/>
    <x v="3"/>
    <s v="nonfiction"/>
    <x v="742"/>
    <d v="2014-03-21T1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36.666666666666664"/>
    <n v="0.67567567567567566"/>
    <x v="3"/>
    <s v="nonfiction"/>
    <x v="743"/>
    <d v="2012-04-16T12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80.645161290322577"/>
    <n v="0.97732603596559808"/>
    <x v="3"/>
    <s v="nonfiction"/>
    <x v="744"/>
    <d v="2012-12-13T13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30"/>
    <n v="0.55835010060362178"/>
    <x v="3"/>
    <s v="nonfiction"/>
    <x v="745"/>
    <d v="2013-05-03T04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30.793814432989691"/>
    <n v="0.90024110910186861"/>
    <x v="3"/>
    <s v="nonfiction"/>
    <x v="746"/>
    <d v="2012-09-22T18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27.27272727272727"/>
    <n v="0.99957161216621448"/>
    <x v="3"/>
    <s v="nonfiction"/>
    <x v="747"/>
    <d v="2015-01-15T01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45.454545454545453"/>
    <n v="0.99750623441396513"/>
    <x v="3"/>
    <s v="nonfiction"/>
    <x v="748"/>
    <d v="2014-08-10T11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90.909090909090907"/>
    <n v="0.94732853353543012"/>
    <x v="3"/>
    <s v="nonfiction"/>
    <x v="749"/>
    <d v="2017-01-28T13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75.322033898305079"/>
    <n v="0.97477516999341962"/>
    <x v="3"/>
    <s v="nonfiction"/>
    <x v="750"/>
    <d v="2013-02-24T12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48.387096774193552"/>
    <n v="0.84388185654008441"/>
    <x v="3"/>
    <s v="nonfiction"/>
    <x v="751"/>
    <d v="2011-08-04T06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47.61904761904762"/>
    <n v="0.89525514771709935"/>
    <x v="3"/>
    <s v="nonfiction"/>
    <x v="752"/>
    <d v="2016-10-16T02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384.61538461538464"/>
    <n v="0.78125"/>
    <x v="3"/>
    <s v="nonfiction"/>
    <x v="753"/>
    <d v="2015-02-14T05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40.816326530612244"/>
    <n v="0.96385542168674698"/>
    <x v="3"/>
    <s v="nonfiction"/>
    <x v="754"/>
    <d v="2013-01-05T08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36.764705882352942"/>
    <n v="0.9812810820782748"/>
    <x v="3"/>
    <s v="nonfiction"/>
    <x v="755"/>
    <d v="2013-05-19T15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31.818181818181817"/>
    <n v="0.84951456310679607"/>
    <x v="3"/>
    <s v="nonfiction"/>
    <x v="756"/>
    <d v="2011-04-18T0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13.888888888888889"/>
    <n v="0.42016806722689076"/>
    <x v="3"/>
    <s v="nonfiction"/>
    <x v="757"/>
    <d v="2012-12-05T16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31.57894736842104"/>
    <n v="0.98039215686274506"/>
    <x v="3"/>
    <s v="nonfiction"/>
    <x v="758"/>
    <d v="2010-10-08T11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50.505050505050505"/>
    <n v="0.98116169544740972"/>
    <x v="3"/>
    <s v="nonfiction"/>
    <x v="759"/>
    <d v="2014-07-08T2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e v="#DIV/0!"/>
    <e v="#DIV/0!"/>
    <x v="3"/>
    <s v="fiction"/>
    <x v="760"/>
    <d v="2016-11-26T10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833.33333333333337"/>
    <n v="21.276595744680851"/>
    <x v="3"/>
    <s v="fiction"/>
    <x v="761"/>
    <d v="2014-02-02T09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e v="#DIV/0!"/>
    <e v="#DIV/0!"/>
    <x v="3"/>
    <s v="fiction"/>
    <x v="762"/>
    <d v="2016-12-03T2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4290"/>
    <n v="858"/>
    <x v="3"/>
    <s v="fiction"/>
    <x v="763"/>
    <d v="2013-08-15T01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e v="#DIV/0!"/>
    <e v="#DIV/0!"/>
    <x v="3"/>
    <s v="fiction"/>
    <x v="764"/>
    <d v="2015-09-09T19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159.09090909090909"/>
    <n v="2.7766759222530744"/>
    <x v="3"/>
    <s v="fiction"/>
    <x v="765"/>
    <d v="2014-10-19T04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e v="#DIV/0!"/>
    <e v="#DIV/0!"/>
    <x v="3"/>
    <s v="fiction"/>
    <x v="766"/>
    <d v="2015-02-16T09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1666.6666666666667"/>
    <n v="28.248587570621471"/>
    <x v="3"/>
    <s v="fiction"/>
    <x v="767"/>
    <d v="2015-05-20T18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e v="#DIV/0!"/>
    <e v="#DIV/0!"/>
    <x v="3"/>
    <s v="fiction"/>
    <x v="768"/>
    <d v="2013-12-15T19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76.92307692307692"/>
    <n v="2.4154589371980677"/>
    <x v="3"/>
    <s v="fiction"/>
    <x v="769"/>
    <d v="2013-12-26T14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e v="#DIV/0!"/>
    <e v="#DIV/0!"/>
    <x v="3"/>
    <s v="fiction"/>
    <x v="770"/>
    <d v="2013-02-24T14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38000"/>
    <n v="3800"/>
    <x v="3"/>
    <s v="fiction"/>
    <x v="771"/>
    <d v="2016-01-30T10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1500"/>
    <n v="30"/>
    <x v="3"/>
    <s v="fiction"/>
    <x v="772"/>
    <d v="2009-10-31T18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879.5"/>
    <n v="117.46875"/>
    <x v="3"/>
    <s v="fiction"/>
    <x v="773"/>
    <d v="2015-05-10T14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55.555555555555557"/>
    <n v="1.4245014245014245"/>
    <x v="3"/>
    <s v="fiction"/>
    <x v="774"/>
    <d v="2014-02-23T09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000"/>
    <n v="58.823529411764703"/>
    <x v="3"/>
    <s v="fiction"/>
    <x v="775"/>
    <d v="2011-12-15T16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122.80701754385964"/>
    <n v="1.9455252918287937"/>
    <x v="3"/>
    <s v="fiction"/>
    <x v="776"/>
    <d v="2015-10-10T2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000"/>
    <n v="142.85714285714286"/>
    <x v="3"/>
    <s v="fiction"/>
    <x v="777"/>
    <d v="2013-07-31T14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500"/>
    <n v="250"/>
    <x v="3"/>
    <s v="fiction"/>
    <x v="778"/>
    <d v="2014-04-30T07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500"/>
    <n v="37.5"/>
    <x v="3"/>
    <s v="fiction"/>
    <x v="779"/>
    <d v="2010-10-14T19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37.037037037037038"/>
    <n v="0.96153846153846156"/>
    <x v="4"/>
    <s v="rock"/>
    <x v="780"/>
    <d v="2011-05-03T07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32"/>
    <n v="0.75101151863916715"/>
    <x v="4"/>
    <s v="rock"/>
    <x v="781"/>
    <d v="2013-06-07T15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50"/>
    <n v="1"/>
    <x v="4"/>
    <s v="rock"/>
    <x v="782"/>
    <d v="2012-08-25T09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42.857142857142854"/>
    <n v="0.67506750675067506"/>
    <x v="4"/>
    <s v="rock"/>
    <x v="783"/>
    <d v="2012-04-27T13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0"/>
    <n v="0.97560975609756095"/>
    <x v="4"/>
    <s v="rock"/>
    <x v="784"/>
    <d v="2014-03-16T17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7.241379310344829"/>
    <n v="0.55362402285359968"/>
    <x v="4"/>
    <s v="rock"/>
    <x v="785"/>
    <d v="2013-02-28T05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13.63636363636364"/>
    <n v="0.70028011204481788"/>
    <x v="4"/>
    <s v="rock"/>
    <x v="786"/>
    <d v="2012-05-11T06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70.588235294117652"/>
    <n v="0.87591240875912413"/>
    <x v="4"/>
    <s v="rock"/>
    <x v="787"/>
    <d v="2013-11-01T06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9.411764705882351"/>
    <n v="0.49138841797498833"/>
    <x v="4"/>
    <s v="rock"/>
    <x v="788"/>
    <d v="2012-07-06T18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21.42857142857143"/>
    <n v="0.91397849462365588"/>
    <x v="4"/>
    <s v="rock"/>
    <x v="789"/>
    <d v="2013-01-20T2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64.102564102564102"/>
    <n v="0.69264261165052587"/>
    <x v="4"/>
    <s v="rock"/>
    <x v="790"/>
    <d v="2013-01-31T16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58.59375"/>
    <n v="0.96277278562259305"/>
    <x v="4"/>
    <s v="rock"/>
    <x v="791"/>
    <d v="2013-11-12T2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41.666666666666664"/>
    <n v="0.99557566175914236"/>
    <x v="4"/>
    <s v="rock"/>
    <x v="792"/>
    <d v="2013-11-07T12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85.9375"/>
    <n v="0.97295882084466978"/>
    <x v="4"/>
    <s v="rock"/>
    <x v="793"/>
    <d v="2013-07-02T19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50.9433962264151"/>
    <n v="0.94955489614243327"/>
    <x v="4"/>
    <s v="rock"/>
    <x v="794"/>
    <d v="2011-09-05T08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76.086956521739125"/>
    <n v="0.89456869009584661"/>
    <x v="4"/>
    <s v="rock"/>
    <x v="795"/>
    <d v="2012-04-06T19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11.11111111111111"/>
    <n v="0.98667982239763197"/>
    <x v="4"/>
    <s v="rock"/>
    <x v="796"/>
    <d v="2013-09-15T12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42.25352112676056"/>
    <n v="0.92994420334779915"/>
    <x v="4"/>
    <s v="rock"/>
    <x v="797"/>
    <d v="2012-04-28T19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40.229885057471265"/>
    <n v="0.87043024123352397"/>
    <x v="4"/>
    <s v="rock"/>
    <x v="798"/>
    <d v="2014-09-30T05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78.57142857142858"/>
    <n v="0.99980003999200162"/>
    <x v="4"/>
    <s v="rock"/>
    <x v="799"/>
    <d v="2012-04-27T07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26.785714285714285"/>
    <n v="0.6573181419807187"/>
    <x v="4"/>
    <s v="rock"/>
    <x v="800"/>
    <d v="2014-09-11T01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39.215686274509807"/>
    <n v="0.89668808256703869"/>
    <x v="4"/>
    <s v="rock"/>
    <x v="801"/>
    <d v="2011-07-01T10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80"/>
    <n v="0.98684210526315785"/>
    <x v="4"/>
    <s v="rock"/>
    <x v="802"/>
    <d v="2012-09-16T19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60.526315789473685"/>
    <n v="0.81128747795414458"/>
    <x v="4"/>
    <s v="rock"/>
    <x v="803"/>
    <d v="2011-05-28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305.55555555555554"/>
    <n v="1"/>
    <x v="4"/>
    <s v="rock"/>
    <x v="804"/>
    <d v="2011-07-22T18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55.555555555555557"/>
    <n v="0.95238095238095233"/>
    <x v="4"/>
    <s v="rock"/>
    <x v="805"/>
    <d v="2011-07-16T14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12.67605633802818"/>
    <n v="0.95751047277079593"/>
    <x v="4"/>
    <s v="rock"/>
    <x v="806"/>
    <d v="2011-09-07T07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70.175438596491233"/>
    <n v="0.95124851367419738"/>
    <x v="4"/>
    <s v="rock"/>
    <x v="807"/>
    <d v="2017-02-28T17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4.65116279069767"/>
    <n v="1"/>
    <x v="4"/>
    <s v="rock"/>
    <x v="808"/>
    <d v="2014-12-21T19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76.92307692307692"/>
    <n v="0.96362322331968198"/>
    <x v="4"/>
    <s v="rock"/>
    <x v="809"/>
    <d v="2014-01-19T11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55.555555555555557"/>
    <n v="0.95238095238095233"/>
    <x v="4"/>
    <s v="rock"/>
    <x v="810"/>
    <d v="2012-08-31T16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83.333333333333329"/>
    <n v="0.96153846153846156"/>
    <x v="4"/>
    <s v="rock"/>
    <x v="811"/>
    <d v="2013-07-10T07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8.181818181818183"/>
    <n v="0.65861690450054888"/>
    <x v="4"/>
    <s v="rock"/>
    <x v="812"/>
    <d v="2013-03-01T04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.625"/>
    <n v="0.62501562539063471"/>
    <x v="4"/>
    <s v="rock"/>
    <x v="813"/>
    <d v="2012-07-20T14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35.714285714285715"/>
    <n v="0.78554595443833464"/>
    <x v="4"/>
    <s v="rock"/>
    <x v="814"/>
    <d v="2011-05-31T09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93.023255813953483"/>
    <n v="0.93457943925233644"/>
    <x v="4"/>
    <s v="rock"/>
    <x v="815"/>
    <d v="2014-11-01T13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34.146341463414636"/>
    <n v="0.86864262181161622"/>
    <x v="4"/>
    <s v="rock"/>
    <x v="816"/>
    <d v="2013-04-08T2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65.217391304347828"/>
    <n v="0.72933785846955745"/>
    <x v="4"/>
    <s v="rock"/>
    <x v="817"/>
    <d v="2012-03-10T19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8.421052631578949"/>
    <n v="0.64220183486238536"/>
    <x v="4"/>
    <s v="rock"/>
    <x v="818"/>
    <d v="2012-08-07T08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28.571428571428573"/>
    <n v="0.91954022988505746"/>
    <x v="4"/>
    <s v="rock"/>
    <x v="819"/>
    <d v="2013-12-20T19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52.631578947368418"/>
    <n v="0.74599030212607231"/>
    <x v="4"/>
    <s v="rock"/>
    <x v="820"/>
    <d v="2014-06-08T2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224.12820512820514"/>
    <n v="1"/>
    <x v="4"/>
    <s v="rock"/>
    <x v="821"/>
    <d v="2015-05-03T19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43.478260869565219"/>
    <n v="0.83916083916083917"/>
    <x v="4"/>
    <s v="rock"/>
    <x v="822"/>
    <d v="2012-10-05T13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24.242424242424242"/>
    <n v="0.55710306406685239"/>
    <x v="4"/>
    <s v="rock"/>
    <x v="823"/>
    <d v="2015-03-22T1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29.62962962962963"/>
    <n v="0.74415143481698531"/>
    <x v="4"/>
    <s v="rock"/>
    <x v="824"/>
    <d v="2010-04-17T2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26.26262626262626"/>
    <n v="0.995698582125219"/>
    <x v="4"/>
    <s v="rock"/>
    <x v="825"/>
    <d v="2012-10-28T2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12.24489795918367"/>
    <n v="0.98566308243727596"/>
    <x v="4"/>
    <s v="rock"/>
    <x v="826"/>
    <d v="2012-03-25T14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27.272727272727273"/>
    <n v="0.967741935483871"/>
    <x v="4"/>
    <s v="rock"/>
    <x v="827"/>
    <d v="2012-02-14T10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34.210526315789473"/>
    <n v="0.93457943925233644"/>
    <x v="4"/>
    <s v="rock"/>
    <x v="828"/>
    <d v="2012-06-25T07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31.25"/>
    <n v="0.96153846153846156"/>
    <x v="4"/>
    <s v="rock"/>
    <x v="829"/>
    <d v="2016-07-13T10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56.25"/>
    <n v="0.92735703245749612"/>
    <x v="4"/>
    <s v="rock"/>
    <x v="830"/>
    <d v="2013-03-22T0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75"/>
    <n v="0.42857142857142855"/>
    <x v="4"/>
    <s v="rock"/>
    <x v="831"/>
    <d v="2012-04-27T06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97.402597402597408"/>
    <n v="0.99396596395481829"/>
    <x v="4"/>
    <s v="rock"/>
    <x v="832"/>
    <d v="2012-01-20T2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46.34146341463415"/>
    <n v="0.98360655737704916"/>
    <x v="4"/>
    <s v="rock"/>
    <x v="833"/>
    <d v="2014-04-19T12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73.333333333333329"/>
    <n v="0.76325284485151268"/>
    <x v="4"/>
    <s v="rock"/>
    <x v="834"/>
    <d v="2013-06-30T18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50"/>
    <n v="0.85287846481876328"/>
    <x v="4"/>
    <s v="rock"/>
    <x v="835"/>
    <d v="2012-05-18T18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8.69565217391305"/>
    <n v="0.99078176644499572"/>
    <x v="4"/>
    <s v="rock"/>
    <x v="836"/>
    <d v="2013-10-06T16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40.322580645161288"/>
    <n v="0.82101806239737274"/>
    <x v="4"/>
    <s v="rock"/>
    <x v="837"/>
    <d v="2014-05-01T14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32.786885245901637"/>
    <n v="0.68775790921595603"/>
    <x v="4"/>
    <s v="rock"/>
    <x v="838"/>
    <d v="2012-01-17T12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52.083333333333336"/>
    <n v="0.85751085179982955"/>
    <x v="4"/>
    <s v="rock"/>
    <x v="839"/>
    <d v="2012-09-22T09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52.631578947368418"/>
    <n v="0.83045028675448407"/>
    <x v="4"/>
    <s v="metal"/>
    <x v="840"/>
    <d v="2016-09-23T2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53.191489361702125"/>
    <n v="0.98697196999605208"/>
    <x v="4"/>
    <s v="metal"/>
    <x v="841"/>
    <d v="2014-11-10T12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64.102564102564102"/>
    <n v="0.95858895705521474"/>
    <x v="4"/>
    <s v="metal"/>
    <x v="842"/>
    <d v="2013-10-13T18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3.622047244094489"/>
    <n v="0.3743448964312453"/>
    <x v="4"/>
    <s v="metal"/>
    <x v="843"/>
    <d v="2016-12-07T2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8.867924528301888"/>
    <n v="0.51510989010989006"/>
    <x v="4"/>
    <s v="metal"/>
    <x v="844"/>
    <d v="2014-10-31T19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28.248587570621471"/>
    <n v="0.83070139441536062"/>
    <x v="4"/>
    <s v="metal"/>
    <x v="845"/>
    <d v="2016-09-04T18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23.404255319148938"/>
    <n v="0.81966602335303018"/>
    <x v="4"/>
    <s v="metal"/>
    <x v="846"/>
    <d v="2014-03-10T05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"/>
    <n v="1"/>
    <x v="4"/>
    <s v="metal"/>
    <x v="847"/>
    <d v="2015-07-10T10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8.75"/>
    <n v="1"/>
    <x v="4"/>
    <s v="metal"/>
    <x v="848"/>
    <d v="2015-04-14T10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34.782608695652172"/>
    <n v="0.8340283569641368"/>
    <x v="4"/>
    <s v="metal"/>
    <x v="849"/>
    <d v="2015-03-15T17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30.075187969924812"/>
    <n v="0.64443370388271304"/>
    <x v="4"/>
    <s v="metal"/>
    <x v="850"/>
    <d v="2016-04-24T19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28.571428571428573"/>
    <n v="0.76657723265619016"/>
    <x v="4"/>
    <s v="metal"/>
    <x v="851"/>
    <d v="2016-07-31T10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56.451612903225808"/>
    <n v="0.95264017419706037"/>
    <x v="4"/>
    <s v="metal"/>
    <x v="852"/>
    <d v="2016-10-24T12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30"/>
    <n v="1"/>
    <x v="4"/>
    <s v="metal"/>
    <x v="853"/>
    <d v="2015-02-16T10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55.711422845691381"/>
    <n v="0.84587695837250831"/>
    <x v="4"/>
    <s v="metal"/>
    <x v="854"/>
    <d v="2016-12-27T2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30.851063829787233"/>
    <n v="0.96666666666666667"/>
    <x v="4"/>
    <s v="metal"/>
    <x v="855"/>
    <d v="2016-07-23T18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8.9285714285714288"/>
    <n v="0.45871559633027525"/>
    <x v="4"/>
    <s v="metal"/>
    <x v="856"/>
    <d v="2016-10-25T10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50"/>
    <n v="1"/>
    <x v="4"/>
    <s v="metal"/>
    <x v="857"/>
    <d v="2015-11-25T05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5.789473684210526"/>
    <n v="0.69441631415394056"/>
    <x v="4"/>
    <s v="metal"/>
    <x v="858"/>
    <d v="2015-04-15T13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40.816326530612244"/>
    <n v="0.95533795080009554"/>
    <x v="4"/>
    <s v="metal"/>
    <x v="859"/>
    <d v="2015-06-03T15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291.66666666666669"/>
    <n v="5.5118110236220472"/>
    <x v="4"/>
    <s v="jazz"/>
    <x v="860"/>
    <d v="2013-11-22T03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250"/>
    <n v="44.554455445544555"/>
    <x v="4"/>
    <s v="jazz"/>
    <x v="861"/>
    <d v="2016-09-16T14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12500"/>
    <n v="294.11764705882354"/>
    <x v="4"/>
    <s v="jazz"/>
    <x v="862"/>
    <d v="2013-11-11T05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00"/>
    <n v="22.222222222222221"/>
    <x v="4"/>
    <s v="jazz"/>
    <x v="863"/>
    <d v="2012-02-11T17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82.278481012658233"/>
    <n v="2.4074074074074074"/>
    <x v="4"/>
    <s v="jazz"/>
    <x v="864"/>
    <d v="2013-10-16T00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1100"/>
    <n v="48.888888888888886"/>
    <x v="4"/>
    <s v="jazz"/>
    <x v="865"/>
    <d v="2013-01-16T09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318.18181818181819"/>
    <n v="5.46875"/>
    <x v="4"/>
    <s v="jazz"/>
    <x v="866"/>
    <d v="2015-02-28T06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454.54545454545456"/>
    <n v="4.1631973355537051"/>
    <x v="4"/>
    <s v="jazz"/>
    <x v="867"/>
    <d v="2009-11-30T19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45000"/>
    <n v="900"/>
    <x v="4"/>
    <s v="jazz"/>
    <x v="868"/>
    <d v="2014-01-06T15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2933.3333333333335"/>
    <n v="8.4615384615384617"/>
    <x v="4"/>
    <s v="jazz"/>
    <x v="869"/>
    <d v="2013-04-08T1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4000"/>
    <n v="322.58064516129031"/>
    <x v="4"/>
    <s v="jazz"/>
    <x v="870"/>
    <d v="2013-08-31T15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00"/>
    <n v="18.46153846153846"/>
    <x v="4"/>
    <s v="jazz"/>
    <x v="871"/>
    <d v="2013-11-29T05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4000"/>
    <n v="123.07692307692308"/>
    <x v="4"/>
    <s v="jazz"/>
    <x v="872"/>
    <d v="2011-03-10T10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700"/>
    <n v="77.777777777777771"/>
    <x v="4"/>
    <s v="jazz"/>
    <x v="873"/>
    <d v="2012-11-10T2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142.85714285714286"/>
    <n v="4.1095890410958908"/>
    <x v="4"/>
    <s v="jazz"/>
    <x v="874"/>
    <d v="2013-05-04T05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e v="#DIV/0!"/>
    <e v="#DIV/0!"/>
    <x v="4"/>
    <s v="jazz"/>
    <x v="875"/>
    <d v="2015-09-21T08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70.044444444444451"/>
    <n v="2.4510108864696734"/>
    <x v="4"/>
    <s v="jazz"/>
    <x v="876"/>
    <d v="2013-02-04T02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.965517241379317"/>
    <n v="1.4803849000740192"/>
    <x v="4"/>
    <s v="jazz"/>
    <x v="877"/>
    <d v="2013-12-19T09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2500"/>
    <n v="76.92307692307692"/>
    <x v="4"/>
    <s v="jazz"/>
    <x v="878"/>
    <d v="2010-12-22T2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70"/>
    <n v="3.2608695652173911"/>
    <x v="4"/>
    <s v="jazz"/>
    <x v="879"/>
    <d v="2012-05-29T10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472.5"/>
    <n v="33.451327433628322"/>
    <x v="4"/>
    <s v="indie rock"/>
    <x v="880"/>
    <d v="2012-10-29T2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3750"/>
    <n v="125"/>
    <x v="4"/>
    <s v="indie rock"/>
    <x v="881"/>
    <d v="2012-01-13T2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107.14285714285714"/>
    <n v="4.9668874172185431"/>
    <x v="4"/>
    <s v="indie rock"/>
    <x v="882"/>
    <d v="2011-09-06T11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208.33333333333334"/>
    <n v="2.4987506246876561"/>
    <x v="4"/>
    <s v="indie rock"/>
    <x v="883"/>
    <d v="2016-03-02T13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000"/>
    <n v="100"/>
    <x v="4"/>
    <s v="indie rock"/>
    <x v="884"/>
    <d v="2012-05-11T17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47.61904761904762"/>
    <n v="1.3333333333333333"/>
    <x v="4"/>
    <s v="indie rock"/>
    <x v="885"/>
    <d v="2016-12-30T13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71.428571428571431"/>
    <n v="2.4390243902439024"/>
    <x v="4"/>
    <s v="indie rock"/>
    <x v="886"/>
    <d v="2016-09-15T11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e v="#DIV/0!"/>
    <e v="#DIV/0!"/>
    <x v="4"/>
    <s v="indie rock"/>
    <x v="887"/>
    <d v="2012-05-27T14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250"/>
    <n v="13.888888888888889"/>
    <x v="4"/>
    <s v="indie rock"/>
    <x v="888"/>
    <d v="2011-08-31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781.25"/>
    <n v="10.591784164859002"/>
    <x v="4"/>
    <s v="indie rock"/>
    <x v="889"/>
    <d v="2014-10-05T09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750"/>
    <n v="24"/>
    <x v="4"/>
    <s v="indie rock"/>
    <x v="890"/>
    <d v="2013-11-21T08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888.88888888888891"/>
    <n v="30.76923076923077"/>
    <x v="4"/>
    <s v="indie rock"/>
    <x v="891"/>
    <d v="2014-08-20T15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352.94117647058823"/>
    <n v="2.4539877300613497"/>
    <x v="4"/>
    <s v="indie rock"/>
    <x v="892"/>
    <d v="2010-07-31T19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400"/>
    <n v="10"/>
    <x v="4"/>
    <s v="indie rock"/>
    <x v="893"/>
    <d v="2015-04-01T1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77.35849056603774"/>
    <n v="2.5529742149604289"/>
    <x v="4"/>
    <s v="indie rock"/>
    <x v="894"/>
    <d v="2016-06-05T14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1142.8571428571429"/>
    <n v="41.025641025641029"/>
    <x v="4"/>
    <s v="indie rock"/>
    <x v="895"/>
    <d v="2010-10-24T18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111.11111111111111"/>
    <n v="2.5"/>
    <x v="4"/>
    <s v="indie rock"/>
    <x v="896"/>
    <d v="2015-08-27T19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e v="#DIV/0!"/>
    <e v="#DIV/0!"/>
    <x v="4"/>
    <s v="indie rock"/>
    <x v="897"/>
    <d v="2012-11-28T08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1250"/>
    <n v="35.714285714285715"/>
    <x v="4"/>
    <s v="indie rock"/>
    <x v="898"/>
    <d v="2012-01-15T09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93.75"/>
    <n v="2.6785714285714284"/>
    <x v="4"/>
    <s v="indie rock"/>
    <x v="899"/>
    <d v="2011-05-27T17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2500"/>
    <n v="238.0952380952381"/>
    <x v="4"/>
    <s v="jazz"/>
    <x v="900"/>
    <d v="2016-03-30T1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e v="#DIV/0!"/>
    <e v="#DIV/0!"/>
    <x v="4"/>
    <s v="jazz"/>
    <x v="901"/>
    <d v="2010-06-08T10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10000"/>
    <n v="333.33333333333331"/>
    <x v="4"/>
    <s v="jazz"/>
    <x v="902"/>
    <d v="2014-08-30T06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1250"/>
    <n v="31.25"/>
    <x v="4"/>
    <s v="jazz"/>
    <x v="903"/>
    <d v="2012-09-22T17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16666.666666666668"/>
    <n v="331.12582781456956"/>
    <x v="4"/>
    <s v="jazz"/>
    <x v="904"/>
    <d v="2016-01-02T16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1083.3333333333333"/>
    <n v="33.163265306122447"/>
    <x v="4"/>
    <s v="jazz"/>
    <x v="905"/>
    <d v="2011-01-23T2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e v="#DIV/0!"/>
    <e v="#DIV/0!"/>
    <x v="4"/>
    <s v="jazz"/>
    <x v="906"/>
    <d v="2014-03-12T18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e v="#DIV/0!"/>
    <e v="#DIV/0!"/>
    <x v="4"/>
    <s v="jazz"/>
    <x v="907"/>
    <d v="2011-09-10T19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e v="#DIV/0!"/>
    <e v="#DIV/0!"/>
    <x v="4"/>
    <s v="jazz"/>
    <x v="908"/>
    <d v="2010-07-26T19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2000"/>
    <n v="30.76923076923077"/>
    <x v="4"/>
    <s v="jazz"/>
    <x v="909"/>
    <d v="2012-07-22T19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110"/>
    <n v="4.4715447154471546"/>
    <x v="4"/>
    <s v="jazz"/>
    <x v="910"/>
    <d v="2017-03-03T04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e v="#DIV/0!"/>
    <e v="#DIV/0!"/>
    <x v="4"/>
    <s v="jazz"/>
    <x v="911"/>
    <d v="2014-01-23T15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750"/>
    <n v="116.66666666666667"/>
    <x v="4"/>
    <s v="jazz"/>
    <x v="912"/>
    <d v="2012-12-10T18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1250"/>
    <n v="15.136226034308779"/>
    <x v="4"/>
    <s v="jazz"/>
    <x v="913"/>
    <d v="2012-05-04T18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e v="#DIV/0!"/>
    <e v="#DIV/0!"/>
    <x v="4"/>
    <s v="jazz"/>
    <x v="914"/>
    <d v="2012-08-25T09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722.22222222222217"/>
    <n v="17.333333333333332"/>
    <x v="4"/>
    <s v="jazz"/>
    <x v="915"/>
    <d v="2012-02-29T19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e v="#DIV/0!"/>
    <e v="#DIV/0!"/>
    <x v="4"/>
    <s v="jazz"/>
    <x v="916"/>
    <d v="2010-10-21T2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5000"/>
    <n v="166.66666666666666"/>
    <x v="4"/>
    <s v="jazz"/>
    <x v="917"/>
    <d v="2014-07-13T17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390"/>
    <n v="19.897959183673468"/>
    <x v="4"/>
    <s v="jazz"/>
    <x v="918"/>
    <d v="2014-12-01T13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20000"/>
    <n v="200"/>
    <x v="4"/>
    <s v="jazz"/>
    <x v="919"/>
    <d v="2012-12-19T06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e v="#DIV/0!"/>
    <e v="#DIV/0!"/>
    <x v="4"/>
    <s v="jazz"/>
    <x v="920"/>
    <d v="2013-11-14T08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750"/>
    <n v="3.2362459546925568"/>
    <x v="4"/>
    <s v="jazz"/>
    <x v="921"/>
    <d v="2011-12-11T2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900"/>
    <n v="4.753521126760563"/>
    <x v="4"/>
    <s v="jazz"/>
    <x v="922"/>
    <d v="2014-10-01T03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500"/>
    <n v="45.454545454545453"/>
    <x v="4"/>
    <s v="jazz"/>
    <x v="923"/>
    <d v="2014-11-21T15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200"/>
    <n v="9.1743119266055047"/>
    <x v="4"/>
    <s v="jazz"/>
    <x v="924"/>
    <d v="2013-02-13T13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1200"/>
    <n v="37.5"/>
    <x v="4"/>
    <s v="jazz"/>
    <x v="925"/>
    <d v="2013-11-27T13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e v="#DIV/0!"/>
    <e v="#DIV/0!"/>
    <x v="4"/>
    <s v="jazz"/>
    <x v="926"/>
    <d v="2010-07-08T13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e v="#DIV/0!"/>
    <e v="#DIV/0!"/>
    <x v="4"/>
    <s v="jazz"/>
    <x v="927"/>
    <d v="2012-05-14T10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517.85714285714289"/>
    <n v="9.2063492063492056"/>
    <x v="4"/>
    <s v="jazz"/>
    <x v="928"/>
    <d v="2012-11-17T15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e v="#DIV/0!"/>
    <e v="#DIV/0!"/>
    <x v="4"/>
    <s v="jazz"/>
    <x v="929"/>
    <d v="2012-04-08T19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180"/>
    <n v="2.6086956521739131"/>
    <x v="4"/>
    <s v="jazz"/>
    <x v="930"/>
    <d v="2010-06-25T12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285.71428571428572"/>
    <n v="15.267175572519085"/>
    <x v="4"/>
    <s v="jazz"/>
    <x v="931"/>
    <d v="2014-03-16T13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316.66666666666669"/>
    <n v="6.8790731354091239"/>
    <x v="4"/>
    <s v="jazz"/>
    <x v="932"/>
    <d v="2013-03-22T1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1000"/>
    <n v="16.666666666666668"/>
    <x v="4"/>
    <s v="jazz"/>
    <x v="933"/>
    <d v="2014-05-11T19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166.66666666666666"/>
    <n v="3.2894736842105261"/>
    <x v="4"/>
    <s v="jazz"/>
    <x v="934"/>
    <d v="2014-05-03T2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750"/>
    <n v="70"/>
    <x v="4"/>
    <s v="jazz"/>
    <x v="935"/>
    <d v="2016-01-28T2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e v="#DIV/0!"/>
    <e v="#DIV/0!"/>
    <x v="4"/>
    <s v="jazz"/>
    <x v="936"/>
    <d v="2012-01-18T11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750"/>
    <n v="87.5"/>
    <x v="4"/>
    <s v="jazz"/>
    <x v="937"/>
    <d v="2013-11-03T11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7000"/>
    <n v="280"/>
    <x v="4"/>
    <s v="jazz"/>
    <x v="938"/>
    <d v="2012-09-02T02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375"/>
    <n v="68.75"/>
    <x v="4"/>
    <s v="jazz"/>
    <x v="939"/>
    <d v="2013-06-30T10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642.85714285714289"/>
    <n v="5.8290155440414511"/>
    <x v="2"/>
    <s v="wearables"/>
    <x v="940"/>
    <d v="2015-08-10T15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1612.9032258064517"/>
    <n v="43.066322136089575"/>
    <x v="2"/>
    <s v="wearables"/>
    <x v="941"/>
    <d v="2017-02-09T17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468.75"/>
    <n v="11.22754491017964"/>
    <x v="2"/>
    <s v="wearables"/>
    <x v="942"/>
    <d v="2016-02-18T11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250"/>
    <n v="10.380622837370241"/>
    <x v="2"/>
    <s v="wearables"/>
    <x v="943"/>
    <d v="2016-11-29T08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520.83333333333337"/>
    <n v="7.5041272699984995"/>
    <x v="2"/>
    <s v="wearables"/>
    <x v="944"/>
    <d v="2016-04-18T05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6250"/>
    <n v="40.257648953301128"/>
    <x v="2"/>
    <s v="wearables"/>
    <x v="945"/>
    <d v="2017-02-18T14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3000"/>
    <n v="52.447552447552447"/>
    <x v="2"/>
    <s v="wearables"/>
    <x v="946"/>
    <d v="2016-09-09T09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e v="#DIV/0!"/>
    <e v="#DIV/0!"/>
    <x v="2"/>
    <s v="wearables"/>
    <x v="947"/>
    <d v="2016-06-30T09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500"/>
    <n v="8.3333333333333339"/>
    <x v="2"/>
    <s v="wearables"/>
    <x v="948"/>
    <d v="2016-03-12T10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2857.1428571428573"/>
    <n v="73.260073260073256"/>
    <x v="2"/>
    <s v="wearables"/>
    <x v="949"/>
    <d v="2016-02-20T16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08.33333333333334"/>
    <n v="3.566333808844508"/>
    <x v="2"/>
    <s v="wearables"/>
    <x v="950"/>
    <d v="2016-01-17T09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413.22314049586777"/>
    <n v="2.6048450117218027"/>
    <x v="2"/>
    <s v="wearables"/>
    <x v="951"/>
    <d v="2016-06-04T06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250"/>
    <n v="2.503576537911302"/>
    <x v="2"/>
    <s v="wearables"/>
    <x v="952"/>
    <d v="2016-11-18T06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3000"/>
    <n v="119.04761904761905"/>
    <x v="2"/>
    <s v="wearables"/>
    <x v="953"/>
    <d v="2015-01-24T18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205.47945205479451"/>
    <n v="2.3037935800952236"/>
    <x v="2"/>
    <s v="wearables"/>
    <x v="954"/>
    <d v="2015-08-20T11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3225.8064516129034"/>
    <n v="17.663683466792275"/>
    <x v="2"/>
    <s v="wearables"/>
    <x v="955"/>
    <d v="2016-09-12T2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941.1764705882351"/>
    <n v="58.072009291521489"/>
    <x v="2"/>
    <s v="wearables"/>
    <x v="956"/>
    <d v="2015-04-26T1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714.2857142857142"/>
    <n v="51.502145922746784"/>
    <x v="2"/>
    <s v="wearables"/>
    <x v="957"/>
    <d v="2016-11-17T05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457.47058823529414"/>
    <n v="8.827468785471055"/>
    <x v="2"/>
    <s v="wearables"/>
    <x v="958"/>
    <d v="2015-04-09T19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292.39766081871346"/>
    <n v="2.5733401955738548"/>
    <x v="2"/>
    <s v="wearables"/>
    <x v="959"/>
    <d v="2015-01-18T19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296.01063829787233"/>
    <n v="2.169167803547067"/>
    <x v="2"/>
    <s v="wearables"/>
    <x v="960"/>
    <d v="2017-03-14T0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863.63636363636363"/>
    <n v="2.3703186207240701"/>
    <x v="2"/>
    <s v="wearables"/>
    <x v="961"/>
    <d v="2017-02-20T1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67.567567567567565"/>
    <n v="3.5112359550561796"/>
    <x v="2"/>
    <s v="wearables"/>
    <x v="962"/>
    <d v="2016-02-11T08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3888.8888888888887"/>
    <n v="92.838196286472154"/>
    <x v="2"/>
    <s v="wearables"/>
    <x v="963"/>
    <d v="2016-10-17T06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3793.1034482758619"/>
    <n v="125.14220705346985"/>
    <x v="2"/>
    <s v="wearables"/>
    <x v="964"/>
    <d v="2015-09-01T06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4166.666666666667"/>
    <n v="83.892617449664428"/>
    <x v="2"/>
    <s v="wearables"/>
    <x v="965"/>
    <d v="2016-10-25T18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400"/>
    <n v="6.756756756756757"/>
    <x v="2"/>
    <s v="wearables"/>
    <x v="966"/>
    <d v="2016-10-06T06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246.91358024691357"/>
    <n v="5.6148231330713081"/>
    <x v="2"/>
    <s v="wearables"/>
    <x v="967"/>
    <d v="2016-04-21T2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2000"/>
    <n v="75.471698113207552"/>
    <x v="2"/>
    <s v="wearables"/>
    <x v="968"/>
    <d v="2014-08-15T11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2727.2727272727275"/>
    <n v="2.1428571428571428"/>
    <x v="2"/>
    <s v="wearables"/>
    <x v="969"/>
    <d v="2017-02-08T2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357.14285714285717"/>
    <n v="2.1777003484320558"/>
    <x v="2"/>
    <s v="wearables"/>
    <x v="970"/>
    <d v="2017-01-22T19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0000"/>
    <n v="442.47787610619469"/>
    <x v="2"/>
    <s v="wearables"/>
    <x v="971"/>
    <d v="2015-06-01T08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444.44444444444446"/>
    <n v="2.8880866425992782"/>
    <x v="2"/>
    <s v="wearables"/>
    <x v="972"/>
    <d v="2014-09-03T2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500"/>
    <n v="48.661800486618006"/>
    <x v="2"/>
    <s v="wearables"/>
    <x v="973"/>
    <d v="2015-11-08T16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6666.666666666668"/>
    <n v="178.57142857142858"/>
    <x v="2"/>
    <s v="wearables"/>
    <x v="974"/>
    <d v="2016-03-25T0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4166.666666666667"/>
    <n v="38.358266206367475"/>
    <x v="2"/>
    <s v="wearables"/>
    <x v="975"/>
    <d v="2016-06-28T07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8333.3333333333339"/>
    <n v="51.921079958463139"/>
    <x v="2"/>
    <s v="wearables"/>
    <x v="976"/>
    <d v="2015-08-13T16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225"/>
    <n v="2.9702970297029703"/>
    <x v="2"/>
    <s v="wearables"/>
    <x v="977"/>
    <d v="2016-02-21T13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1405.6016260162601"/>
    <n v="1.7773585681535473"/>
    <x v="2"/>
    <s v="wearables"/>
    <x v="978"/>
    <d v="2016-02-24T2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364.58333333333331"/>
    <n v="1.2074728077123704"/>
    <x v="2"/>
    <s v="wearables"/>
    <x v="979"/>
    <d v="2016-06-20T09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322.58064516129031"/>
    <n v="6.7294751009421265"/>
    <x v="2"/>
    <s v="wearables"/>
    <x v="980"/>
    <d v="2014-11-30T13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22222"/>
    <n v="8080.727272727273"/>
    <x v="2"/>
    <s v="wearables"/>
    <x v="981"/>
    <d v="2014-08-09T13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5833.333333333333"/>
    <n v="5833.333333333333"/>
    <x v="2"/>
    <s v="wearables"/>
    <x v="982"/>
    <d v="2016-10-02T09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582.22905027932961"/>
    <n v="3.3891255568924588"/>
    <x v="2"/>
    <s v="wearables"/>
    <x v="983"/>
    <d v="2016-08-23T11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3333.3333333333335"/>
    <n v="94.339622641509436"/>
    <x v="2"/>
    <s v="wearables"/>
    <x v="984"/>
    <d v="2015-03-27T16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1304.3478260869565"/>
    <n v="15.889830508474576"/>
    <x v="2"/>
    <s v="wearables"/>
    <x v="985"/>
    <d v="2015-12-31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869.56521739130437"/>
    <n v="7.8431372549019605"/>
    <x v="2"/>
    <s v="wearables"/>
    <x v="986"/>
    <d v="2016-01-09T15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219.5121951219512"/>
    <n v="7.5642965204236008"/>
    <x v="2"/>
    <s v="wearables"/>
    <x v="987"/>
    <d v="2014-06-22T2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e v="#DIV/0!"/>
    <e v="#DIV/0!"/>
    <x v="2"/>
    <s v="wearables"/>
    <x v="988"/>
    <d v="2016-09-30T2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312.5"/>
    <n v="5.9630292188431726"/>
    <x v="2"/>
    <s v="wearables"/>
    <x v="989"/>
    <d v="2016-09-28T13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2500"/>
    <n v="961.53846153846155"/>
    <x v="2"/>
    <s v="wearables"/>
    <x v="990"/>
    <d v="2014-09-03T09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714.28571428571433"/>
    <n v="23.584905660377359"/>
    <x v="2"/>
    <s v="wearables"/>
    <x v="991"/>
    <d v="2016-07-12T09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25000"/>
    <n v="214.13276231263384"/>
    <x v="2"/>
    <s v="wearables"/>
    <x v="992"/>
    <d v="2016-05-07T1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357.14285714285717"/>
    <n v="3.9861055748533682"/>
    <x v="2"/>
    <s v="wearables"/>
    <x v="993"/>
    <d v="2016-11-11T2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18181.81818181818"/>
    <n v="42.835724994645531"/>
    <x v="2"/>
    <s v="wearables"/>
    <x v="994"/>
    <d v="2014-11-30T13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1111.1111111111111"/>
    <n v="13.774104683195592"/>
    <x v="2"/>
    <s v="wearables"/>
    <x v="995"/>
    <d v="2014-11-29T07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800"/>
    <n v="61.53846153846154"/>
    <x v="2"/>
    <s v="wearables"/>
    <x v="996"/>
    <d v="2014-07-27T06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625"/>
    <n v="76.92307692307692"/>
    <x v="2"/>
    <s v="wearables"/>
    <x v="997"/>
    <d v="2014-11-27T18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262.00873362445412"/>
    <n v="1.7076988757649068"/>
    <x v="2"/>
    <s v="wearables"/>
    <x v="998"/>
    <d v="2015-11-18T2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3750"/>
    <n v="12.83916802191218"/>
    <x v="2"/>
    <s v="wearables"/>
    <x v="999"/>
    <d v="2014-11-12T2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149116.66666666666"/>
    <n v="45.132163034705407"/>
    <x v="2"/>
    <s v="wearables"/>
    <x v="1000"/>
    <d v="2017-03-14T15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250"/>
    <n v="0.96153846153846156"/>
    <x v="2"/>
    <s v="wearables"/>
    <x v="1001"/>
    <d v="2017-01-30T08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454.5"/>
    <n v="3.3780405405405407"/>
    <x v="2"/>
    <s v="wearables"/>
    <x v="1002"/>
    <d v="2015-12-16T2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333.3333333333333"/>
    <n v="6.2285892245406416"/>
    <x v="2"/>
    <s v="wearables"/>
    <x v="1003"/>
    <d v="2017-03-16T0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263.15789473684208"/>
    <n v="1.2164266251459712"/>
    <x v="2"/>
    <s v="wearables"/>
    <x v="1004"/>
    <d v="2016-02-18T08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1242.2360248447205"/>
    <n v="1.3324272827810422"/>
    <x v="2"/>
    <s v="wearables"/>
    <x v="1005"/>
    <d v="2015-10-30T05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00"/>
    <n v="17.094017094017094"/>
    <x v="2"/>
    <s v="wearables"/>
    <x v="1006"/>
    <d v="2014-12-11T2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394.73684210526318"/>
    <n v="2.256317689530686"/>
    <x v="2"/>
    <s v="wearables"/>
    <x v="1007"/>
    <d v="2016-12-14T06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93500"/>
    <n v="374"/>
    <x v="2"/>
    <s v="wearables"/>
    <x v="1008"/>
    <d v="2016-12-28T10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495.04950495049508"/>
    <n v="7.6161462300076161"/>
    <x v="2"/>
    <s v="wearables"/>
    <x v="1009"/>
    <d v="2016-06-19T05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28812.5"/>
    <n v="523.86363636363637"/>
    <x v="2"/>
    <s v="wearables"/>
    <x v="1010"/>
    <d v="2016-09-04T17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20000"/>
    <n v="266.66666666666669"/>
    <x v="2"/>
    <s v="wearables"/>
    <x v="1011"/>
    <d v="2014-12-18T12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6.4516129032258061"/>
    <n v="4.6435989080298549E-3"/>
    <x v="2"/>
    <s v="wearables"/>
    <x v="1012"/>
    <d v="2017-01-24T01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277.77777777777777"/>
    <n v="2.896200185356812"/>
    <x v="2"/>
    <s v="wearables"/>
    <x v="1013"/>
    <d v="2015-12-29T11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625"/>
    <n v="3.2679738562091503"/>
    <x v="2"/>
    <s v="wearables"/>
    <x v="1014"/>
    <d v="2014-12-31T15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1500"/>
    <n v="37.5"/>
    <x v="2"/>
    <s v="wearables"/>
    <x v="1015"/>
    <d v="2015-11-25T13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631.5789473684213"/>
    <n v="35.186488388458834"/>
    <x v="2"/>
    <s v="wearables"/>
    <x v="1016"/>
    <d v="2016-04-06T16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704.22535211267609"/>
    <n v="4.3708586114656365"/>
    <x v="2"/>
    <s v="wearables"/>
    <x v="1017"/>
    <d v="2015-11-21T08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2857.1428571428573"/>
    <n v="32.206119162640903"/>
    <x v="2"/>
    <s v="wearables"/>
    <x v="1018"/>
    <d v="2016-07-14T02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112.5"/>
    <n v="2.112676056338028"/>
    <x v="2"/>
    <s v="wearables"/>
    <x v="1019"/>
    <d v="2015-02-04T14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51.666666666666664"/>
    <n v="0.48650345260514755"/>
    <x v="4"/>
    <s v="electronic music"/>
    <x v="1020"/>
    <d v="2015-06-01T15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6.2761506276150625"/>
    <n v="0.28424945353042558"/>
    <x v="4"/>
    <s v="electronic music"/>
    <x v="1021"/>
    <d v="2015-10-16T19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27.027027027027028"/>
    <n v="0.8703220191470844"/>
    <x v="4"/>
    <s v="electronic music"/>
    <x v="1022"/>
    <d v="2015-05-17T06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15.267175572519085"/>
    <n v="0.42167404596247099"/>
    <x v="4"/>
    <s v="electronic music"/>
    <x v="1023"/>
    <d v="2015-06-20T13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327.86885245901641"/>
    <n v="0.84290202739010145"/>
    <x v="4"/>
    <s v="electronic music"/>
    <x v="1024"/>
    <d v="2016-01-31T04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65.359477124183002"/>
    <n v="0.90968373935117708"/>
    <x v="4"/>
    <s v="electronic music"/>
    <x v="1025"/>
    <d v="2015-03-16T1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57.377049180327866"/>
    <n v="0.99991714972188017"/>
    <x v="4"/>
    <s v="electronic music"/>
    <x v="1026"/>
    <d v="2016-03-30T2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67.576576576576571"/>
    <n v="0.96999870684081213"/>
    <x v="4"/>
    <s v="electronic music"/>
    <x v="1027"/>
    <d v="2014-10-22T15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39.215686274509807"/>
    <n v="0.85273300929478979"/>
    <x v="4"/>
    <s v="electronic music"/>
    <x v="1028"/>
    <d v="2017-03-06T11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70.921985815602838"/>
    <n v="0.8947745168217609"/>
    <x v="4"/>
    <s v="electronic music"/>
    <x v="1029"/>
    <d v="2015-04-04T12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12.578616352201259"/>
    <n v="0.29231218941829873"/>
    <x v="4"/>
    <s v="electronic music"/>
    <x v="1030"/>
    <d v="2016-09-12T02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1.01010101010101"/>
    <n v="0.93109869646182497"/>
    <x v="4"/>
    <s v="electronic music"/>
    <x v="1031"/>
    <d v="2015-12-16T09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56.25"/>
    <n v="0.92168415590799546"/>
    <x v="4"/>
    <s v="electronic music"/>
    <x v="1032"/>
    <d v="2016-06-23T07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49.185185185185183"/>
    <n v="0.97218155197657397"/>
    <x v="4"/>
    <s v="electronic music"/>
    <x v="1033"/>
    <d v="2016-12-12T08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30.120481927710845"/>
    <n v="0.76922011849066707"/>
    <x v="4"/>
    <s v="electronic music"/>
    <x v="1034"/>
    <d v="2016-08-04T18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60.526315789473685"/>
    <n v="0.92891760904684972"/>
    <x v="4"/>
    <s v="electronic music"/>
    <x v="1035"/>
    <d v="2015-02-11T06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21.327014218009477"/>
    <n v="0.88999291961188398"/>
    <x v="4"/>
    <s v="electronic music"/>
    <x v="1036"/>
    <d v="2013-01-06T2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47.61904761904762"/>
    <n v="0.97943192948090108"/>
    <x v="4"/>
    <s v="electronic music"/>
    <x v="1037"/>
    <d v="2015-05-17T2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24.590163934426229"/>
    <n v="0.68807339449541283"/>
    <x v="4"/>
    <s v="electronic music"/>
    <x v="1038"/>
    <d v="2016-03-18T19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6.666666666666668"/>
    <n v="0.78003120124804992"/>
    <x v="4"/>
    <s v="electronic music"/>
    <x v="1039"/>
    <d v="2016-12-12T2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85000"/>
    <n v="340"/>
    <x v="5"/>
    <s v="audio"/>
    <x v="1040"/>
    <d v="2016-08-27T08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e v="#DIV/0!"/>
    <e v="#DIV/0!"/>
    <x v="5"/>
    <s v="audio"/>
    <x v="1041"/>
    <d v="2014-07-30T16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650"/>
    <n v="65"/>
    <x v="5"/>
    <s v="audio"/>
    <x v="1042"/>
    <d v="2014-09-12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342.46575342465752"/>
    <n v="11.713716762328687"/>
    <x v="5"/>
    <s v="audio"/>
    <x v="1043"/>
    <d v="2015-05-19T2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3500"/>
    <n v="1166.6666666666667"/>
    <x v="5"/>
    <s v="audio"/>
    <x v="1044"/>
    <d v="2015-03-05T11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1250"/>
    <n v="37.593984962406012"/>
    <x v="5"/>
    <s v="audio"/>
    <x v="1045"/>
    <d v="2014-08-23T11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e v="#DIV/0!"/>
    <e v="#DIV/0!"/>
    <x v="5"/>
    <s v="audio"/>
    <x v="1046"/>
    <d v="2015-12-26T11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2000"/>
    <n v="2000"/>
    <x v="5"/>
    <s v="audio"/>
    <x v="1047"/>
    <d v="2014-11-05T11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3750"/>
    <n v="70.754716981132077"/>
    <x v="5"/>
    <s v="audio"/>
    <x v="1048"/>
    <d v="2016-09-24T16:16:29"/>
  </r>
  <r>
    <n v="1049"/>
    <s v="J1 (Canceled)"/>
    <s v="------"/>
    <n v="12000"/>
    <n v="0"/>
    <x v="1"/>
    <s v="US"/>
    <s v="USD"/>
    <n v="1455272445"/>
    <n v="1452680445"/>
    <b v="0"/>
    <n v="0"/>
    <b v="0"/>
    <e v="#DIV/0!"/>
    <e v="#DIV/0!"/>
    <x v="5"/>
    <s v="audio"/>
    <x v="1049"/>
    <d v="2016-02-12T01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e v="#DIV/0!"/>
    <e v="#DIV/0!"/>
    <x v="5"/>
    <s v="audio"/>
    <x v="1050"/>
    <d v="2015-09-14T10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e v="#DIV/0!"/>
    <e v="#DIV/0!"/>
    <x v="5"/>
    <s v="audio"/>
    <x v="1051"/>
    <d v="2014-08-26T15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e v="#DIV/0!"/>
    <e v="#DIV/0!"/>
    <x v="5"/>
    <s v="audio"/>
    <x v="1052"/>
    <d v="2016-06-06T11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500"/>
    <n v="100"/>
    <x v="5"/>
    <s v="audio"/>
    <x v="1053"/>
    <d v="2017-03-05T19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e v="#DIV/0!"/>
    <e v="#DIV/0!"/>
    <x v="5"/>
    <s v="audio"/>
    <x v="1054"/>
    <d v="2014-08-10T13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e v="#DIV/0!"/>
    <e v="#DIV/0!"/>
    <x v="5"/>
    <s v="audio"/>
    <x v="1055"/>
    <d v="2016-03-07T14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e v="#DIV/0!"/>
    <e v="#DIV/0!"/>
    <x v="5"/>
    <s v="audio"/>
    <x v="1056"/>
    <d v="2015-04-24T0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e v="#DIV/0!"/>
    <e v="#DIV/0!"/>
    <x v="5"/>
    <s v="audio"/>
    <x v="1057"/>
    <d v="2016-12-04T12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e v="#DIV/0!"/>
    <e v="#DIV/0!"/>
    <x v="5"/>
    <s v="audio"/>
    <x v="1058"/>
    <d v="2015-03-25T15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e v="#DIV/0!"/>
    <e v="#DIV/0!"/>
    <x v="5"/>
    <s v="audio"/>
    <x v="1059"/>
    <d v="2015-03-13T0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5000"/>
    <n v="100"/>
    <x v="5"/>
    <s v="audio"/>
    <x v="1060"/>
    <d v="2015-04-15T12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e v="#DIV/0!"/>
    <e v="#DIV/0!"/>
    <x v="5"/>
    <s v="audio"/>
    <x v="1061"/>
    <d v="2016-05-01T16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49.75"/>
    <n v="1.0473684210526315"/>
    <x v="5"/>
    <s v="audio"/>
    <x v="1062"/>
    <d v="2016-07-12T10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e v="#DIV/0!"/>
    <e v="#DIV/0!"/>
    <x v="5"/>
    <s v="audio"/>
    <x v="1063"/>
    <d v="2016-08-30T15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731.70731707317077"/>
    <n v="11.142751021418844"/>
    <x v="6"/>
    <s v="video games"/>
    <x v="1064"/>
    <d v="2013-07-06T2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600"/>
    <n v="37.037037037037038"/>
    <x v="6"/>
    <s v="video games"/>
    <x v="1065"/>
    <d v="2014-02-19T00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1013.5135135135135"/>
    <n v="29.697089685210848"/>
    <x v="6"/>
    <s v="video games"/>
    <x v="1066"/>
    <d v="2013-08-04T14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50"/>
    <n v="3.8461538461538463"/>
    <x v="6"/>
    <s v="video games"/>
    <x v="1067"/>
    <d v="2013-12-21T11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7500"/>
    <n v="666.66666666666663"/>
    <x v="6"/>
    <s v="video games"/>
    <x v="1068"/>
    <d v="2016-04-09T2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104.76190476190476"/>
    <n v="2.5882352941176472"/>
    <x v="6"/>
    <s v="video games"/>
    <x v="1069"/>
    <d v="2013-11-25T2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5000"/>
    <n v="142.85714285714286"/>
    <x v="6"/>
    <s v="video games"/>
    <x v="1070"/>
    <d v="2012-09-30T15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e v="#DIV/0!"/>
    <e v="#DIV/0!"/>
    <x v="6"/>
    <s v="video games"/>
    <x v="1071"/>
    <d v="2015-11-17T10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18750"/>
    <n v="1470.5882352941176"/>
    <x v="6"/>
    <s v="video games"/>
    <x v="1072"/>
    <d v="2014-02-05T10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750"/>
    <n v="75"/>
    <x v="6"/>
    <s v="video games"/>
    <x v="1073"/>
    <d v="2011-10-16T14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1800"/>
    <n v="15.849721162312886"/>
    <x v="6"/>
    <s v="video games"/>
    <x v="1074"/>
    <d v="2014-01-03T19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333.33333333333331"/>
    <n v="22.222222222222221"/>
    <x v="6"/>
    <s v="video games"/>
    <x v="1075"/>
    <d v="2012-05-06T12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76.92307692307692"/>
    <n v="1.5932361813315206"/>
    <x v="6"/>
    <s v="video games"/>
    <x v="1076"/>
    <d v="2014-09-11T00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149.70059880239521"/>
    <n v="3.4041394335511983"/>
    <x v="6"/>
    <s v="video games"/>
    <x v="1077"/>
    <d v="2016-01-13T19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120"/>
    <n v="13.333333333333334"/>
    <x v="6"/>
    <s v="video games"/>
    <x v="1078"/>
    <d v="2011-07-21T19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1444.4444444444443"/>
    <n v="38.34808259587021"/>
    <x v="6"/>
    <s v="video games"/>
    <x v="1079"/>
    <d v="2016-05-14T04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204.08163265306123"/>
    <n v="10.982976386600768"/>
    <x v="6"/>
    <s v="video games"/>
    <x v="1080"/>
    <d v="2014-05-10T18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7000"/>
    <n v="5666.666666666667"/>
    <x v="6"/>
    <s v="video games"/>
    <x v="1081"/>
    <d v="2015-01-28T13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3333.3333333333335"/>
    <n v="178.57142857142858"/>
    <x v="6"/>
    <s v="video games"/>
    <x v="1082"/>
    <d v="2012-08-10T12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50000"/>
    <n v="121.95121951219512"/>
    <x v="6"/>
    <s v="video games"/>
    <x v="1083"/>
    <d v="2014-08-02T06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e v="#DIV/0!"/>
    <e v="#DIV/0!"/>
    <x v="6"/>
    <s v="video games"/>
    <x v="1084"/>
    <d v="2014-08-08T12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333.3333333333335"/>
    <n v="29.239766081871345"/>
    <x v="6"/>
    <s v="video games"/>
    <x v="1085"/>
    <d v="2016-03-14T0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9000"/>
    <n v="1200"/>
    <x v="6"/>
    <s v="video games"/>
    <x v="1086"/>
    <d v="2014-08-24T11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e v="#DIV/0!"/>
    <e v="#DIV/0!"/>
    <x v="6"/>
    <s v="video games"/>
    <x v="1087"/>
    <d v="2014-06-15T08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306.12244897959181"/>
    <n v="7.0507055406010961"/>
    <x v="6"/>
    <s v="video games"/>
    <x v="1088"/>
    <d v="2014-04-24T10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306.12244897959181"/>
    <n v="12.776831345826235"/>
    <x v="6"/>
    <s v="video games"/>
    <x v="1089"/>
    <d v="2015-06-25T19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12999"/>
    <n v="2599.8000000000002"/>
    <x v="6"/>
    <s v="video games"/>
    <x v="1090"/>
    <d v="2015-05-28T19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00"/>
    <n v="8"/>
    <x v="6"/>
    <s v="video games"/>
    <x v="1091"/>
    <d v="2016-04-10T0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285.71428571428572"/>
    <n v="95.238095238095241"/>
    <x v="6"/>
    <s v="video games"/>
    <x v="1092"/>
    <d v="2013-01-05T15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75"/>
    <n v="7.1005917159763312"/>
    <x v="6"/>
    <s v="video games"/>
    <x v="1093"/>
    <d v="2016-02-11T14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666.66666666666663"/>
    <n v="5.4644642851721761"/>
    <x v="6"/>
    <s v="video games"/>
    <x v="1094"/>
    <d v="2011-10-09T08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319.1489361702124"/>
    <n v="19.861762135536665"/>
    <x v="6"/>
    <s v="video games"/>
    <x v="1095"/>
    <d v="2013-08-30T03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413.79310344827587"/>
    <n v="5.5762081784386615"/>
    <x v="6"/>
    <s v="video games"/>
    <x v="1096"/>
    <d v="2014-10-03T18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14285.714285714286"/>
    <n v="2127.6595744680849"/>
    <x v="6"/>
    <s v="video games"/>
    <x v="1097"/>
    <d v="2014-03-02T10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1136.3636363636363"/>
    <n v="13.865779256794232"/>
    <x v="6"/>
    <s v="video games"/>
    <x v="1098"/>
    <d v="2014-04-13T09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000"/>
    <n v="200"/>
    <x v="6"/>
    <s v="video games"/>
    <x v="1099"/>
    <d v="2015-05-13T11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400"/>
    <n v="40"/>
    <x v="6"/>
    <s v="video games"/>
    <x v="1100"/>
    <d v="2016-02-13T17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16666.666666666668"/>
    <n v="2439.0243902439024"/>
    <x v="6"/>
    <s v="video games"/>
    <x v="1101"/>
    <d v="2016-07-14T09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333.33333333333331"/>
    <n v="18.823529411764707"/>
    <x v="6"/>
    <s v="video games"/>
    <x v="1102"/>
    <d v="2013-12-08T2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000"/>
    <n v="61.728395061728392"/>
    <x v="6"/>
    <s v="video games"/>
    <x v="1103"/>
    <d v="2016-06-17T2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1621.6216216216217"/>
    <n v="20.19522046449007"/>
    <x v="6"/>
    <s v="video games"/>
    <x v="1104"/>
    <d v="2014-06-11T00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45000"/>
    <n v="628.93081761006295"/>
    <x v="6"/>
    <s v="video games"/>
    <x v="1105"/>
    <d v="2014-03-23T17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57.142857142857146"/>
    <n v="2.4242424242424243"/>
    <x v="6"/>
    <s v="video games"/>
    <x v="1106"/>
    <d v="2012-04-04T0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e v="#DIV/0!"/>
    <e v="#DIV/0!"/>
    <x v="6"/>
    <s v="video games"/>
    <x v="1107"/>
    <d v="2014-07-23T11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1190.4761904761904"/>
    <n v="34.129692832764505"/>
    <x v="6"/>
    <s v="video games"/>
    <x v="1108"/>
    <d v="2012-04-13T0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3333.3333333333335"/>
    <n v="222.22222222222223"/>
    <x v="6"/>
    <s v="video games"/>
    <x v="1109"/>
    <d v="2016-11-18T10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4545.454545454545"/>
    <n v="196.07843137254903"/>
    <x v="6"/>
    <s v="video games"/>
    <x v="1110"/>
    <d v="2012-12-07T13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2500"/>
    <n v="2500"/>
    <x v="6"/>
    <s v="video games"/>
    <x v="1111"/>
    <d v="2016-01-07T19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282.05128205128204"/>
    <n v="2.8139361466725847"/>
    <x v="6"/>
    <s v="video games"/>
    <x v="1112"/>
    <d v="2015-01-18T2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000"/>
    <n v="200"/>
    <x v="6"/>
    <s v="video games"/>
    <x v="1113"/>
    <d v="2014-08-14T14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2000"/>
    <n v="600"/>
    <x v="6"/>
    <s v="video games"/>
    <x v="1114"/>
    <d v="2013-10-08T2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0000"/>
    <n v="754.71698113207549"/>
    <x v="6"/>
    <s v="video games"/>
    <x v="1115"/>
    <d v="2016-03-30T0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50000"/>
    <n v="2800.8066323101052"/>
    <x v="6"/>
    <s v="video games"/>
    <x v="1116"/>
    <d v="2012-06-09T11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125"/>
    <n v="12.048192771084338"/>
    <x v="6"/>
    <s v="video games"/>
    <x v="1117"/>
    <d v="2015-12-25T05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1500"/>
    <n v="41.284403669724767"/>
    <x v="6"/>
    <s v="video games"/>
    <x v="1118"/>
    <d v="2014-04-04T17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100"/>
    <n v="420"/>
    <x v="6"/>
    <s v="video games"/>
    <x v="1119"/>
    <d v="2014-04-06T10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e v="#DIV/0!"/>
    <e v="#DIV/0!"/>
    <x v="6"/>
    <s v="video games"/>
    <x v="1120"/>
    <d v="2011-10-28T11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50000"/>
    <n v="8620.689655172413"/>
    <x v="6"/>
    <s v="video games"/>
    <x v="1121"/>
    <d v="2016-03-13T1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e v="#DIV/0!"/>
    <e v="#DIV/0!"/>
    <x v="6"/>
    <s v="video games"/>
    <x v="1122"/>
    <d v="2013-05-30T07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1666.6666666666667"/>
    <n v="454.54545454545456"/>
    <x v="6"/>
    <s v="video games"/>
    <x v="1123"/>
    <d v="2014-04-19T03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12857.142857142857"/>
    <n v="211.76470588235293"/>
    <x v="6"/>
    <s v="mobile games"/>
    <x v="1124"/>
    <d v="2015-04-30T07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e v="#DIV/0!"/>
    <e v="#DIV/0!"/>
    <x v="6"/>
    <s v="mobile games"/>
    <x v="1125"/>
    <d v="2015-09-25T05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000"/>
    <n v="200"/>
    <x v="6"/>
    <s v="mobile games"/>
    <x v="1126"/>
    <d v="2016-07-13T2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521.7391304347825"/>
    <n v="59.82905982905983"/>
    <x v="6"/>
    <s v="mobile games"/>
    <x v="1127"/>
    <d v="2014-11-14T12:30:00"/>
  </r>
  <r>
    <n v="1128"/>
    <s v="Flying Turds"/>
    <s v="#havingfunFTW"/>
    <n v="1000"/>
    <n v="1"/>
    <x v="2"/>
    <s v="GB"/>
    <s v="GBP"/>
    <n v="1407425717"/>
    <n v="1404833717"/>
    <b v="0"/>
    <n v="1"/>
    <b v="0"/>
    <n v="1000"/>
    <n v="1000"/>
    <x v="6"/>
    <s v="mobile games"/>
    <x v="1128"/>
    <d v="2014-08-07T06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0000"/>
    <n v="952.38095238095241"/>
    <x v="6"/>
    <s v="mobile games"/>
    <x v="1129"/>
    <d v="2016-06-04T2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1666.6666666666667"/>
    <n v="454.54545454545456"/>
    <x v="6"/>
    <s v="mobile games"/>
    <x v="1130"/>
    <d v="2014-11-25T15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e v="#DIV/0!"/>
    <e v="#DIV/0!"/>
    <x v="6"/>
    <s v="mobile games"/>
    <x v="1131"/>
    <d v="2015-12-24T12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769.23076923076928"/>
    <n v="6.9541029207232263"/>
    <x v="6"/>
    <s v="mobile games"/>
    <x v="1132"/>
    <d v="2016-12-31T17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3000"/>
    <n v="150"/>
    <x v="6"/>
    <s v="mobile games"/>
    <x v="1133"/>
    <d v="2014-07-31T00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25000"/>
    <n v="25000"/>
    <x v="6"/>
    <s v="mobile games"/>
    <x v="1134"/>
    <d v="2014-11-28T19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1000"/>
    <n v="20"/>
    <x v="6"/>
    <s v="mobile games"/>
    <x v="1135"/>
    <d v="2016-08-06T14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98.33333333333337"/>
    <n v="15.518518518518519"/>
    <x v="6"/>
    <s v="mobile games"/>
    <x v="1136"/>
    <d v="2015-12-19T07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641.02564102564099"/>
    <n v="2.5316455696202533"/>
    <x v="6"/>
    <s v="mobile games"/>
    <x v="1137"/>
    <d v="2016-04-23T10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8750"/>
    <n v="280"/>
    <x v="6"/>
    <s v="mobile games"/>
    <x v="1138"/>
    <d v="2017-01-21T12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8000"/>
    <n v="1600"/>
    <x v="6"/>
    <s v="mobile games"/>
    <x v="1139"/>
    <d v="2014-12-31T2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e v="#DIV/0!"/>
    <e v="#DIV/0!"/>
    <x v="6"/>
    <s v="mobile games"/>
    <x v="1140"/>
    <d v="2015-08-06T02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e v="#DIV/0!"/>
    <e v="#DIV/0!"/>
    <x v="6"/>
    <s v="mobile games"/>
    <x v="1141"/>
    <d v="2015-07-09T07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e v="#DIV/0!"/>
    <e v="#DIV/0!"/>
    <x v="6"/>
    <s v="mobile games"/>
    <x v="1142"/>
    <d v="2015-02-16T15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5625"/>
    <n v="241.93548387096774"/>
    <x v="6"/>
    <s v="mobile games"/>
    <x v="1143"/>
    <d v="2015-12-16T19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e v="#DIV/0!"/>
    <e v="#DIV/0!"/>
    <x v="7"/>
    <s v="food trucks"/>
    <x v="1144"/>
    <d v="2015-04-28T19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80000"/>
    <n v="800"/>
    <x v="7"/>
    <s v="food trucks"/>
    <x v="1145"/>
    <d v="2014-10-02T08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500"/>
    <n v="11.320754716981131"/>
    <x v="7"/>
    <s v="food trucks"/>
    <x v="1146"/>
    <d v="2014-05-02T13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e v="#DIV/0!"/>
    <e v="#DIV/0!"/>
    <x v="7"/>
    <s v="food trucks"/>
    <x v="1147"/>
    <d v="2014-10-19T14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5000"/>
    <n v="205.47945205479451"/>
    <x v="7"/>
    <s v="food trucks"/>
    <x v="1148"/>
    <d v="2016-11-30T2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25000"/>
    <n v="666.66666666666663"/>
    <x v="7"/>
    <s v="food trucks"/>
    <x v="1149"/>
    <d v="2016-06-16T08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416.66666666666669"/>
    <n v="9.9206349206349209"/>
    <x v="7"/>
    <s v="food trucks"/>
    <x v="1150"/>
    <d v="2016-01-08T13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e v="#DIV/0!"/>
    <e v="#DIV/0!"/>
    <x v="7"/>
    <s v="food trucks"/>
    <x v="1151"/>
    <d v="2015-09-06T17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1066.6666666666667"/>
    <n v="17.563117453347971"/>
    <x v="7"/>
    <s v="food trucks"/>
    <x v="1152"/>
    <d v="2015-05-15T08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8000"/>
    <n v="160"/>
    <x v="7"/>
    <s v="food trucks"/>
    <x v="1153"/>
    <d v="2015-06-18T08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1666.6666666666667"/>
    <n v="15.384615384615385"/>
    <x v="7"/>
    <s v="food trucks"/>
    <x v="1154"/>
    <d v="2015-09-05T17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3125"/>
    <n v="132.97872340425531"/>
    <x v="7"/>
    <s v="food trucks"/>
    <x v="1155"/>
    <d v="2014-08-14T09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e v="#DIV/0!"/>
    <e v="#DIV/0!"/>
    <x v="7"/>
    <s v="food trucks"/>
    <x v="1156"/>
    <d v="2015-02-23T16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3333.3333333333335"/>
    <n v="66.225165562913901"/>
    <x v="7"/>
    <s v="food trucks"/>
    <x v="1157"/>
    <d v="2014-12-05T07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2500"/>
    <n v="214.28571428571428"/>
    <x v="7"/>
    <s v="food trucks"/>
    <x v="1158"/>
    <d v="2014-12-08T17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e v="#DIV/0!"/>
    <e v="#DIV/0!"/>
    <x v="7"/>
    <s v="food trucks"/>
    <x v="1159"/>
    <d v="2015-06-30T06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1578.9473684210527"/>
    <n v="25.974025974025974"/>
    <x v="7"/>
    <s v="food trucks"/>
    <x v="1160"/>
    <d v="2015-03-27T17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e v="#DIV/0!"/>
    <e v="#DIV/0!"/>
    <x v="7"/>
    <s v="food trucks"/>
    <x v="1161"/>
    <d v="2015-05-19T06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30000"/>
    <n v="1714.2857142857142"/>
    <x v="7"/>
    <s v="food trucks"/>
    <x v="1162"/>
    <d v="2014-09-25T07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e v="#DIV/0!"/>
    <e v="#DIV/0!"/>
    <x v="7"/>
    <s v="food trucks"/>
    <x v="1163"/>
    <d v="2014-08-09T08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e v="#DIV/0!"/>
    <e v="#DIV/0!"/>
    <x v="7"/>
    <s v="food trucks"/>
    <x v="1164"/>
    <d v="2016-06-18T08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400"/>
    <n v="4.8297512678097076"/>
    <x v="7"/>
    <s v="food trucks"/>
    <x v="1165"/>
    <d v="2014-07-05T2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875"/>
    <n v="5.2246603970741905"/>
    <x v="7"/>
    <s v="food trucks"/>
    <x v="1166"/>
    <d v="2015-06-25T19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3750"/>
    <n v="61.287027579162412"/>
    <x v="7"/>
    <s v="food trucks"/>
    <x v="1167"/>
    <d v="2014-09-12T08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000"/>
    <n v="17.647058823529413"/>
    <x v="7"/>
    <s v="food trucks"/>
    <x v="1168"/>
    <d v="2016-09-21T16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3333.3333333333335"/>
    <n v="588.23529411764707"/>
    <x v="7"/>
    <s v="food trucks"/>
    <x v="1169"/>
    <d v="2015-02-21T2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12500"/>
    <n v="250"/>
    <x v="7"/>
    <s v="food trucks"/>
    <x v="1170"/>
    <d v="2015-05-30T12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25000"/>
    <n v="1000"/>
    <x v="7"/>
    <s v="food trucks"/>
    <x v="1171"/>
    <d v="2014-11-13T11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e v="#DIV/0!"/>
    <e v="#DIV/0!"/>
    <x v="7"/>
    <s v="food trucks"/>
    <x v="1172"/>
    <d v="2014-08-20T07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125000"/>
    <n v="4166.666666666667"/>
    <x v="7"/>
    <s v="food trucks"/>
    <x v="1173"/>
    <d v="2015-08-02T19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789.47368421052636"/>
    <n v="16.930022573363431"/>
    <x v="7"/>
    <s v="food trucks"/>
    <x v="1174"/>
    <d v="2016-05-08T11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222.2222222222222"/>
    <n v="34.188034188034187"/>
    <x v="7"/>
    <s v="food trucks"/>
    <x v="1175"/>
    <d v="2015-07-15T08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175000"/>
    <n v="17500"/>
    <x v="7"/>
    <s v="food trucks"/>
    <x v="1176"/>
    <d v="2017-03-06T04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e v="#DIV/0!"/>
    <e v="#DIV/0!"/>
    <x v="7"/>
    <s v="food trucks"/>
    <x v="1177"/>
    <d v="2014-10-15T06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75000"/>
    <n v="15000"/>
    <x v="7"/>
    <s v="food trucks"/>
    <x v="1178"/>
    <d v="2014-08-16T12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12000"/>
    <n v="18.75"/>
    <x v="7"/>
    <s v="food trucks"/>
    <x v="1179"/>
    <d v="2015-10-28T08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588.23529411764707"/>
    <n v="8.5106382978723403"/>
    <x v="7"/>
    <s v="food trucks"/>
    <x v="1180"/>
    <d v="2014-06-28T10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16666.666666666668"/>
    <n v="12500"/>
    <x v="7"/>
    <s v="food trucks"/>
    <x v="1181"/>
    <d v="2015-02-28T2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250"/>
    <n v="23.80952380952381"/>
    <x v="7"/>
    <s v="food trucks"/>
    <x v="1182"/>
    <d v="2017-01-12T07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833.33333333333337"/>
    <n v="25"/>
    <x v="7"/>
    <s v="food trucks"/>
    <x v="1183"/>
    <d v="2016-11-01T18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58.666666666666664"/>
    <n v="0.95295850298882434"/>
    <x v="8"/>
    <s v="photobooks"/>
    <x v="1184"/>
    <d v="2017-02-06T05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12.61261261261261"/>
    <n v="0.9484066767830045"/>
    <x v="8"/>
    <s v="photobooks"/>
    <x v="1185"/>
    <d v="2015-06-07T19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60.975609756097562"/>
    <n v="0.93691442848219864"/>
    <x v="8"/>
    <s v="photobooks"/>
    <x v="1186"/>
    <d v="2015-06-01T13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25"/>
    <n v="0.96037756558006804"/>
    <x v="8"/>
    <s v="photobooks"/>
    <x v="1187"/>
    <d v="2015-05-17T09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23.529411764705884"/>
    <n v="0.62285892245406416"/>
    <x v="8"/>
    <s v="photobooks"/>
    <x v="1188"/>
    <d v="2016-12-28T07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4.65116279069767"/>
    <n v="0.92783505154639179"/>
    <x v="8"/>
    <s v="photobooks"/>
    <x v="1189"/>
    <d v="2016-06-29T14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38.46153846153846"/>
    <n v="0.7407407407407407"/>
    <x v="8"/>
    <s v="photobooks"/>
    <x v="1190"/>
    <d v="2014-08-31T06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81.818181818181813"/>
    <n v="0.91680814940577249"/>
    <x v="8"/>
    <s v="photobooks"/>
    <x v="1191"/>
    <d v="2016-03-20T0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6.666666666666667"/>
    <n v="0.34482758620689657"/>
    <x v="8"/>
    <s v="photobooks"/>
    <x v="1192"/>
    <d v="2017-02-11T03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76.92307692307692"/>
    <n v="0.96193486326783018"/>
    <x v="8"/>
    <s v="photobooks"/>
    <x v="1193"/>
    <d v="2016-04-09T0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17.50700280112045"/>
    <n v="0.3103277060575968"/>
    <x v="8"/>
    <s v="photobooks"/>
    <x v="1194"/>
    <d v="2015-04-08T02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58.823529411764703"/>
    <n v="0.7407407407407407"/>
    <x v="8"/>
    <s v="photobooks"/>
    <x v="1195"/>
    <d v="2015-12-20T0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8.3203125"/>
    <n v="0.37049339499706163"/>
    <x v="8"/>
    <s v="photobooks"/>
    <x v="1196"/>
    <d v="2015-12-18T10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47.770700636942678"/>
    <n v="0.39479917881770804"/>
    <x v="8"/>
    <s v="photobooks"/>
    <x v="1197"/>
    <d v="2016-06-12T2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0.95808383233533"/>
    <n v="0.38372985418265543"/>
    <x v="8"/>
    <s v="photobooks"/>
    <x v="1198"/>
    <d v="2015-12-30T18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295.33333333333331"/>
    <n v="0.98700334199777195"/>
    <x v="8"/>
    <s v="photobooks"/>
    <x v="1199"/>
    <d v="2015-07-08T09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46.601941747572816"/>
    <n v="0.7961519323270857"/>
    <x v="8"/>
    <s v="photobooks"/>
    <x v="1200"/>
    <d v="2015-04-16T02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54.054054054054056"/>
    <n v="0.97620182647361731"/>
    <x v="8"/>
    <s v="photobooks"/>
    <x v="1201"/>
    <d v="2016-07-15T05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92.250922509225092"/>
    <n v="0.50189717130754252"/>
    <x v="8"/>
    <s v="photobooks"/>
    <x v="1202"/>
    <d v="2015-06-26T2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61.38613861386139"/>
    <n v="0.9760479041916168"/>
    <x v="8"/>
    <s v="photobooks"/>
    <x v="1203"/>
    <d v="2015-05-31T05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228.07017543859649"/>
    <n v="0.97138160352686242"/>
    <x v="8"/>
    <s v="photobooks"/>
    <x v="1204"/>
    <d v="2015-12-03T2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209.67741935483872"/>
    <n v="0.99145820622330694"/>
    <x v="8"/>
    <s v="photobooks"/>
    <x v="1205"/>
    <d v="2015-06-13T03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28.125"/>
    <n v="0.86956521739130432"/>
    <x v="8"/>
    <s v="photobooks"/>
    <x v="1206"/>
    <d v="2017-03-11T04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18.43971631205673"/>
    <n v="0.95999080248332946"/>
    <x v="8"/>
    <s v="photobooks"/>
    <x v="1207"/>
    <d v="2016-03-31T01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33.33333333333334"/>
    <n v="0.64391500321957507"/>
    <x v="8"/>
    <s v="photobooks"/>
    <x v="1208"/>
    <d v="2016-03-24T0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30.43478260869566"/>
    <n v="0.94339622641509435"/>
    <x v="8"/>
    <s v="photobooks"/>
    <x v="1209"/>
    <d v="2017-02-25T11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194.17475728155341"/>
    <n v="0.39321314118317835"/>
    <x v="8"/>
    <s v="photobooks"/>
    <x v="1210"/>
    <d v="2015-05-31T12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66.66666666666666"/>
    <n v="0.98911968348170132"/>
    <x v="8"/>
    <s v="photobooks"/>
    <x v="1211"/>
    <d v="2016-06-09T11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30.120481927710845"/>
    <n v="0.77495350278983266"/>
    <x v="8"/>
    <s v="photobooks"/>
    <x v="1212"/>
    <d v="2015-11-26T16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60.185185185185183"/>
    <n v="0.97817908201655379"/>
    <x v="8"/>
    <s v="photobooks"/>
    <x v="1213"/>
    <d v="2017-01-31T09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80"/>
    <n v="0.75872534142640369"/>
    <x v="8"/>
    <s v="photobooks"/>
    <x v="1214"/>
    <d v="2015-06-09T11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9.1074681238615671"/>
    <n v="0.12721348279730235"/>
    <x v="8"/>
    <s v="photobooks"/>
    <x v="1215"/>
    <d v="2014-05-30T13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63.063063063063062"/>
    <n v="0.68634179821551133"/>
    <x v="8"/>
    <s v="photobooks"/>
    <x v="1216"/>
    <d v="2015-10-02T14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44.80874316939889"/>
    <n v="0.97465886939571145"/>
    <x v="8"/>
    <s v="photobooks"/>
    <x v="1217"/>
    <d v="2016-07-14T10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01.12359550561797"/>
    <n v="0.58045791680103187"/>
    <x v="8"/>
    <s v="photobooks"/>
    <x v="1218"/>
    <d v="2015-10-31T18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64.62450592885375"/>
    <n v="0.62826621580079922"/>
    <x v="8"/>
    <s v="photobooks"/>
    <x v="1219"/>
    <d v="2016-10-20T02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7.14285714285714"/>
    <n v="0.9637006103437199"/>
    <x v="8"/>
    <s v="photobooks"/>
    <x v="1220"/>
    <d v="2015-08-25T06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21.359223300970875"/>
    <n v="0.89758915712298193"/>
    <x v="8"/>
    <s v="photobooks"/>
    <x v="1221"/>
    <d v="2016-12-03T15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.985507246376812"/>
    <n v="0.35666518056174767"/>
    <x v="8"/>
    <s v="photobooks"/>
    <x v="1222"/>
    <d v="2016-03-31T19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03.66492146596859"/>
    <n v="0.89201243411271791"/>
    <x v="8"/>
    <s v="photobooks"/>
    <x v="1223"/>
    <d v="2016-11-09T2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833.33333333333337"/>
    <n v="14.150943396226415"/>
    <x v="4"/>
    <s v="world music"/>
    <x v="1224"/>
    <d v="2014-06-06T04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1000"/>
    <n v="22.727272727272727"/>
    <x v="4"/>
    <s v="world music"/>
    <x v="1225"/>
    <d v="2013-10-22T12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1250"/>
    <n v="25.81311306143521"/>
    <x v="4"/>
    <s v="world music"/>
    <x v="1226"/>
    <d v="2014-04-20T16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e v="#DIV/0!"/>
    <e v="#DIV/0!"/>
    <x v="4"/>
    <s v="world music"/>
    <x v="1227"/>
    <d v="2014-08-06T2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08.33333333333334"/>
    <n v="3.4129692832764507"/>
    <x v="4"/>
    <s v="world music"/>
    <x v="1228"/>
    <d v="2011-09-28T08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2750"/>
    <n v="110"/>
    <x v="4"/>
    <s v="world music"/>
    <x v="1229"/>
    <d v="2012-04-16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e v="#DIV/0!"/>
    <e v="#DIV/0!"/>
    <x v="4"/>
    <s v="world music"/>
    <x v="1230"/>
    <d v="2011-02-24T14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e v="#DIV/0!"/>
    <e v="#DIV/0!"/>
    <x v="4"/>
    <s v="world music"/>
    <x v="1231"/>
    <d v="2015-08-27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5000"/>
    <n v="125"/>
    <x v="4"/>
    <s v="world music"/>
    <x v="1232"/>
    <d v="2013-10-06T11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66.66666666666666"/>
    <n v="8.6206896551724146"/>
    <x v="4"/>
    <s v="world music"/>
    <x v="1233"/>
    <d v="2012-02-21T13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e v="#DIV/0!"/>
    <e v="#DIV/0!"/>
    <x v="4"/>
    <s v="world music"/>
    <x v="1234"/>
    <d v="2015-02-02T09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1255.6666666666667"/>
    <n v="35.876190476190473"/>
    <x v="4"/>
    <s v="world music"/>
    <x v="1235"/>
    <d v="2013-12-14T18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e v="#DIV/0!"/>
    <e v="#DIV/0!"/>
    <x v="4"/>
    <s v="world music"/>
    <x v="1236"/>
    <d v="2012-07-28T07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e v="#DIV/0!"/>
    <e v="#DIV/0!"/>
    <x v="4"/>
    <s v="world music"/>
    <x v="1237"/>
    <d v="2012-08-23T2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333.33333333333331"/>
    <n v="5.617977528089888"/>
    <x v="4"/>
    <s v="world music"/>
    <x v="1238"/>
    <d v="2011-08-06T05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e v="#DIV/0!"/>
    <e v="#DIV/0!"/>
    <x v="4"/>
    <s v="world music"/>
    <x v="1239"/>
    <d v="2012-01-05T14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1000"/>
    <n v="33.19502074688797"/>
    <x v="4"/>
    <s v="world music"/>
    <x v="1240"/>
    <d v="2013-07-12T12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147.05882352941177"/>
    <n v="1.9708316909735908"/>
    <x v="4"/>
    <s v="world music"/>
    <x v="1241"/>
    <d v="2014-11-02T2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911"/>
    <n v="182.2"/>
    <x v="4"/>
    <s v="world music"/>
    <x v="1242"/>
    <d v="2011-09-11T04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315.78947368421052"/>
    <n v="7.0963926670609103"/>
    <x v="4"/>
    <s v="world music"/>
    <x v="1243"/>
    <d v="2011-07-08T12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44.444444444444443"/>
    <n v="0.96339113680154143"/>
    <x v="4"/>
    <s v="rock"/>
    <x v="1244"/>
    <d v="2013-04-22T12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17.64705882352941"/>
    <n v="0.83160083160083165"/>
    <x v="4"/>
    <s v="rock"/>
    <x v="1245"/>
    <d v="2014-06-14T05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64.516129032258064"/>
    <n v="0.85470085470085466"/>
    <x v="4"/>
    <s v="rock"/>
    <x v="1246"/>
    <d v="2011-12-05T17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70"/>
    <n v="0.81871345029239762"/>
    <x v="4"/>
    <s v="rock"/>
    <x v="1247"/>
    <d v="2013-05-05T2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42.372881355932201"/>
    <n v="0.65945660775520976"/>
    <x v="4"/>
    <s v="rock"/>
    <x v="1248"/>
    <d v="2014-06-12T2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61.728395061728392"/>
    <n v="0.9574875526618154"/>
    <x v="4"/>
    <s v="rock"/>
    <x v="1249"/>
    <d v="2012-07-07T08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59.055118110236222"/>
    <n v="0.49961696033041336"/>
    <x v="4"/>
    <s v="rock"/>
    <x v="1250"/>
    <d v="2014-09-06T06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81.081081081081081"/>
    <n v="0.98231827111984282"/>
    <x v="4"/>
    <s v="rock"/>
    <x v="1251"/>
    <d v="2011-09-25T10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24.822695035460992"/>
    <n v="0.72644250726442505"/>
    <x v="4"/>
    <s v="rock"/>
    <x v="1252"/>
    <d v="2013-10-24T14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1.4064697609001406E-2"/>
    <n v="3.2912795573360648E-4"/>
    <x v="4"/>
    <s v="rock"/>
    <x v="1253"/>
    <d v="2014-09-03T09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47.5177304964539"/>
    <n v="0.50288973954814986"/>
    <x v="4"/>
    <s v="rock"/>
    <x v="1254"/>
    <d v="2010-12-31T19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7.522935779816514"/>
    <n v="0.49415252841377039"/>
    <x v="4"/>
    <s v="rock"/>
    <x v="1255"/>
    <d v="2013-12-01T12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83.10249307479225"/>
    <n v="0.84771792920594546"/>
    <x v="4"/>
    <s v="rock"/>
    <x v="1256"/>
    <d v="2012-02-12T13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31.25"/>
    <n v="0.33929673041332509"/>
    <x v="4"/>
    <s v="rock"/>
    <x v="1257"/>
    <d v="2011-04-02T16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17.910447761194028"/>
    <n v="0.46916124915746454"/>
    <x v="4"/>
    <s v="rock"/>
    <x v="1258"/>
    <d v="2013-08-31T05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26.041666666666668"/>
    <n v="0.95932463545663849"/>
    <x v="4"/>
    <s v="rock"/>
    <x v="1259"/>
    <d v="2014-06-08T18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44.594594594594597"/>
    <n v="0.87976539589442815"/>
    <x v="4"/>
    <s v="rock"/>
    <x v="1260"/>
    <d v="2014-02-26T11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38.46153846153846"/>
    <n v="0.98765432098765427"/>
    <x v="4"/>
    <s v="rock"/>
    <x v="1261"/>
    <d v="2014-01-28T2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61.904761904761905"/>
    <n v="0.79735034347399414"/>
    <x v="4"/>
    <s v="rock"/>
    <x v="1262"/>
    <d v="2014-02-16T09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36.585365853658537"/>
    <n v="0.84033613445378152"/>
    <x v="4"/>
    <s v="rock"/>
    <x v="1263"/>
    <d v="2014-03-28T16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9.117647058823529"/>
    <n v="0.60073937153419599"/>
    <x v="4"/>
    <s v="rock"/>
    <x v="1264"/>
    <d v="2013-10-29T06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53.030303030303031"/>
    <n v="0.83929432133462178"/>
    <x v="4"/>
    <s v="rock"/>
    <x v="1265"/>
    <d v="2010-11-30T06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90"/>
    <n v="0.99528548978522791"/>
    <x v="4"/>
    <s v="rock"/>
    <x v="1266"/>
    <d v="2014-01-11T12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38.36477987421384"/>
    <n v="0.98231827111984282"/>
    <x v="4"/>
    <s v="rock"/>
    <x v="1267"/>
    <d v="2013-07-24T05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65.934065934065927"/>
    <n v="0.8571428571428571"/>
    <x v="4"/>
    <s v="rock"/>
    <x v="1268"/>
    <d v="2013-09-20T11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91.262135922330103"/>
    <n v="0.92039557426808971"/>
    <x v="4"/>
    <s v="rock"/>
    <x v="1269"/>
    <d v="2016-04-15T15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59.171597633136095"/>
    <n v="0.87168758716875872"/>
    <x v="4"/>
    <s v="rock"/>
    <x v="1270"/>
    <d v="2012-03-25T1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241.93548387096774"/>
    <n v="0.98231827111984282"/>
    <x v="4"/>
    <s v="rock"/>
    <x v="1271"/>
    <d v="2013-11-13T08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78.57142857142858"/>
    <n v="0.94339622641509435"/>
    <x v="4"/>
    <s v="rock"/>
    <x v="1272"/>
    <d v="2010-06-14T19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74.074074074074076"/>
    <n v="0.96618357487922701"/>
    <x v="4"/>
    <s v="rock"/>
    <x v="1273"/>
    <d v="2014-08-31T08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53.533190578158461"/>
    <n v="0.64526386646238476"/>
    <x v="4"/>
    <s v="rock"/>
    <x v="1274"/>
    <d v="2012-08-30T07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38.560411311053983"/>
    <n v="0.61674842009613051"/>
    <x v="4"/>
    <s v="rock"/>
    <x v="1275"/>
    <d v="2013-08-07T11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44.117647058823529"/>
    <n v="0.95766177301500655"/>
    <x v="4"/>
    <s v="rock"/>
    <x v="1276"/>
    <d v="2009-08-31T19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36.319612590799032"/>
    <n v="0.94229096060281492"/>
    <x v="4"/>
    <s v="rock"/>
    <x v="1277"/>
    <d v="2012-09-04T04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34.210526315789473"/>
    <n v="0.64541753549796443"/>
    <x v="4"/>
    <s v="rock"/>
    <x v="1278"/>
    <d v="2014-06-24T17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66.222222222222229"/>
    <n v="0.90275869381290041"/>
    <x v="4"/>
    <s v="rock"/>
    <x v="1279"/>
    <d v="2014-03-23T16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5.38461538461539"/>
    <n v="0.90161677920847672"/>
    <x v="4"/>
    <s v="rock"/>
    <x v="1280"/>
    <d v="2011-03-01T09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94.594594594594597"/>
    <n v="0.90322580645161288"/>
    <x v="4"/>
    <s v="rock"/>
    <x v="1281"/>
    <d v="2013-07-28T08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54.744525547445257"/>
    <n v="0.80897422068816738"/>
    <x v="4"/>
    <s v="rock"/>
    <x v="1282"/>
    <d v="2013-12-08T19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45.454545454545453"/>
    <n v="0.4738213693437574"/>
    <x v="4"/>
    <s v="rock"/>
    <x v="1283"/>
    <d v="2013-03-10T19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64.516129032258064"/>
    <n v="0.99009900990099009"/>
    <x v="1"/>
    <s v="plays"/>
    <x v="1284"/>
    <d v="2016-12-31T07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31.746031746031747"/>
    <n v="0.98376783079193308"/>
    <x v="1"/>
    <s v="plays"/>
    <x v="1285"/>
    <d v="2015-06-20T04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75"/>
    <n v="0.92307692307692313"/>
    <x v="1"/>
    <s v="plays"/>
    <x v="1286"/>
    <d v="2015-02-17T05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10"/>
    <n v="0.41322314049586778"/>
    <x v="1"/>
    <s v="plays"/>
    <x v="1287"/>
    <d v="2015-06-12T05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65.573770491803273"/>
    <n v="0.99552015928322546"/>
    <x v="1"/>
    <s v="plays"/>
    <x v="1288"/>
    <d v="2016-08-09T19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28.846153846153847"/>
    <n v="0.79957356076759056"/>
    <x v="1"/>
    <s v="plays"/>
    <x v="1289"/>
    <d v="2017-01-03T18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40.697674418604649"/>
    <n v="0.92105263157894735"/>
    <x v="1"/>
    <s v="plays"/>
    <x v="1290"/>
    <d v="2015-04-22T2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71.428571428571431"/>
    <n v="0.68634179821551133"/>
    <x v="1"/>
    <s v="plays"/>
    <x v="1291"/>
    <d v="2015-04-06T2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32.692307692307693"/>
    <n v="0.90909090909090906"/>
    <x v="1"/>
    <s v="plays"/>
    <x v="1292"/>
    <d v="2015-10-06T13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25"/>
    <n v="0.97815454841865013"/>
    <x v="1"/>
    <s v="plays"/>
    <x v="1293"/>
    <d v="2015-11-14T08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22.727272727272727"/>
    <n v="0.81967213114754101"/>
    <x v="1"/>
    <s v="plays"/>
    <x v="1294"/>
    <d v="2015-10-19T02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39.0625"/>
    <n v="0.98077677520596307"/>
    <x v="1"/>
    <s v="plays"/>
    <x v="1295"/>
    <d v="2015-07-29T08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36.956521739130437"/>
    <n v="0.70833333333333337"/>
    <x v="1"/>
    <s v="plays"/>
    <x v="1296"/>
    <d v="2016-03-13T15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84.033613445378151"/>
    <n v="0.91303355398310893"/>
    <x v="1"/>
    <s v="plays"/>
    <x v="1297"/>
    <d v="2016-05-01T08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60.606060606060609"/>
    <n v="0.95556617295747726"/>
    <x v="1"/>
    <s v="plays"/>
    <x v="1298"/>
    <d v="2016-04-28T07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09.375"/>
    <n v="0.80645161290322576"/>
    <x v="1"/>
    <s v="plays"/>
    <x v="1299"/>
    <d v="2015-07-14T10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25"/>
    <n v="0.7407407407407407"/>
    <x v="1"/>
    <s v="plays"/>
    <x v="1300"/>
    <d v="2016-06-01T09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68.965517241379317"/>
    <n v="0.97323600973236013"/>
    <x v="1"/>
    <s v="plays"/>
    <x v="1301"/>
    <d v="2015-07-20T18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50"/>
    <n v="1"/>
    <x v="1"/>
    <s v="plays"/>
    <x v="1302"/>
    <d v="2016-11-30T17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32.407407407407405"/>
    <n v="0.76769032688254113"/>
    <x v="1"/>
    <s v="plays"/>
    <x v="1303"/>
    <d v="2016-07-31T0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84.61538461538464"/>
    <n v="2.5235000946312534"/>
    <x v="2"/>
    <s v="wearables"/>
    <x v="1304"/>
    <d v="2017-03-12T18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348.83720930232556"/>
    <n v="3.849608623123316"/>
    <x v="2"/>
    <s v="wearables"/>
    <x v="1305"/>
    <d v="2016-07-21T08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308.98876404494382"/>
    <n v="1.5326524640871662"/>
    <x v="2"/>
    <s v="wearables"/>
    <x v="1306"/>
    <d v="2014-12-04T01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11.1111111111111"/>
    <n v="8.6850790342192106"/>
    <x v="2"/>
    <s v="wearables"/>
    <x v="1307"/>
    <d v="2016-02-17T03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263.15789473684208"/>
    <n v="8.8028169014084501"/>
    <x v="2"/>
    <s v="wearables"/>
    <x v="1308"/>
    <d v="2016-10-08T05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328.57142857142856"/>
    <n v="0.89292646944638554"/>
    <x v="2"/>
    <s v="wearables"/>
    <x v="1309"/>
    <d v="2015-10-15T12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833.33333333333337"/>
    <n v="6.4516129032258061"/>
    <x v="2"/>
    <s v="wearables"/>
    <x v="1310"/>
    <d v="2016-08-19T07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2500"/>
    <n v="3.1222680154864495"/>
    <x v="2"/>
    <s v="wearables"/>
    <x v="1311"/>
    <d v="2016-11-30T11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4600"/>
    <n v="164.28571428571428"/>
    <x v="2"/>
    <s v="wearables"/>
    <x v="1312"/>
    <d v="2015-04-18T07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27.86885245901641"/>
    <n v="3.213883978788366"/>
    <x v="2"/>
    <s v="wearables"/>
    <x v="1313"/>
    <d v="2016-03-03T08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6363.636363636364"/>
    <n v="88.757396449704146"/>
    <x v="2"/>
    <s v="wearables"/>
    <x v="1314"/>
    <d v="2016-10-21T07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3.22580645161293"/>
    <n v="2.4750024750024751"/>
    <x v="2"/>
    <s v="wearables"/>
    <x v="1315"/>
    <d v="2015-11-05T16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75000"/>
    <n v="75000"/>
    <x v="2"/>
    <s v="wearables"/>
    <x v="1316"/>
    <d v="2016-02-28T14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10526.315789473685"/>
    <n v="17.441353449027645"/>
    <x v="2"/>
    <s v="wearables"/>
    <x v="1317"/>
    <d v="2016-07-21T05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296.2962962962963"/>
    <n v="6.5252854812398047"/>
    <x v="2"/>
    <s v="wearables"/>
    <x v="1318"/>
    <d v="2015-01-10T16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644.44444444444446"/>
    <n v="6.6210045662100461"/>
    <x v="2"/>
    <s v="wearables"/>
    <x v="1319"/>
    <d v="2014-07-11T07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33333.333333333336"/>
    <n v="198.80715705765408"/>
    <x v="2"/>
    <s v="wearables"/>
    <x v="1320"/>
    <d v="2016-12-30T14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66000"/>
    <n v="76.756936368167473"/>
    <x v="2"/>
    <s v="wearables"/>
    <x v="1321"/>
    <d v="2016-12-23T08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8750"/>
    <n v="330.18867924528303"/>
    <x v="2"/>
    <s v="wearables"/>
    <x v="1322"/>
    <d v="2015-05-21T06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340.90909090909093"/>
    <n v="11.261261261261261"/>
    <x v="2"/>
    <s v="wearables"/>
    <x v="1323"/>
    <d v="2016-04-25T2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555.55555555555554"/>
    <n v="10.16260162601626"/>
    <x v="2"/>
    <s v="wearables"/>
    <x v="1324"/>
    <d v="2016-10-13T06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500"/>
    <n v="41.152263374485599"/>
    <x v="2"/>
    <s v="wearables"/>
    <x v="1325"/>
    <d v="2016-12-29T17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9090.9090909090901"/>
    <n v="88.495575221238937"/>
    <x v="2"/>
    <s v="wearables"/>
    <x v="1326"/>
    <d v="2015-01-15T10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1170.7317073170732"/>
    <n v="28.152492668621701"/>
    <x v="2"/>
    <s v="wearables"/>
    <x v="1327"/>
    <d v="2015-05-29T07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5000"/>
    <n v="42.906178489702519"/>
    <x v="2"/>
    <s v="wearables"/>
    <x v="1328"/>
    <d v="2016-10-14T06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5555.5555555555557"/>
    <n v="122.54901960784314"/>
    <x v="2"/>
    <s v="wearables"/>
    <x v="1329"/>
    <d v="2014-12-01T2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700"/>
    <n v="4.4455734789787886"/>
    <x v="2"/>
    <s v="wearables"/>
    <x v="1330"/>
    <d v="2016-07-01T19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7352.9411764705883"/>
    <n v="73.163593795727252"/>
    <x v="2"/>
    <s v="wearables"/>
    <x v="1331"/>
    <d v="2016-08-17T03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e v="#DIV/0!"/>
    <e v="#DIV/0!"/>
    <x v="2"/>
    <s v="wearables"/>
    <x v="1332"/>
    <d v="2017-01-26T16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e v="#DIV/0!"/>
    <e v="#DIV/0!"/>
    <x v="2"/>
    <s v="wearables"/>
    <x v="1333"/>
    <d v="2014-07-15T17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481.8840579710145"/>
    <n v="9.2987485142976993"/>
    <x v="2"/>
    <s v="wearables"/>
    <x v="1334"/>
    <d v="2016-03-11T09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562.5"/>
    <n v="5.0607287449392713"/>
    <x v="2"/>
    <s v="wearables"/>
    <x v="1335"/>
    <d v="2015-12-05T13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446.42857142857144"/>
    <n v="1.1772046099332525"/>
    <x v="2"/>
    <s v="wearables"/>
    <x v="1336"/>
    <d v="2014-12-17T11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357.14285714285717"/>
    <n v="2.0250293629257623"/>
    <x v="2"/>
    <s v="wearables"/>
    <x v="1337"/>
    <d v="2017-03-03T04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2000"/>
    <n v="30.272452068617557"/>
    <x v="2"/>
    <s v="wearables"/>
    <x v="1338"/>
    <d v="2015-08-02T10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1351.3513513513512"/>
    <n v="15.073861923424781"/>
    <x v="2"/>
    <s v="wearables"/>
    <x v="1339"/>
    <d v="2014-12-08T07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e v="#DIV/0!"/>
    <e v="#DIV/0!"/>
    <x v="2"/>
    <s v="wearables"/>
    <x v="1340"/>
    <d v="2014-08-15T05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543.47826086956525"/>
    <n v="1.4212620807276861"/>
    <x v="2"/>
    <s v="wearables"/>
    <x v="1341"/>
    <d v="2016-10-01T05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50000"/>
    <n v="500"/>
    <x v="2"/>
    <s v="wearables"/>
    <x v="1342"/>
    <d v="2015-07-17T10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54.79876160990713"/>
    <n v="0.97753621771686638"/>
    <x v="2"/>
    <s v="wearables"/>
    <x v="1343"/>
    <d v="2016-08-18T18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10.791366906474821"/>
    <n v="0.26473702788563358"/>
    <x v="3"/>
    <s v="nonfiction"/>
    <x v="1344"/>
    <d v="2016-06-30T09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42.857142857142854"/>
    <n v="0.8"/>
    <x v="3"/>
    <s v="nonfiction"/>
    <x v="1345"/>
    <d v="2014-07-14T10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32.885906040268459"/>
    <n v="0.67876437179664773"/>
    <x v="3"/>
    <s v="nonfiction"/>
    <x v="1346"/>
    <d v="2013-06-26T16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80.645161290322577"/>
    <n v="0.97847358121330719"/>
    <x v="3"/>
    <s v="nonfiction"/>
    <x v="1347"/>
    <d v="2015-03-07T06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225.96153846153845"/>
    <n v="0.98162071846282373"/>
    <x v="3"/>
    <s v="nonfiction"/>
    <x v="1348"/>
    <d v="2014-12-18T03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9.069767441860463"/>
    <n v="0.48971596474045054"/>
    <x v="3"/>
    <s v="nonfiction"/>
    <x v="1349"/>
    <d v="2015-12-15T2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64.102564102564102"/>
    <n v="0.96107640557424312"/>
    <x v="3"/>
    <s v="nonfiction"/>
    <x v="1350"/>
    <d v="2015-12-25T15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66.66666666666666"/>
    <n v="0.98750802350269096"/>
    <x v="3"/>
    <s v="nonfiction"/>
    <x v="1351"/>
    <d v="2016-02-12T08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44.052863436123346"/>
    <n v="0.73453797561333922"/>
    <x v="3"/>
    <s v="nonfiction"/>
    <x v="1352"/>
    <d v="2015-09-04T18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23.80952380952381"/>
    <n v="0.74850299401197606"/>
    <x v="3"/>
    <s v="nonfiction"/>
    <x v="1353"/>
    <d v="2013-03-10T1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8.75"/>
    <n v="0.76775431861804222"/>
    <x v="3"/>
    <s v="nonfiction"/>
    <x v="1354"/>
    <d v="2016-06-11T10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20.66115702479339"/>
    <n v="0.81512879034887509"/>
    <x v="3"/>
    <s v="nonfiction"/>
    <x v="1355"/>
    <d v="2012-11-30T01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39.080459770114942"/>
    <n v="0.54701426741918668"/>
    <x v="3"/>
    <s v="nonfiction"/>
    <x v="1356"/>
    <d v="2013-07-04T15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30.76923076923077"/>
    <n v="0.79808459696727851"/>
    <x v="3"/>
    <s v="nonfiction"/>
    <x v="1357"/>
    <d v="2013-02-28T2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61.224489795918366"/>
    <n v="0.89552238805970152"/>
    <x v="3"/>
    <s v="nonfiction"/>
    <x v="1358"/>
    <d v="2011-06-25T04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34.736842105263158"/>
    <n v="0.86387434554973819"/>
    <x v="3"/>
    <s v="nonfiction"/>
    <x v="1359"/>
    <d v="2011-07-06T10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8.518518518518519"/>
    <n v="0.57736720554272514"/>
    <x v="3"/>
    <s v="nonfiction"/>
    <x v="1360"/>
    <d v="2012-08-02T12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22.727272727272727"/>
    <n v="0.79375578780261935"/>
    <x v="3"/>
    <s v="nonfiction"/>
    <x v="1361"/>
    <d v="2014-06-21T08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40"/>
    <n v="0.91659028414298804"/>
    <x v="3"/>
    <s v="nonfiction"/>
    <x v="1362"/>
    <d v="2013-09-07T13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40"/>
    <n v="1"/>
    <x v="3"/>
    <s v="nonfiction"/>
    <x v="1363"/>
    <d v="2016-02-14T2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291.66666666666669"/>
    <n v="0.84286574352799515"/>
    <x v="4"/>
    <s v="rock"/>
    <x v="1364"/>
    <d v="2015-01-07T07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81.521739130434781"/>
    <n v="0.99734042553191493"/>
    <x v="4"/>
    <s v="rock"/>
    <x v="1365"/>
    <d v="2015-03-16T0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51.020408163265309"/>
    <n v="0.79058133026376953"/>
    <x v="4"/>
    <s v="rock"/>
    <x v="1366"/>
    <d v="2014-11-26T15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55.555555555555557"/>
    <n v="0.87519691930684407"/>
    <x v="4"/>
    <s v="rock"/>
    <x v="1367"/>
    <d v="2015-11-13T16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57.47126436781609"/>
    <n v="0.90334236675700086"/>
    <x v="4"/>
    <s v="rock"/>
    <x v="1368"/>
    <d v="2015-06-14T19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79.70443349753694"/>
    <n v="0.94923443773259697"/>
    <x v="4"/>
    <s v="rock"/>
    <x v="1369"/>
    <d v="2014-04-11T05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75"/>
    <n v="0.96463022508038587"/>
    <x v="4"/>
    <s v="rock"/>
    <x v="1370"/>
    <d v="2013-10-15T15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99.98571428571428"/>
    <n v="0.9338225483655771"/>
    <x v="4"/>
    <s v="rock"/>
    <x v="1371"/>
    <d v="2015-05-07T09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31.25"/>
    <n v="0.80645161290322576"/>
    <x v="4"/>
    <s v="rock"/>
    <x v="1372"/>
    <d v="2012-07-12T08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92.30769230769232"/>
    <n v="0.95229025807065992"/>
    <x v="4"/>
    <s v="rock"/>
    <x v="1373"/>
    <d v="2016-12-30T13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22.727272727272727"/>
    <n v="0.52779732582688244"/>
    <x v="4"/>
    <s v="rock"/>
    <x v="1374"/>
    <d v="2016-03-24T17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36.697247706422019"/>
    <n v="0.58368597694440394"/>
    <x v="4"/>
    <s v="rock"/>
    <x v="1375"/>
    <d v="2017-01-14T16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2.023809523809526"/>
    <n v="0.39606080068507815"/>
    <x v="4"/>
    <s v="rock"/>
    <x v="1376"/>
    <d v="2016-12-03T08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41.935483870967744"/>
    <n v="0.86092715231788075"/>
    <x v="4"/>
    <s v="rock"/>
    <x v="1377"/>
    <d v="2017-02-02T19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15.037593984962406"/>
    <n v="0.49176297024834031"/>
    <x v="4"/>
    <s v="rock"/>
    <x v="1378"/>
    <d v="2016-08-01T09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66.225165562913901"/>
    <n v="0.89605734767025091"/>
    <x v="4"/>
    <s v="rock"/>
    <x v="1379"/>
    <d v="2015-06-05T02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5"/>
    <n v="0.23584905660377359"/>
    <x v="4"/>
    <s v="rock"/>
    <x v="1380"/>
    <d v="2015-06-08T17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68.493150684931507"/>
    <n v="0.93370681605975725"/>
    <x v="4"/>
    <s v="rock"/>
    <x v="1381"/>
    <d v="2016-12-28T2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54.054054054054056"/>
    <n v="0.95819858665708468"/>
    <x v="4"/>
    <s v="rock"/>
    <x v="1382"/>
    <d v="2013-05-06T10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3.655913978494624"/>
    <n v="0.47078964262786216"/>
    <x v="4"/>
    <s v="rock"/>
    <x v="1383"/>
    <d v="2016-12-22T16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55.555555555555557"/>
    <n v="0.80589454294266638"/>
    <x v="4"/>
    <s v="rock"/>
    <x v="1384"/>
    <d v="2015-07-05T08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59.701492537313435"/>
    <n v="0.90574685054837312"/>
    <x v="4"/>
    <s v="rock"/>
    <x v="1385"/>
    <d v="2016-04-29T03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8.571428571428573"/>
    <n v="0.45714285714285713"/>
    <x v="4"/>
    <s v="rock"/>
    <x v="1386"/>
    <d v="2015-07-29T06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51.282051282051285"/>
    <n v="0.73193046660567251"/>
    <x v="4"/>
    <s v="rock"/>
    <x v="1387"/>
    <d v="2015-06-02T19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44.642857142857146"/>
    <n v="0.74179904070548053"/>
    <x v="4"/>
    <s v="rock"/>
    <x v="1388"/>
    <d v="2016-10-17T07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.705882352941176"/>
    <n v="0.68775790921595603"/>
    <x v="4"/>
    <s v="rock"/>
    <x v="1389"/>
    <d v="2016-08-13T02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47.36842105263159"/>
    <n v="0.91653027823240585"/>
    <x v="4"/>
    <s v="rock"/>
    <x v="1390"/>
    <d v="2015-04-27T08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38.46153846153846"/>
    <n v="0.90744101633393826"/>
    <x v="4"/>
    <s v="rock"/>
    <x v="1391"/>
    <d v="2015-08-21T19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24.03846153846154"/>
    <n v="0.87997184090109115"/>
    <x v="4"/>
    <s v="rock"/>
    <x v="1392"/>
    <d v="2016-03-02T18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92.30769230769232"/>
    <n v="0.97703957010258913"/>
    <x v="4"/>
    <s v="rock"/>
    <x v="1393"/>
    <d v="2016-08-01T07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44.117647058823529"/>
    <n v="0.81877729257641918"/>
    <x v="4"/>
    <s v="rock"/>
    <x v="1394"/>
    <d v="2017-02-28T18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42.68292682926829"/>
    <n v="0.89376915219611852"/>
    <x v="4"/>
    <s v="rock"/>
    <x v="1395"/>
    <d v="2017-01-14T12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82.191780821917803"/>
    <n v="0.93196644920782856"/>
    <x v="4"/>
    <s v="rock"/>
    <x v="1396"/>
    <d v="2015-02-13T14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63.291139240506332"/>
    <n v="0.87834870443566093"/>
    <x v="4"/>
    <s v="rock"/>
    <x v="1397"/>
    <d v="2016-10-27T12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67.692307692307693"/>
    <n v="0.91172813924575213"/>
    <x v="4"/>
    <s v="rock"/>
    <x v="1398"/>
    <d v="2016-07-05T11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48.913043478260867"/>
    <n v="0.79274200651810089"/>
    <x v="4"/>
    <s v="rock"/>
    <x v="1399"/>
    <d v="2014-10-06T15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0.294117647058824"/>
    <n v="0.59726962457337884"/>
    <x v="4"/>
    <s v="rock"/>
    <x v="1400"/>
    <d v="2016-06-11T2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10.416666666666666"/>
    <n v="0.20140175622331427"/>
    <x v="4"/>
    <s v="rock"/>
    <x v="1401"/>
    <d v="2013-05-26T14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22.123893805309734"/>
    <n v="0.91608647856357639"/>
    <x v="4"/>
    <s v="rock"/>
    <x v="1402"/>
    <d v="2015-04-30T15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60.606060606060609"/>
    <n v="0.97489641725566656"/>
    <x v="4"/>
    <s v="rock"/>
    <x v="1403"/>
    <d v="2013-07-25T16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900"/>
    <n v="60.165975103734439"/>
    <x v="3"/>
    <s v="translations"/>
    <x v="1404"/>
    <d v="2015-02-22T03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1470.5882352941176"/>
    <n v="238.0952380952381"/>
    <x v="3"/>
    <s v="translations"/>
    <x v="1405"/>
    <d v="2014-11-28T08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4000"/>
    <n v="800"/>
    <x v="3"/>
    <s v="translations"/>
    <x v="1406"/>
    <d v="2015-12-12T01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500"/>
    <n v="200"/>
    <x v="3"/>
    <s v="translations"/>
    <x v="1407"/>
    <d v="2014-08-12T03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166.66666666666666"/>
    <n v="13.888888888888889"/>
    <x v="3"/>
    <s v="translations"/>
    <x v="1408"/>
    <d v="2015-11-13T12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e v="#DIV/0!"/>
    <e v="#DIV/0!"/>
    <x v="3"/>
    <s v="translations"/>
    <x v="1409"/>
    <d v="2014-12-31T19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6000"/>
    <n v="6000"/>
    <x v="3"/>
    <s v="translations"/>
    <x v="1410"/>
    <d v="2016-06-02T2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1000"/>
    <n v="428.57142857142856"/>
    <x v="3"/>
    <s v="translations"/>
    <x v="1411"/>
    <d v="2015-02-05T16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38.46153846153845"/>
    <n v="21.875"/>
    <x v="3"/>
    <s v="translations"/>
    <x v="1412"/>
    <d v="2014-12-03T16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2000"/>
    <n v="20"/>
    <x v="3"/>
    <s v="translations"/>
    <x v="1413"/>
    <d v="2016-02-20T01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500"/>
    <n v="500"/>
    <x v="3"/>
    <s v="translations"/>
    <x v="1414"/>
    <d v="2017-01-02T2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488.88888888888891"/>
    <n v="5.5"/>
    <x v="3"/>
    <s v="translations"/>
    <x v="1415"/>
    <d v="2015-08-16T07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e v="#DIV/0!"/>
    <e v="#DIV/0!"/>
    <x v="3"/>
    <s v="translations"/>
    <x v="1416"/>
    <d v="2015-11-21T14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2250"/>
    <n v="81.818181818181813"/>
    <x v="3"/>
    <s v="translations"/>
    <x v="1417"/>
    <d v="2015-09-15T02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3000"/>
    <n v="500"/>
    <x v="3"/>
    <s v="translations"/>
    <x v="1418"/>
    <d v="2016-02-25T01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630"/>
    <n v="14.157303370786517"/>
    <x v="3"/>
    <s v="translations"/>
    <x v="1419"/>
    <d v="2016-10-09T01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6.666666666666664"/>
    <n v="36.666666666666664"/>
    <x v="3"/>
    <s v="translations"/>
    <x v="1420"/>
    <d v="2016-06-28T07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00000"/>
    <n v="1000"/>
    <x v="3"/>
    <s v="translations"/>
    <x v="1421"/>
    <d v="2015-02-08T12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2500"/>
    <n v="961.53846153846155"/>
    <x v="3"/>
    <s v="translations"/>
    <x v="1422"/>
    <d v="2016-09-20T2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0000"/>
    <n v="300"/>
    <x v="3"/>
    <s v="translations"/>
    <x v="1423"/>
    <d v="2015-12-31T2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535.71428571428567"/>
    <n v="4.9115913555992146"/>
    <x v="3"/>
    <s v="translations"/>
    <x v="1424"/>
    <d v="2016-11-15T09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e v="#DIV/0!"/>
    <e v="#DIV/0!"/>
    <x v="3"/>
    <s v="translations"/>
    <x v="1425"/>
    <d v="2015-04-28T18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e v="#DIV/0!"/>
    <e v="#DIV/0!"/>
    <x v="3"/>
    <s v="translations"/>
    <x v="1426"/>
    <d v="2015-08-24T00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1250"/>
    <n v="11.933174224343675"/>
    <x v="3"/>
    <s v="translations"/>
    <x v="1427"/>
    <d v="2016-09-18T11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333.33333333333331"/>
    <n v="22.222222222222221"/>
    <x v="3"/>
    <s v="translations"/>
    <x v="1428"/>
    <d v="2016-04-01T2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e v="#DIV/0!"/>
    <e v="#DIV/0!"/>
    <x v="3"/>
    <s v="translations"/>
    <x v="1429"/>
    <d v="2015-04-09T16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1000"/>
    <n v="12.406947890818859"/>
    <x v="3"/>
    <s v="translations"/>
    <x v="1430"/>
    <d v="2014-12-19T10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61.70212765957444"/>
    <n v="3.1301786043085986"/>
    <x v="3"/>
    <s v="translations"/>
    <x v="1431"/>
    <d v="2015-11-25T2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e v="#DIV/0!"/>
    <e v="#DIV/0!"/>
    <x v="3"/>
    <s v="translations"/>
    <x v="1432"/>
    <d v="2015-07-20T09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1200"/>
    <n v="14.906832298136646"/>
    <x v="3"/>
    <s v="translations"/>
    <x v="1433"/>
    <d v="2016-12-10T02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7454.545454545455"/>
    <n v="10.012210012210012"/>
    <x v="3"/>
    <s v="translations"/>
    <x v="1434"/>
    <d v="2015-06-08T06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7500"/>
    <n v="1000"/>
    <x v="3"/>
    <s v="translations"/>
    <x v="1435"/>
    <d v="2015-10-11T09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5000"/>
    <n v="129.87012987012986"/>
    <x v="3"/>
    <s v="translations"/>
    <x v="1436"/>
    <d v="2016-02-20T2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136.36363636363637"/>
    <n v="3.7174721189591078"/>
    <x v="3"/>
    <s v="translations"/>
    <x v="1437"/>
    <d v="2014-07-12T19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2500"/>
    <n v="33.333333333333336"/>
    <x v="3"/>
    <s v="translations"/>
    <x v="1438"/>
    <d v="2016-04-27T04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454.16666666666669"/>
    <n v="15.138888888888889"/>
    <x v="3"/>
    <s v="translations"/>
    <x v="1439"/>
    <d v="2015-03-07T10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13000"/>
    <n v="13000"/>
    <x v="3"/>
    <s v="translations"/>
    <x v="1440"/>
    <d v="2016-05-26T08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60000"/>
    <n v="89.10891089108911"/>
    <x v="3"/>
    <s v="translations"/>
    <x v="1441"/>
    <d v="2015-09-11T09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e v="#DIV/0!"/>
    <e v="#DIV/0!"/>
    <x v="3"/>
    <s v="translations"/>
    <x v="1442"/>
    <d v="2016-05-25T06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e v="#DIV/0!"/>
    <e v="#DIV/0!"/>
    <x v="3"/>
    <s v="translations"/>
    <x v="1443"/>
    <d v="2017-01-02T13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e v="#DIV/0!"/>
    <e v="#DIV/0!"/>
    <x v="3"/>
    <s v="translations"/>
    <x v="1444"/>
    <d v="2015-09-12T11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e v="#DIV/0!"/>
    <e v="#DIV/0!"/>
    <x v="3"/>
    <s v="translations"/>
    <x v="1445"/>
    <d v="2015-06-14T04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e v="#DIV/0!"/>
    <e v="#DIV/0!"/>
    <x v="3"/>
    <s v="translations"/>
    <x v="1446"/>
    <d v="2016-04-21T01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66666.66666666666"/>
    <n v="6666.666666666667"/>
    <x v="3"/>
    <s v="translations"/>
    <x v="1447"/>
    <d v="2016-07-08T08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e v="#DIV/0!"/>
    <e v="#DIV/0!"/>
    <x v="3"/>
    <s v="translations"/>
    <x v="1448"/>
    <d v="2015-05-21T2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e v="#DIV/0!"/>
    <e v="#DIV/0!"/>
    <x v="3"/>
    <s v="translations"/>
    <x v="1449"/>
    <d v="2015-05-10T10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00000"/>
    <n v="100000"/>
    <x v="3"/>
    <s v="translations"/>
    <x v="1450"/>
    <d v="2016-02-19T19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9475"/>
    <n v="9475"/>
    <x v="3"/>
    <s v="translations"/>
    <x v="1451"/>
    <d v="2014-11-18T15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e v="#DIV/0!"/>
    <e v="#DIV/0!"/>
    <x v="3"/>
    <s v="translations"/>
    <x v="1452"/>
    <d v="2014-07-28T07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e v="#DIV/0!"/>
    <e v="#DIV/0!"/>
    <x v="3"/>
    <s v="translations"/>
    <x v="1453"/>
    <d v="2017-04-15T0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750"/>
    <n v="116.66666666666667"/>
    <x v="3"/>
    <s v="translations"/>
    <x v="1454"/>
    <d v="2016-04-24T12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2142.8571428571427"/>
    <n v="9.5238095238095237"/>
    <x v="3"/>
    <s v="translations"/>
    <x v="1455"/>
    <d v="2014-09-05T04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1666.6666666666667"/>
    <n v="34.482758620689658"/>
    <x v="3"/>
    <s v="translations"/>
    <x v="1456"/>
    <d v="2017-01-03T07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e v="#DIV/0!"/>
    <e v="#DIV/0!"/>
    <x v="3"/>
    <s v="translations"/>
    <x v="1457"/>
    <d v="2015-11-11T13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e v="#DIV/0!"/>
    <e v="#DIV/0!"/>
    <x v="3"/>
    <s v="translations"/>
    <x v="1458"/>
    <d v="2014-08-10T19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e v="#DIV/0!"/>
    <e v="#DIV/0!"/>
    <x v="3"/>
    <s v="translations"/>
    <x v="1459"/>
    <d v="2015-12-02T08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e v="#DIV/0!"/>
    <e v="#DIV/0!"/>
    <x v="3"/>
    <s v="translations"/>
    <x v="1460"/>
    <d v="2014-11-30T14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44.117647058823529"/>
    <n v="0.98770699869425127"/>
    <x v="3"/>
    <s v="radio &amp; podcasts"/>
    <x v="1461"/>
    <d v="2014-10-20T15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26.666666666666668"/>
    <n v="0.92151035547261961"/>
    <x v="3"/>
    <s v="radio &amp; podcasts"/>
    <x v="1462"/>
    <d v="2013-04-10T06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24"/>
    <n v="0.67720090293453727"/>
    <x v="3"/>
    <s v="radio &amp; podcasts"/>
    <x v="1463"/>
    <d v="2013-04-07T1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21.367521367521366"/>
    <n v="0.61274509803921573"/>
    <x v="3"/>
    <s v="radio &amp; podcasts"/>
    <x v="1464"/>
    <d v="2013-02-16T06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11.529592621060722"/>
    <n v="0.21909908646635898"/>
    <x v="3"/>
    <s v="radio &amp; podcasts"/>
    <x v="1465"/>
    <d v="2012-03-21T18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64.516129032258064"/>
    <n v="0.92697896974398586"/>
    <x v="3"/>
    <s v="radio &amp; podcasts"/>
    <x v="1466"/>
    <d v="2016-01-11T2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66.666666666666671"/>
    <n v="0.86896072297532156"/>
    <x v="3"/>
    <s v="radio &amp; podcasts"/>
    <x v="1467"/>
    <d v="2012-03-25T0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32.423208191126278"/>
    <n v="0.9768637532133676"/>
    <x v="3"/>
    <s v="radio &amp; podcasts"/>
    <x v="1468"/>
    <d v="2011-06-11T15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37.85046728971963"/>
    <n v="0.92229771978823627"/>
    <x v="3"/>
    <s v="radio &amp; podcasts"/>
    <x v="1469"/>
    <d v="2013-02-15T05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8.518518518518519"/>
    <n v="0.79914757591901975"/>
    <x v="3"/>
    <s v="radio &amp; podcasts"/>
    <x v="1470"/>
    <d v="2012-12-28T10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93.294460641399411"/>
    <n v="0.96301423455415447"/>
    <x v="3"/>
    <s v="radio &amp; podcasts"/>
    <x v="1471"/>
    <d v="2015-04-09T13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74.404761904761898"/>
    <n v="0.72095974160802856"/>
    <x v="3"/>
    <s v="radio &amp; podcasts"/>
    <x v="1472"/>
    <d v="2013-10-16T04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31.914893617021278"/>
    <n v="0.82976534236118027"/>
    <x v="3"/>
    <s v="radio &amp; podcasts"/>
    <x v="1473"/>
    <d v="2012-03-01T14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39.473684210526315"/>
    <n v="0.89073634204275531"/>
    <x v="3"/>
    <s v="radio &amp; podcasts"/>
    <x v="1474"/>
    <d v="2013-09-13T08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34.013605442176868"/>
    <n v="0.53002690769934757"/>
    <x v="3"/>
    <s v="radio &amp; podcasts"/>
    <x v="1475"/>
    <d v="2014-12-19T19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5502183406113534"/>
    <n v="0.15115908788590915"/>
    <x v="3"/>
    <s v="radio &amp; podcasts"/>
    <x v="1476"/>
    <d v="2011-09-09T16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81.300813008130078"/>
    <n v="0.89839187853741798"/>
    <x v="3"/>
    <s v="radio &amp; podcasts"/>
    <x v="1477"/>
    <d v="2011-12-22T18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2.4701116490465367"/>
    <n v="8.4629990319513931E-2"/>
    <x v="3"/>
    <s v="radio &amp; podcasts"/>
    <x v="1478"/>
    <d v="2013-05-14T11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22.535211267605632"/>
    <n v="0.7279344858962693"/>
    <x v="3"/>
    <s v="radio &amp; podcasts"/>
    <x v="1479"/>
    <d v="2014-05-09T18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78.740157480314963"/>
    <n v="0.85440582909832852"/>
    <x v="3"/>
    <s v="radio &amp; podcasts"/>
    <x v="1480"/>
    <d v="2013-07-26T08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833.33333333333337"/>
    <n v="47.61904761904762"/>
    <x v="3"/>
    <s v="fiction"/>
    <x v="1481"/>
    <d v="2013-11-02T13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5000"/>
    <n v="1000"/>
    <x v="3"/>
    <s v="fiction"/>
    <x v="1482"/>
    <d v="2012-09-06T2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3500"/>
    <n v="140"/>
    <x v="3"/>
    <s v="fiction"/>
    <x v="1483"/>
    <d v="2016-07-21T19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e v="#DIV/0!"/>
    <e v="#DIV/0!"/>
    <x v="3"/>
    <s v="fiction"/>
    <x v="1484"/>
    <d v="2012-07-21T05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233.3333333333335"/>
    <n v="44.666666666666664"/>
    <x v="3"/>
    <s v="fiction"/>
    <x v="1485"/>
    <d v="2015-06-20T10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6666.666666666667"/>
    <n v="416.66666666666669"/>
    <x v="3"/>
    <s v="fiction"/>
    <x v="1486"/>
    <d v="2015-02-26T19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e v="#DIV/0!"/>
    <e v="#DIV/0!"/>
    <x v="3"/>
    <s v="fiction"/>
    <x v="1487"/>
    <d v="2016-08-02T13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500"/>
    <n v="41.666666666666664"/>
    <x v="3"/>
    <s v="fiction"/>
    <x v="1488"/>
    <d v="2014-01-05T04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e v="#DIV/0!"/>
    <e v="#DIV/0!"/>
    <x v="3"/>
    <s v="fiction"/>
    <x v="1489"/>
    <d v="2012-11-15T06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152.63157894736841"/>
    <n v="3.2402234636871508"/>
    <x v="3"/>
    <s v="fiction"/>
    <x v="1490"/>
    <d v="2013-10-02T04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1200"/>
    <n v="12"/>
    <x v="3"/>
    <s v="fiction"/>
    <x v="1491"/>
    <d v="2015-02-15T06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2000"/>
    <n v="133.33333333333334"/>
    <x v="3"/>
    <s v="fiction"/>
    <x v="1492"/>
    <d v="2011-06-18T12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e v="#DIV/0!"/>
    <e v="#DIV/0!"/>
    <x v="3"/>
    <s v="fiction"/>
    <x v="1493"/>
    <d v="2013-06-16T11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454.54545454545456"/>
    <n v="11.235955056179776"/>
    <x v="3"/>
    <s v="fiction"/>
    <x v="1494"/>
    <d v="2015-04-03T06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e v="#DIV/0!"/>
    <e v="#DIV/0!"/>
    <x v="3"/>
    <s v="fiction"/>
    <x v="1495"/>
    <d v="2011-08-27T09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e v="#DIV/0!"/>
    <e v="#DIV/0!"/>
    <x v="3"/>
    <s v="fiction"/>
    <x v="1496"/>
    <d v="2014-09-16T02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15000"/>
    <n v="15000"/>
    <x v="3"/>
    <s v="fiction"/>
    <x v="1497"/>
    <d v="2013-07-31T10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000"/>
    <n v="52.631578947368418"/>
    <x v="3"/>
    <s v="fiction"/>
    <x v="1498"/>
    <d v="2014-09-03T14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000"/>
    <n v="400"/>
    <x v="3"/>
    <s v="fiction"/>
    <x v="1499"/>
    <d v="2016-08-04T15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186.66666666666666"/>
    <n v="3.9942938659058487"/>
    <x v="3"/>
    <s v="fiction"/>
    <x v="1500"/>
    <d v="2013-05-01T12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58.757062146892657"/>
    <n v="0.60121167275586185"/>
    <x v="8"/>
    <s v="photobooks"/>
    <x v="1501"/>
    <d v="2015-07-08T05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66.869300911854097"/>
    <n v="0.98575141141679357"/>
    <x v="8"/>
    <s v="photobooks"/>
    <x v="1502"/>
    <d v="2016-03-25T13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52.816901408450704"/>
    <n v="0.92685736035967015"/>
    <x v="8"/>
    <s v="photobooks"/>
    <x v="1503"/>
    <d v="2016-10-22T2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4.1635687732342"/>
    <n v="0.3597918742389018"/>
    <x v="8"/>
    <s v="photobooks"/>
    <x v="1504"/>
    <d v="2014-06-09T2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46.376811594202898"/>
    <n v="0.96542569239123877"/>
    <x v="8"/>
    <s v="photobooks"/>
    <x v="1505"/>
    <d v="2016-03-22T11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34.883720930232556"/>
    <n v="0.89766606822262118"/>
    <x v="8"/>
    <s v="photobooks"/>
    <x v="1506"/>
    <d v="2014-07-24T09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36.363636363636367"/>
    <n v="0.46511627906976744"/>
    <x v="8"/>
    <s v="photobooks"/>
    <x v="1507"/>
    <d v="2010-05-14T2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87.677725118483409"/>
    <n v="0.90283539114733302"/>
    <x v="8"/>
    <s v="photobooks"/>
    <x v="1508"/>
    <d v="2014-06-27T05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89.285714285714292"/>
    <n v="0.80879151757943024"/>
    <x v="8"/>
    <s v="photobooks"/>
    <x v="1509"/>
    <d v="2017-02-14T13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39.506172839506171"/>
    <n v="0.98975602513980299"/>
    <x v="8"/>
    <s v="photobooks"/>
    <x v="1510"/>
    <d v="2014-07-19T00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67.961165048543691"/>
    <n v="0.8945115328094051"/>
    <x v="8"/>
    <s v="photobooks"/>
    <x v="1511"/>
    <d v="2015-11-18T06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10.447761194029852"/>
    <n v="0.17896405379148131"/>
    <x v="8"/>
    <s v="photobooks"/>
    <x v="1512"/>
    <d v="2017-02-05T07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37.209302325581397"/>
    <n v="0.6665833437486981"/>
    <x v="8"/>
    <s v="photobooks"/>
    <x v="1513"/>
    <d v="2014-07-16T06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42.04545454545453"/>
    <n v="0.93917878207295535"/>
    <x v="8"/>
    <s v="photobooks"/>
    <x v="1514"/>
    <d v="2015-09-27T05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540.54054054054052"/>
    <n v="0.63617683171214268"/>
    <x v="8"/>
    <s v="photobooks"/>
    <x v="1515"/>
    <d v="2016-03-15T2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46.55172413793105"/>
    <n v="0.92031182330012995"/>
    <x v="8"/>
    <s v="photobooks"/>
    <x v="1516"/>
    <d v="2016-10-06T05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24.390243902439025"/>
    <n v="0.61736016792196569"/>
    <x v="8"/>
    <s v="photobooks"/>
    <x v="1517"/>
    <d v="2014-12-05T2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63.559322033898304"/>
    <n v="0.48693393929556888"/>
    <x v="8"/>
    <s v="photobooks"/>
    <x v="1518"/>
    <d v="2014-05-31T10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62.068965517241381"/>
    <n v="0.96745585982639537"/>
    <x v="8"/>
    <s v="photobooks"/>
    <x v="1519"/>
    <d v="2014-06-20T12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7.78443113772455"/>
    <n v="0.96644295302013428"/>
    <x v="8"/>
    <s v="photobooks"/>
    <x v="1520"/>
    <d v="2014-12-18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59.57446808510639"/>
    <n v="0.93621270752715013"/>
    <x v="8"/>
    <s v="photobooks"/>
    <x v="1521"/>
    <d v="2016-06-06T19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96.238938053097343"/>
    <n v="0.71960178725924362"/>
    <x v="8"/>
    <s v="photobooks"/>
    <x v="1522"/>
    <d v="2014-10-17T10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76.763485477178421"/>
    <n v="0.80100450294423275"/>
    <x v="8"/>
    <s v="photobooks"/>
    <x v="1523"/>
    <d v="2014-12-22T15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107.14285714285714"/>
    <n v="0.48309178743961351"/>
    <x v="8"/>
    <s v="photobooks"/>
    <x v="1524"/>
    <d v="2017-02-20T03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8.571428571428573"/>
    <n v="0.57469358885094446"/>
    <x v="8"/>
    <s v="photobooks"/>
    <x v="1525"/>
    <d v="2016-08-18T07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82.142857142857139"/>
    <n v="0.83107497741644087"/>
    <x v="8"/>
    <s v="photobooks"/>
    <x v="1526"/>
    <d v="2016-01-18T2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50"/>
    <n v="0.90543389685814435"/>
    <x v="8"/>
    <s v="photobooks"/>
    <x v="1527"/>
    <d v="2017-03-14T0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18.75"/>
    <n v="0.35515567657156388"/>
    <x v="8"/>
    <s v="photobooks"/>
    <x v="1528"/>
    <d v="2017-01-31T15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34.75177304964538"/>
    <n v="0.99325631240524859"/>
    <x v="8"/>
    <s v="photobooks"/>
    <x v="1529"/>
    <d v="2015-03-19T0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40.045766590389015"/>
    <n v="0.74169827714085912"/>
    <x v="8"/>
    <s v="photobooks"/>
    <x v="1530"/>
    <d v="2015-10-23T09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32.19178082191781"/>
    <n v="0.56831922611850061"/>
    <x v="8"/>
    <s v="photobooks"/>
    <x v="1531"/>
    <d v="2014-11-30T18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17.006802721088434"/>
    <n v="0.20660303293252344"/>
    <x v="8"/>
    <s v="photobooks"/>
    <x v="1532"/>
    <d v="2016-02-15T06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60.810810810810814"/>
    <n v="0.68898994074686515"/>
    <x v="8"/>
    <s v="photobooks"/>
    <x v="1533"/>
    <d v="2016-05-01T18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20.325203252032519"/>
    <n v="0.23938716884774977"/>
    <x v="8"/>
    <s v="photobooks"/>
    <x v="1534"/>
    <d v="2015-09-04T07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36.363636363636367"/>
    <n v="0.75514442137058713"/>
    <x v="8"/>
    <s v="photobooks"/>
    <x v="1535"/>
    <d v="2016-05-23T13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6.373626373626372"/>
    <n v="0.39950714135661308"/>
    <x v="8"/>
    <s v="photobooks"/>
    <x v="1536"/>
    <d v="2015-08-27T10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53.571428571428569"/>
    <n v="0.5558643690939411"/>
    <x v="8"/>
    <s v="photobooks"/>
    <x v="1537"/>
    <d v="2016-08-06T09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52.17391304347825"/>
    <n v="0.97438752783964366"/>
    <x v="8"/>
    <s v="photobooks"/>
    <x v="1538"/>
    <d v="2015-01-22T09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70.422535211267601"/>
    <n v="0.73536927671284047"/>
    <x v="8"/>
    <s v="photobooks"/>
    <x v="1539"/>
    <d v="2017-01-03T13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53.0612244897959"/>
    <n v="0.84841628959276016"/>
    <x v="8"/>
    <s v="photobooks"/>
    <x v="1540"/>
    <d v="2014-11-25T16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9000"/>
    <n v="3000"/>
    <x v="8"/>
    <s v="nature"/>
    <x v="1541"/>
    <d v="2014-12-31T08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500"/>
    <n v="25"/>
    <x v="8"/>
    <s v="nature"/>
    <x v="1542"/>
    <d v="2015-06-30T14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2250"/>
    <n v="225"/>
    <x v="8"/>
    <s v="nature"/>
    <x v="1543"/>
    <d v="2014-11-22T04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e v="#DIV/0!"/>
    <e v="#DIV/0!"/>
    <x v="8"/>
    <s v="nature"/>
    <x v="1544"/>
    <d v="2015-03-31T15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000"/>
    <n v="3000"/>
    <x v="8"/>
    <s v="nature"/>
    <x v="1545"/>
    <d v="2015-03-02T12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90.909090909090907"/>
    <n v="3.4602076124567476"/>
    <x v="8"/>
    <s v="nature"/>
    <x v="1546"/>
    <d v="2014-09-16T2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e v="#DIV/0!"/>
    <e v="#DIV/0!"/>
    <x v="8"/>
    <s v="nature"/>
    <x v="1547"/>
    <d v="2017-02-23T01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700"/>
    <n v="11.666666666666666"/>
    <x v="8"/>
    <s v="nature"/>
    <x v="1548"/>
    <d v="2015-11-08T13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83.333333333333329"/>
    <n v="2.9411764705882355"/>
    <x v="8"/>
    <s v="nature"/>
    <x v="1549"/>
    <d v="2015-11-02T19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07.14285714285714"/>
    <n v="7.4257425742574261"/>
    <x v="8"/>
    <s v="nature"/>
    <x v="1550"/>
    <d v="2016-05-12T01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e v="#DIV/0!"/>
    <e v="#DIV/0!"/>
    <x v="8"/>
    <s v="nature"/>
    <x v="1551"/>
    <d v="2015-05-27T10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268.75"/>
    <n v="2.0330969267139478"/>
    <x v="8"/>
    <s v="nature"/>
    <x v="1552"/>
    <d v="2014-09-30T18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e v="#DIV/0!"/>
    <e v="#DIV/0!"/>
    <x v="8"/>
    <s v="nature"/>
    <x v="1553"/>
    <d v="2015-09-01T2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e v="#DIV/0!"/>
    <e v="#DIV/0!"/>
    <x v="8"/>
    <s v="nature"/>
    <x v="1554"/>
    <d v="2015-08-01T2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e v="#DIV/0!"/>
    <e v="#DIV/0!"/>
    <x v="8"/>
    <s v="nature"/>
    <x v="1555"/>
    <d v="2015-09-17T08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125"/>
    <n v="2.2156573116691285"/>
    <x v="8"/>
    <s v="nature"/>
    <x v="1556"/>
    <d v="2016-07-03T18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2500"/>
    <n v="25"/>
    <x v="8"/>
    <s v="nature"/>
    <x v="1557"/>
    <d v="2014-09-20T06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250"/>
    <n v="21.428571428571427"/>
    <x v="8"/>
    <s v="nature"/>
    <x v="1558"/>
    <d v="2015-08-28T03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15000"/>
    <n v="300"/>
    <x v="8"/>
    <s v="nature"/>
    <x v="1559"/>
    <d v="2015-04-28T16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625"/>
    <n v="26.595744680851062"/>
    <x v="8"/>
    <s v="nature"/>
    <x v="1560"/>
    <d v="2014-11-12T16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0000"/>
    <n v="149.25373134328359"/>
    <x v="3"/>
    <s v="art books"/>
    <x v="1561"/>
    <d v="2013-11-06T17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e v="#DIV/0!"/>
    <e v="#DIV/0!"/>
    <x v="3"/>
    <s v="art books"/>
    <x v="1562"/>
    <d v="2009-12-01T15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3000"/>
    <n v="70.588235294117652"/>
    <x v="3"/>
    <s v="art books"/>
    <x v="1563"/>
    <d v="2014-03-14T0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0000"/>
    <n v="1000"/>
    <x v="3"/>
    <s v="art books"/>
    <x v="1564"/>
    <d v="2015-05-28T11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4000"/>
    <n v="40"/>
    <x v="3"/>
    <s v="art books"/>
    <x v="1565"/>
    <d v="2011-06-08T08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508.47457627118644"/>
    <n v="4.7058823529411766"/>
    <x v="3"/>
    <s v="art books"/>
    <x v="1566"/>
    <d v="2016-07-27T13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653.84615384615381"/>
    <n v="24.285714285714285"/>
    <x v="3"/>
    <s v="art books"/>
    <x v="1567"/>
    <d v="2014-02-16T15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136.3636363636363"/>
    <n v="7.3313782991202343"/>
    <x v="3"/>
    <s v="art books"/>
    <x v="1568"/>
    <d v="2014-12-23T16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e v="#DIV/0!"/>
    <e v="#DIV/0!"/>
    <x v="3"/>
    <s v="art books"/>
    <x v="1569"/>
    <d v="2013-05-25T07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115.38461538461539"/>
    <n v="2.4154589371980677"/>
    <x v="3"/>
    <s v="art books"/>
    <x v="1570"/>
    <d v="2016-04-08T0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3025"/>
    <n v="151.25"/>
    <x v="3"/>
    <s v="art books"/>
    <x v="1571"/>
    <d v="2015-06-19T09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833.33333333333337"/>
    <n v="20"/>
    <x v="3"/>
    <s v="art books"/>
    <x v="1572"/>
    <d v="2016-02-28T14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3000"/>
    <n v="40.358744394618832"/>
    <x v="3"/>
    <s v="art books"/>
    <x v="1573"/>
    <d v="2017-03-31T18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1666.6666666666667"/>
    <n v="19.762845849802371"/>
    <x v="3"/>
    <s v="art books"/>
    <x v="1574"/>
    <d v="2015-02-17T13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85.71428571428572"/>
    <n v="4.3649061545176782"/>
    <x v="3"/>
    <s v="art books"/>
    <x v="1575"/>
    <d v="2014-07-09T03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500"/>
    <n v="7.6923076923076925"/>
    <x v="3"/>
    <s v="art books"/>
    <x v="1576"/>
    <d v="2015-06-30T12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000"/>
    <n v="181.81818181818181"/>
    <x v="3"/>
    <s v="art books"/>
    <x v="1577"/>
    <d v="2012-07-24T11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474.25"/>
    <n v="9.2536585365853661"/>
    <x v="3"/>
    <s v="art books"/>
    <x v="1578"/>
    <d v="2010-09-01T17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666.5"/>
    <n v="119.03571428571429"/>
    <x v="3"/>
    <s v="art books"/>
    <x v="1579"/>
    <d v="2013-08-28T14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e v="#DIV/0!"/>
    <e v="#DIV/0!"/>
    <x v="3"/>
    <s v="art books"/>
    <x v="1580"/>
    <d v="2012-05-20T16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000"/>
    <n v="200"/>
    <x v="8"/>
    <s v="places"/>
    <x v="1581"/>
    <d v="2015-12-19T01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333.33333333333331"/>
    <n v="10.75268817204301"/>
    <x v="8"/>
    <s v="places"/>
    <x v="1582"/>
    <d v="2015-10-26T12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20000"/>
    <n v="1333.3333333333333"/>
    <x v="8"/>
    <s v="places"/>
    <x v="1583"/>
    <d v="2014-09-25T12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e v="#DIV/0!"/>
    <e v="#DIV/0!"/>
    <x v="8"/>
    <s v="places"/>
    <x v="1584"/>
    <d v="2014-05-30T06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166.66666666666666"/>
    <n v="1.2658227848101267"/>
    <x v="8"/>
    <s v="places"/>
    <x v="1585"/>
    <d v="2016-12-25T02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e v="#DIV/0!"/>
    <e v="#DIV/0!"/>
    <x v="8"/>
    <s v="places"/>
    <x v="1586"/>
    <d v="2015-04-04T16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7500"/>
    <n v="7500"/>
    <x v="8"/>
    <s v="places"/>
    <x v="1587"/>
    <d v="2014-12-13T13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e v="#DIV/0!"/>
    <e v="#DIV/0!"/>
    <x v="8"/>
    <s v="places"/>
    <x v="1588"/>
    <d v="2015-01-31T11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e v="#DIV/0!"/>
    <e v="#DIV/0!"/>
    <x v="8"/>
    <s v="places"/>
    <x v="1589"/>
    <d v="2015-10-09T14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30000"/>
    <n v="58.823529411764703"/>
    <x v="8"/>
    <s v="places"/>
    <x v="1590"/>
    <d v="2015-09-23T11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152.17391304347825"/>
    <n v="3.4213098729227762"/>
    <x v="8"/>
    <s v="places"/>
    <x v="1591"/>
    <d v="2016-04-03T0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e v="#DIV/0!"/>
    <e v="#DIV/0!"/>
    <x v="8"/>
    <s v="places"/>
    <x v="1592"/>
    <d v="2015-03-27T15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7333.333333333333"/>
    <n v="7333.333333333333"/>
    <x v="8"/>
    <s v="places"/>
    <x v="1593"/>
    <d v="2015-02-28T11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100"/>
    <n v="4.8780487804878048"/>
    <x v="8"/>
    <s v="places"/>
    <x v="1594"/>
    <d v="2016-05-15T07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14285.714285714286"/>
    <n v="357.14285714285717"/>
    <x v="8"/>
    <s v="places"/>
    <x v="1595"/>
    <d v="2014-06-18T11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1083.3333333333333"/>
    <n v="43.333333333333336"/>
    <x v="8"/>
    <s v="places"/>
    <x v="1596"/>
    <d v="2014-12-13T02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e v="#DIV/0!"/>
    <e v="#DIV/0!"/>
    <x v="8"/>
    <s v="places"/>
    <x v="1597"/>
    <d v="2016-09-19T2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800"/>
    <n v="800"/>
    <x v="8"/>
    <s v="places"/>
    <x v="1598"/>
    <d v="2015-07-26T07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e v="#DIV/0!"/>
    <e v="#DIV/0!"/>
    <x v="8"/>
    <s v="places"/>
    <x v="1599"/>
    <d v="2016-04-08T0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555.55555555555554"/>
    <n v="13.623978201634877"/>
    <x v="8"/>
    <s v="places"/>
    <x v="1600"/>
    <d v="2014-07-14T2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44.642857142857146"/>
    <n v="0.92379435598600268"/>
    <x v="4"/>
    <s v="rock"/>
    <x v="1601"/>
    <d v="2011-05-04T17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46.875"/>
    <n v="0.99833610648918469"/>
    <x v="4"/>
    <s v="rock"/>
    <x v="1602"/>
    <d v="2011-10-14T14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66.666666666666671"/>
    <n v="0.99967010886407481"/>
    <x v="4"/>
    <s v="rock"/>
    <x v="1603"/>
    <d v="2012-01-27T19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40"/>
    <n v="0.81895291020766303"/>
    <x v="4"/>
    <s v="rock"/>
    <x v="1604"/>
    <d v="2012-03-17T1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36.36363636363637"/>
    <n v="0.99311440677966101"/>
    <x v="4"/>
    <s v="rock"/>
    <x v="1605"/>
    <d v="2011-07-31T2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86.956521739130437"/>
    <n v="0.99005857434040445"/>
    <x v="4"/>
    <s v="rock"/>
    <x v="1606"/>
    <d v="2011-03-23T16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48.780487804878049"/>
    <n v="0.68913238233064567"/>
    <x v="4"/>
    <s v="rock"/>
    <x v="1607"/>
    <d v="2012-06-14T10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52.173913043478258"/>
    <n v="0.98765432098765427"/>
    <x v="4"/>
    <s v="rock"/>
    <x v="1608"/>
    <d v="2013-12-31T2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375"/>
    <n v="0.84507042253521125"/>
    <x v="4"/>
    <s v="rock"/>
    <x v="1609"/>
    <d v="2011-11-01T2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17.857142857142858"/>
    <n v="0.36784991723376864"/>
    <x v="4"/>
    <s v="rock"/>
    <x v="1610"/>
    <d v="2012-12-15T13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29.62962962962963"/>
    <n v="0.79920079920079923"/>
    <x v="4"/>
    <s v="rock"/>
    <x v="1611"/>
    <d v="2013-06-04T15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45.454545454545453"/>
    <n v="0.90909090909090906"/>
    <x v="4"/>
    <s v="rock"/>
    <x v="1612"/>
    <d v="2013-01-02T11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38.46153846153846"/>
    <n v="0.98522167487684731"/>
    <x v="4"/>
    <s v="rock"/>
    <x v="1613"/>
    <d v="2012-07-21T16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64.935064935064929"/>
    <n v="0.97370983446932813"/>
    <x v="4"/>
    <s v="rock"/>
    <x v="1614"/>
    <d v="2014-08-03T0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58.823529411764703"/>
    <n v="0.87623220153340631"/>
    <x v="4"/>
    <s v="rock"/>
    <x v="1615"/>
    <d v="2011-12-12T17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63.694267515923563"/>
    <n v="0.95969289827255277"/>
    <x v="4"/>
    <s v="rock"/>
    <x v="1616"/>
    <d v="2012-11-22T13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44.303797468354432"/>
    <n v="0.68560235063663078"/>
    <x v="4"/>
    <s v="rock"/>
    <x v="1617"/>
    <d v="2013-11-01T10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55.555555555555557"/>
    <n v="0.95177664974619292"/>
    <x v="4"/>
    <s v="rock"/>
    <x v="1618"/>
    <d v="2013-03-08T06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65.217391304347828"/>
    <n v="0.75"/>
    <x v="4"/>
    <s v="rock"/>
    <x v="1619"/>
    <d v="2014-09-14T19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58.823529411764703"/>
    <n v="0.88495575221238942"/>
    <x v="4"/>
    <s v="rock"/>
    <x v="1620"/>
    <d v="2013-02-22T2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35.13513513513513"/>
    <n v="0.82508250825082508"/>
    <x v="4"/>
    <s v="rock"/>
    <x v="1621"/>
    <d v="2012-05-27T18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6.15384615384616"/>
    <n v="0.98304601795127511"/>
    <x v="4"/>
    <s v="rock"/>
    <x v="1622"/>
    <d v="2014-12-16T2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41.666666666666664"/>
    <n v="0.98944591029023743"/>
    <x v="4"/>
    <s v="rock"/>
    <x v="1623"/>
    <d v="2013-08-27T07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40"/>
    <n v="0.84745762711864403"/>
    <x v="4"/>
    <s v="rock"/>
    <x v="1624"/>
    <d v="2013-01-08T2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72.115384615384613"/>
    <n v="0.64377682403433478"/>
    <x v="4"/>
    <s v="rock"/>
    <x v="1625"/>
    <d v="2012-09-11T07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74.074074074074076"/>
    <n v="0.98826436071649171"/>
    <x v="4"/>
    <s v="rock"/>
    <x v="1626"/>
    <d v="2013-12-01T12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52.631578947368418"/>
    <n v="0.85470085470085466"/>
    <x v="4"/>
    <s v="rock"/>
    <x v="1627"/>
    <d v="2012-11-25T19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45.454545454545453"/>
    <n v="0.99083477830071831"/>
    <x v="4"/>
    <s v="rock"/>
    <x v="1628"/>
    <d v="2014-06-17T08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73.170731707317074"/>
    <n v="0.96463022508038587"/>
    <x v="4"/>
    <s v="rock"/>
    <x v="1629"/>
    <d v="2014-02-20T11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31.746031746031747"/>
    <n v="0.3770028275212064"/>
    <x v="4"/>
    <s v="rock"/>
    <x v="1630"/>
    <d v="2012-03-01T2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75.187969924812023"/>
    <n v="0.64139567699313704"/>
    <x v="4"/>
    <s v="rock"/>
    <x v="1631"/>
    <d v="2012-10-12T11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85.106382978723403"/>
    <n v="0.98400984009840098"/>
    <x v="4"/>
    <s v="rock"/>
    <x v="1632"/>
    <d v="2011-09-23T2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72.41379310344828"/>
    <n v="1"/>
    <x v="4"/>
    <s v="rock"/>
    <x v="1633"/>
    <d v="2012-01-15T2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62.5"/>
    <n v="0.99502487562189057"/>
    <x v="4"/>
    <s v="rock"/>
    <x v="1634"/>
    <d v="2011-06-01T2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54.054054054054056"/>
    <n v="0.79808459696727851"/>
    <x v="4"/>
    <s v="rock"/>
    <x v="1635"/>
    <d v="2016-07-11T11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51.724137931034484"/>
    <n v="0.96566523605150212"/>
    <x v="4"/>
    <s v="rock"/>
    <x v="1636"/>
    <d v="2011-06-11T19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33.333333333333336"/>
    <n v="0.96339113680154143"/>
    <x v="4"/>
    <s v="rock"/>
    <x v="1637"/>
    <d v="2009-12-31T14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37.037037037037038"/>
    <n v="0.95238095238095233"/>
    <x v="4"/>
    <s v="rock"/>
    <x v="1638"/>
    <d v="2013-02-28T12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94.736842105263165"/>
    <n v="1"/>
    <x v="4"/>
    <s v="rock"/>
    <x v="1639"/>
    <d v="2012-03-03T06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23.529411764705884"/>
    <n v="0.58872012245378547"/>
    <x v="4"/>
    <s v="rock"/>
    <x v="1640"/>
    <d v="2010-08-02T16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96.15384615384616"/>
    <n v="0.98619329388560162"/>
    <x v="4"/>
    <s v="pop"/>
    <x v="1641"/>
    <d v="2014-12-19T05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42.857142857142854"/>
    <n v="1"/>
    <x v="4"/>
    <s v="pop"/>
    <x v="1642"/>
    <d v="2011-06-13T15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35.13513513513513"/>
    <n v="0.80192461908580592"/>
    <x v="4"/>
    <s v="pop"/>
    <x v="1643"/>
    <d v="2012-09-24T10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78.125"/>
    <n v="0.91324200913242004"/>
    <x v="4"/>
    <s v="pop"/>
    <x v="1644"/>
    <d v="2012-11-21T17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500"/>
    <n v="0.90252707581227432"/>
    <x v="4"/>
    <s v="pop"/>
    <x v="1645"/>
    <d v="2013-09-18T05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24.096385542168676"/>
    <n v="0.90744101633393826"/>
    <x v="4"/>
    <s v="pop"/>
    <x v="1646"/>
    <d v="2014-08-14T09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8.69565217391305"/>
    <n v="0.95492742551566079"/>
    <x v="4"/>
    <s v="pop"/>
    <x v="1647"/>
    <d v="2012-06-09T00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25.555555555555557"/>
    <n v="0.79833391183616798"/>
    <x v="4"/>
    <s v="pop"/>
    <x v="1648"/>
    <d v="2011-03-20T0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46.913580246913583"/>
    <n v="0.99415801356764066"/>
    <x v="4"/>
    <s v="pop"/>
    <x v="1649"/>
    <d v="2014-05-23T07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62.5"/>
    <n v="0.70646414694454251"/>
    <x v="4"/>
    <s v="pop"/>
    <x v="1650"/>
    <d v="2013-10-09T01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"/>
    <n v="0.99255583126550873"/>
    <x v="4"/>
    <s v="pop"/>
    <x v="1651"/>
    <d v="2011-04-25T2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64.285714285714292"/>
    <n v="0.99337748344370858"/>
    <x v="4"/>
    <s v="pop"/>
    <x v="1652"/>
    <d v="2013-11-24T03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29.761904761904763"/>
    <n v="0.57395265120208638"/>
    <x v="4"/>
    <s v="pop"/>
    <x v="1653"/>
    <d v="2011-04-24T11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32.352941176470587"/>
    <n v="0.83396512509476872"/>
    <x v="4"/>
    <s v="pop"/>
    <x v="1654"/>
    <d v="2012-04-18T12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31.25"/>
    <n v="0.69995333644423707"/>
    <x v="4"/>
    <s v="pop"/>
    <x v="1655"/>
    <d v="2012-04-05T0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56.25"/>
    <n v="0.99666184725293416"/>
    <x v="4"/>
    <s v="pop"/>
    <x v="1656"/>
    <d v="2012-12-13T13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13.12217194570135"/>
    <n v="0.95298178470616712"/>
    <x v="4"/>
    <s v="pop"/>
    <x v="1657"/>
    <d v="2012-05-24T09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56.074766355140184"/>
    <n v="0.75623897151499875"/>
    <x v="4"/>
    <s v="pop"/>
    <x v="1658"/>
    <d v="2012-12-18T05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.111111111111111"/>
    <n v="0.88652482269503541"/>
    <x v="4"/>
    <s v="pop"/>
    <x v="1659"/>
    <d v="2013-12-17T03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2.2222222222222223"/>
    <n v="7.9760717846460619E-2"/>
    <x v="4"/>
    <s v="pop"/>
    <x v="1660"/>
    <d v="2016-04-30T12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78.21782178217822"/>
    <n v="0.9755495183996048"/>
    <x v="4"/>
    <s v="pop"/>
    <x v="1661"/>
    <d v="2016-01-17T12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29.03225806451613"/>
    <n v="0.97430276458409448"/>
    <x v="4"/>
    <s v="pop"/>
    <x v="1662"/>
    <d v="2011-12-30T2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31.25"/>
    <n v="0.92592592592592593"/>
    <x v="4"/>
    <s v="pop"/>
    <x v="1663"/>
    <d v="2015-01-31T15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28.089887640449437"/>
    <n v="0.81693473018279739"/>
    <x v="4"/>
    <s v="pop"/>
    <x v="1664"/>
    <d v="2012-03-15T18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37.634408602150536"/>
    <n v="0.83712030614685484"/>
    <x v="4"/>
    <s v="pop"/>
    <x v="1665"/>
    <d v="2011-02-21T18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25.510204081632654"/>
    <n v="0.62158130283441071"/>
    <x v="4"/>
    <s v="pop"/>
    <x v="1666"/>
    <d v="2013-03-27T2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41.463414634146339"/>
    <n v="0.78831439833062833"/>
    <x v="4"/>
    <s v="pop"/>
    <x v="1667"/>
    <d v="2014-03-10T2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68.965517241379317"/>
    <n v="0.97430276458409448"/>
    <x v="4"/>
    <s v="pop"/>
    <x v="1668"/>
    <d v="2011-11-27T19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38.46153846153846"/>
    <n v="0.7155635062611807"/>
    <x v="4"/>
    <s v="pop"/>
    <x v="1669"/>
    <d v="2016-05-31T12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43.478260869565219"/>
    <n v="0.97465886939571145"/>
    <x v="4"/>
    <s v="pop"/>
    <x v="1670"/>
    <d v="2010-07-04T19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25.974025974025974"/>
    <n v="0.9933100567676697"/>
    <x v="4"/>
    <s v="pop"/>
    <x v="1671"/>
    <d v="2016-08-01T04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34.693877551020407"/>
    <n v="0.88541666666666663"/>
    <x v="4"/>
    <s v="pop"/>
    <x v="1672"/>
    <d v="2012-06-04T06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35.593220338983052"/>
    <n v="0.7806691449814126"/>
    <x v="4"/>
    <s v="pop"/>
    <x v="1673"/>
    <d v="2015-03-06T12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44.247787610619469"/>
    <n v="0.49578582052553299"/>
    <x v="4"/>
    <s v="pop"/>
    <x v="1674"/>
    <d v="2016-08-17T2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29.411764705882351"/>
    <n v="0.7277172963847004"/>
    <x v="4"/>
    <s v="pop"/>
    <x v="1675"/>
    <d v="2011-10-16T13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71.428571428571431"/>
    <n v="0.86705202312138729"/>
    <x v="4"/>
    <s v="pop"/>
    <x v="1676"/>
    <d v="2012-04-20T18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42.85714285714286"/>
    <n v="0.89552238805970152"/>
    <x v="4"/>
    <s v="pop"/>
    <x v="1677"/>
    <d v="2016-04-15T2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30.612244897959183"/>
    <n v="0.84459459459459463"/>
    <x v="4"/>
    <s v="pop"/>
    <x v="1678"/>
    <d v="2014-02-06T11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35.714285714285715"/>
    <n v="0.5714285714285714"/>
    <x v="4"/>
    <s v="pop"/>
    <x v="1679"/>
    <d v="2011-07-21T16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40"/>
    <n v="0.85106382978723405"/>
    <x v="4"/>
    <s v="pop"/>
    <x v="1680"/>
    <d v="2014-07-12T09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73.529411764705884"/>
    <n v="0.98597817681410116"/>
    <x v="4"/>
    <s v="faith"/>
    <x v="1681"/>
    <d v="2017-03-28T17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e v="#DIV/0!"/>
    <e v="#DIV/0!"/>
    <x v="4"/>
    <s v="faith"/>
    <x v="1682"/>
    <d v="2017-04-13T19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350"/>
    <n v="4.6052631578947372"/>
    <x v="4"/>
    <s v="faith"/>
    <x v="1683"/>
    <d v="2017-04-07T09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79.207920792079207"/>
    <n v="0.91638029782359676"/>
    <x v="4"/>
    <s v="faith"/>
    <x v="1684"/>
    <d v="2017-03-17T0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23.333333333333332"/>
    <n v="0.97222222222222221"/>
    <x v="4"/>
    <s v="faith"/>
    <x v="1685"/>
    <d v="2017-03-23T2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5000"/>
    <n v="277.77777777777777"/>
    <x v="4"/>
    <s v="faith"/>
    <x v="1686"/>
    <d v="2017-04-27T1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256.41025641025641"/>
    <n v="3.2"/>
    <x v="4"/>
    <s v="faith"/>
    <x v="1687"/>
    <d v="2017-04-10T11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571.42857142857144"/>
    <n v="2.2573363431151243"/>
    <x v="4"/>
    <s v="faith"/>
    <x v="1688"/>
    <d v="2017-04-09T0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71.42857142857142"/>
    <n v="1"/>
    <x v="4"/>
    <s v="faith"/>
    <x v="1689"/>
    <d v="2017-03-16T1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27.27272727272728"/>
    <n v="3.9370078740157481"/>
    <x v="4"/>
    <s v="faith"/>
    <x v="1690"/>
    <d v="2017-04-06T0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789.47368421052636"/>
    <n v="2.9874526986656043"/>
    <x v="4"/>
    <s v="faith"/>
    <x v="1691"/>
    <d v="2017-04-02T16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333.33333333333331"/>
    <n v="2.0920502092050208"/>
    <x v="4"/>
    <s v="faith"/>
    <x v="1692"/>
    <d v="2017-03-26T14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375"/>
    <n v="10.714285714285714"/>
    <x v="4"/>
    <s v="faith"/>
    <x v="1693"/>
    <d v="2017-04-09T11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10000"/>
    <n v="2000"/>
    <x v="4"/>
    <s v="faith"/>
    <x v="1694"/>
    <d v="2017-03-26T19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521.73913043478262"/>
    <n v="8.5409252669039137"/>
    <x v="4"/>
    <s v="faith"/>
    <x v="1695"/>
    <d v="2017-04-09T16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e v="#DIV/0!"/>
    <e v="#DIV/0!"/>
    <x v="4"/>
    <s v="faith"/>
    <x v="1696"/>
    <d v="2017-03-31T15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568.18181818181813"/>
    <n v="4.9485352335708628"/>
    <x v="4"/>
    <s v="faith"/>
    <x v="1697"/>
    <d v="2017-04-09T14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e v="#DIV/0!"/>
    <e v="#DIV/0!"/>
    <x v="4"/>
    <s v="faith"/>
    <x v="1698"/>
    <d v="2017-03-25T18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1276.25"/>
    <n v="23.63425925925926"/>
    <x v="4"/>
    <s v="faith"/>
    <x v="1699"/>
    <d v="2017-04-11T11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53.16455696202533"/>
    <n v="3.8372985418265539"/>
    <x v="4"/>
    <s v="faith"/>
    <x v="1700"/>
    <d v="2017-03-31T19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2525"/>
    <n v="505"/>
    <x v="4"/>
    <s v="faith"/>
    <x v="1701"/>
    <d v="2015-01-15T06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16500"/>
    <n v="16500"/>
    <x v="4"/>
    <s v="faith"/>
    <x v="1702"/>
    <d v="2015-03-30T1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2500"/>
    <n v="98.039215686274517"/>
    <x v="4"/>
    <s v="faith"/>
    <x v="1703"/>
    <d v="2015-08-30T2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181.81818181818181"/>
    <n v="1.5360983102918586"/>
    <x v="4"/>
    <s v="faith"/>
    <x v="1704"/>
    <d v="2015-02-15T18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e v="#DIV/0!"/>
    <e v="#DIV/0!"/>
    <x v="4"/>
    <s v="faith"/>
    <x v="1705"/>
    <d v="2015-09-09T07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e v="#DIV/0!"/>
    <e v="#DIV/0!"/>
    <x v="4"/>
    <s v="faith"/>
    <x v="1706"/>
    <d v="2015-08-22T2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555.55555555555554"/>
    <n v="10.266940451745381"/>
    <x v="4"/>
    <s v="faith"/>
    <x v="1707"/>
    <d v="2016-03-28T0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e v="#DIV/0!"/>
    <e v="#DIV/0!"/>
    <x v="4"/>
    <s v="faith"/>
    <x v="1708"/>
    <d v="2016-05-01T11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37.5"/>
    <n v="20.588235294117649"/>
    <x v="4"/>
    <s v="faith"/>
    <x v="1709"/>
    <d v="2014-08-31T10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5000"/>
    <n v="147.05882352941177"/>
    <x v="4"/>
    <s v="faith"/>
    <x v="1710"/>
    <d v="2016-01-18T04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5000"/>
    <n v="9.5238095238095237"/>
    <x v="4"/>
    <s v="faith"/>
    <x v="1711"/>
    <d v="2014-09-01T06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e v="#DIV/0!"/>
    <e v="#DIV/0!"/>
    <x v="4"/>
    <s v="faith"/>
    <x v="1712"/>
    <d v="2015-06-30T12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3000"/>
    <n v="60"/>
    <x v="4"/>
    <s v="faith"/>
    <x v="1713"/>
    <d v="2014-10-05T10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1470.5882352941176"/>
    <n v="12.709710218607016"/>
    <x v="4"/>
    <s v="faith"/>
    <x v="1714"/>
    <d v="2015-05-01T13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500"/>
    <n v="454.54545454545456"/>
    <x v="4"/>
    <s v="faith"/>
    <x v="1715"/>
    <d v="2015-03-30T18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666.66666666666663"/>
    <n v="13.333333333333334"/>
    <x v="4"/>
    <s v="faith"/>
    <x v="1716"/>
    <d v="2016-12-09T05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79.634146341463421"/>
    <n v="2.3405017921146953"/>
    <x v="4"/>
    <s v="faith"/>
    <x v="1717"/>
    <d v="2016-04-20T19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17500"/>
    <n v="466.66666666666669"/>
    <x v="4"/>
    <s v="faith"/>
    <x v="1718"/>
    <d v="2016-05-13T19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333.3333333333333"/>
    <n v="114.28571428571429"/>
    <x v="4"/>
    <s v="faith"/>
    <x v="1719"/>
    <d v="2014-09-17T03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00"/>
    <n v="17.777777777777779"/>
    <x v="4"/>
    <s v="faith"/>
    <x v="1720"/>
    <d v="2014-11-09T10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e v="#DIV/0!"/>
    <e v="#DIV/0!"/>
    <x v="4"/>
    <s v="faith"/>
    <x v="1721"/>
    <d v="2015-12-11T02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2880"/>
    <n v="2880"/>
    <x v="4"/>
    <s v="faith"/>
    <x v="1722"/>
    <d v="2016-04-02T15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3333.3333333333335"/>
    <n v="15.384615384615385"/>
    <x v="4"/>
    <s v="faith"/>
    <x v="1723"/>
    <d v="2015-06-30T2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500"/>
    <n v="171.42857142857142"/>
    <x v="4"/>
    <s v="faith"/>
    <x v="1724"/>
    <d v="2014-10-30T13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611.11111111111109"/>
    <n v="9.8214285714285712"/>
    <x v="4"/>
    <s v="faith"/>
    <x v="1725"/>
    <d v="2014-08-24T14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406.25"/>
    <n v="2.9599271402550089"/>
    <x v="4"/>
    <s v="faith"/>
    <x v="1726"/>
    <d v="2014-06-27T13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000"/>
    <n v="3000"/>
    <x v="4"/>
    <s v="faith"/>
    <x v="1727"/>
    <d v="2015-04-05T02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178.57142857142858"/>
    <n v="1.4619883040935673"/>
    <x v="4"/>
    <s v="faith"/>
    <x v="1728"/>
    <d v="2015-10-21T06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e v="#DIV/0!"/>
    <e v="#DIV/0!"/>
    <x v="4"/>
    <s v="faith"/>
    <x v="1729"/>
    <d v="2016-06-09T16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e v="#DIV/0!"/>
    <e v="#DIV/0!"/>
    <x v="4"/>
    <s v="faith"/>
    <x v="1730"/>
    <d v="2015-10-24T17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e v="#DIV/0!"/>
    <e v="#DIV/0!"/>
    <x v="4"/>
    <s v="faith"/>
    <x v="1731"/>
    <d v="2015-06-11T06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e v="#DIV/0!"/>
    <e v="#DIV/0!"/>
    <x v="4"/>
    <s v="faith"/>
    <x v="1732"/>
    <d v="2016-01-15T2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e v="#DIV/0!"/>
    <e v="#DIV/0!"/>
    <x v="4"/>
    <s v="faith"/>
    <x v="1733"/>
    <d v="2016-09-13T12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4500"/>
    <n v="4500"/>
    <x v="4"/>
    <s v="faith"/>
    <x v="1734"/>
    <d v="2015-05-07T15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500"/>
    <n v="9.0909090909090917"/>
    <x v="4"/>
    <s v="faith"/>
    <x v="1735"/>
    <d v="2016-08-07T10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3000"/>
    <n v="136.36363636363637"/>
    <x v="4"/>
    <s v="faith"/>
    <x v="1736"/>
    <d v="2015-11-08T12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66.66666666666669"/>
    <n v="4.7058823529411766"/>
    <x v="4"/>
    <s v="faith"/>
    <x v="1737"/>
    <d v="2015-07-20T13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5000"/>
    <n v="250"/>
    <x v="4"/>
    <s v="faith"/>
    <x v="1738"/>
    <d v="2014-10-02T11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000"/>
    <n v="1000"/>
    <x v="4"/>
    <s v="faith"/>
    <x v="1739"/>
    <d v="2016-05-04T1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e v="#DIV/0!"/>
    <e v="#DIV/0!"/>
    <x v="4"/>
    <s v="faith"/>
    <x v="1740"/>
    <d v="2015-07-16T10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23.076923076923077"/>
    <n v="0.90225563909774431"/>
    <x v="8"/>
    <s v="photobooks"/>
    <x v="1741"/>
    <d v="2015-06-10T06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58.823529411764703"/>
    <n v="0.91954022988505746"/>
    <x v="8"/>
    <s v="photobooks"/>
    <x v="1742"/>
    <d v="2017-01-07T12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89.552238805970148"/>
    <n v="0.99585062240663902"/>
    <x v="8"/>
    <s v="photobooks"/>
    <x v="1743"/>
    <d v="2016-08-26T18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78.571428571428569"/>
    <n v="0.84420567920184186"/>
    <x v="8"/>
    <s v="photobooks"/>
    <x v="1744"/>
    <d v="2015-03-08T0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78.651685393258433"/>
    <n v="0.87708307229670468"/>
    <x v="8"/>
    <s v="photobooks"/>
    <x v="1745"/>
    <d v="2016-12-21T17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0.18691588785046"/>
    <n v="0.67521944632005404"/>
    <x v="8"/>
    <s v="photobooks"/>
    <x v="1746"/>
    <d v="2016-11-23T17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56.60377358490566"/>
    <n v="0.95278424730044464"/>
    <x v="8"/>
    <s v="photobooks"/>
    <x v="1747"/>
    <d v="2015-11-13T06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276.24309392265195"/>
    <n v="0.76953858466463509"/>
    <x v="8"/>
    <s v="photobooks"/>
    <x v="1748"/>
    <d v="2015-09-02T13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76.717557251908403"/>
    <n v="0.8097981547882841"/>
    <x v="8"/>
    <s v="photobooks"/>
    <x v="1749"/>
    <d v="2017-03-01T1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40"/>
    <n v="0.49598254141454223"/>
    <x v="8"/>
    <s v="photobooks"/>
    <x v="1750"/>
    <d v="2016-04-19T11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63.9344262295082"/>
    <n v="0.97181729834791064"/>
    <x v="8"/>
    <s v="photobooks"/>
    <x v="1751"/>
    <d v="2015-03-19T0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13.333333333333334"/>
    <n v="0.38436899423446508"/>
    <x v="8"/>
    <s v="photobooks"/>
    <x v="1752"/>
    <d v="2016-10-13T2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428.57142857142856"/>
    <n v="0.92592592592592593"/>
    <x v="8"/>
    <s v="photobooks"/>
    <x v="1753"/>
    <d v="2016-03-21T0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94.444444444444443"/>
    <n v="0.90473656200106445"/>
    <x v="8"/>
    <s v="photobooks"/>
    <x v="1754"/>
    <d v="2015-04-03T1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6.25"/>
    <n v="0.83333333333333337"/>
    <x v="8"/>
    <s v="photobooks"/>
    <x v="1755"/>
    <d v="2015-10-05T09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45.833333333333336"/>
    <n v="0.97248744607115067"/>
    <x v="8"/>
    <s v="photobooks"/>
    <x v="1756"/>
    <d v="2016-08-28T19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357.14285714285717"/>
    <n v="0.86206896551724133"/>
    <x v="8"/>
    <s v="photobooks"/>
    <x v="1757"/>
    <d v="2017-01-28T10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37.037037037037038"/>
    <n v="0.87183958151700092"/>
    <x v="8"/>
    <s v="photobooks"/>
    <x v="1758"/>
    <d v="2016-07-14T13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2.04081632653062"/>
    <n v="0.93808630393996251"/>
    <x v="8"/>
    <s v="photobooks"/>
    <x v="1759"/>
    <d v="2015-03-25T0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49.019607843137258"/>
    <n v="0.60444874274661509"/>
    <x v="8"/>
    <s v="photobooks"/>
    <x v="1760"/>
    <d v="2016-02-25T07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33.333333333333336"/>
    <n v="0.64516129032258063"/>
    <x v="8"/>
    <s v="photobooks"/>
    <x v="1761"/>
    <d v="2015-09-12T04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4"/>
    <n v="0.11299435028248588"/>
    <x v="8"/>
    <s v="photobooks"/>
    <x v="1762"/>
    <d v="2016-03-11T14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69491525423729"/>
    <n v="0.98127402077030013"/>
    <x v="8"/>
    <s v="photobooks"/>
    <x v="1763"/>
    <d v="2016-10-23T11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82.05128205128204"/>
    <n v="5.1020408163265305"/>
    <x v="8"/>
    <s v="photobooks"/>
    <x v="1764"/>
    <d v="2014-08-03T02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121.35922330097087"/>
    <n v="1.6815811705957373"/>
    <x v="8"/>
    <s v="photobooks"/>
    <x v="1765"/>
    <d v="2014-08-13T14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e v="#DIV/0!"/>
    <e v="#DIV/0!"/>
    <x v="8"/>
    <s v="photobooks"/>
    <x v="1766"/>
    <d v="2014-08-25T11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128.2051282051282"/>
    <n v="2.1872265966754156"/>
    <x v="8"/>
    <s v="photobooks"/>
    <x v="1767"/>
    <d v="2014-08-03T06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33.33333333333331"/>
    <n v="26.737967914438503"/>
    <x v="8"/>
    <s v="photobooks"/>
    <x v="1768"/>
    <d v="2014-09-27T04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1818.1818181818182"/>
    <n v="37.002775208140612"/>
    <x v="8"/>
    <s v="photobooks"/>
    <x v="1769"/>
    <d v="2015-01-13T10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266.30434782608694"/>
    <n v="1.7694641051567239"/>
    <x v="8"/>
    <s v="photobooks"/>
    <x v="1770"/>
    <d v="2014-10-14T09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168"/>
    <n v="4.6927374301675977"/>
    <x v="8"/>
    <s v="photobooks"/>
    <x v="1771"/>
    <d v="2014-10-23T14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289.4736842105263"/>
    <n v="6.4102564102564106"/>
    <x v="8"/>
    <s v="photobooks"/>
    <x v="1772"/>
    <d v="2014-07-06T08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1578.9473684210527"/>
    <n v="15.982951518380395"/>
    <x v="8"/>
    <s v="photobooks"/>
    <x v="1773"/>
    <d v="2015-01-19T09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192.30769230769232"/>
    <n v="2.1777003484320558"/>
    <x v="8"/>
    <s v="photobooks"/>
    <x v="1774"/>
    <d v="2014-11-29T05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262.09677419354841"/>
    <n v="1.536062009641743"/>
    <x v="8"/>
    <s v="photobooks"/>
    <x v="1775"/>
    <d v="2014-10-24T14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1250"/>
    <n v="14.925373134328359"/>
    <x v="8"/>
    <s v="photobooks"/>
    <x v="1776"/>
    <d v="2014-10-29T13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480"/>
    <n v="7.3732718894009217"/>
    <x v="8"/>
    <s v="photobooks"/>
    <x v="1777"/>
    <d v="2015-02-19T2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3333.3333333333335"/>
    <n v="50.251256281407038"/>
    <x v="8"/>
    <s v="photobooks"/>
    <x v="1778"/>
    <d v="2015-03-27T1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289.4736842105263"/>
    <n v="2.7596588058203713"/>
    <x v="8"/>
    <s v="photobooks"/>
    <x v="1779"/>
    <d v="2016-09-02T07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197.36842105263159"/>
    <n v="2.5161452654533254"/>
    <x v="8"/>
    <s v="photobooks"/>
    <x v="1780"/>
    <d v="2016-07-02T05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29.16666666666666"/>
    <n v="3.881439661256175"/>
    <x v="8"/>
    <s v="photobooks"/>
    <x v="1781"/>
    <d v="2016-09-15T05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460.5263157894737"/>
    <n v="6.4551825894503869"/>
    <x v="8"/>
    <s v="photobooks"/>
    <x v="1782"/>
    <d v="2016-02-21T04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16.21621621621622"/>
    <n v="4.2207449614857024"/>
    <x v="8"/>
    <s v="photobooks"/>
    <x v="1783"/>
    <d v="2015-05-21T13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151.5151515151515"/>
    <n v="2.5150905432595572"/>
    <x v="8"/>
    <s v="photobooks"/>
    <x v="1784"/>
    <d v="2015-01-30T18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22.22222222222223"/>
    <n v="4.9453946012775605"/>
    <x v="8"/>
    <s v="photobooks"/>
    <x v="1785"/>
    <d v="2014-10-15T15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65.517241379310349"/>
    <n v="2.0994475138121547"/>
    <x v="8"/>
    <s v="photobooks"/>
    <x v="1786"/>
    <d v="2014-12-15T04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416.66666666666669"/>
    <n v="6.5231572080887146"/>
    <x v="8"/>
    <s v="photobooks"/>
    <x v="1787"/>
    <d v="2015-04-04T0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375"/>
    <n v="72.368421052631575"/>
    <x v="8"/>
    <s v="photobooks"/>
    <x v="1788"/>
    <d v="2014-10-31T13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2000"/>
    <n v="200"/>
    <x v="8"/>
    <s v="photobooks"/>
    <x v="1789"/>
    <d v="2015-01-11T2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2200"/>
    <n v="20.171149144254279"/>
    <x v="8"/>
    <s v="photobooks"/>
    <x v="1790"/>
    <d v="2015-02-05T07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750"/>
    <n v="28.037383177570092"/>
    <x v="8"/>
    <s v="photobooks"/>
    <x v="1791"/>
    <d v="2015-01-29T08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179.85611510791367"/>
    <n v="1.6360185851711275"/>
    <x v="8"/>
    <s v="photobooks"/>
    <x v="1792"/>
    <d v="2015-08-09T2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500"/>
    <n v="75"/>
    <x v="8"/>
    <s v="photobooks"/>
    <x v="1793"/>
    <d v="2014-11-27T13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500"/>
    <n v="9.0270812437311942"/>
    <x v="8"/>
    <s v="photobooks"/>
    <x v="1794"/>
    <d v="2015-02-11T04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45.67901234567898"/>
    <n v="2.5815969020837173"/>
    <x v="8"/>
    <s v="photobooks"/>
    <x v="1795"/>
    <d v="2016-10-14T07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0.93023255813952"/>
    <n v="4.5346062052505971"/>
    <x v="8"/>
    <s v="photobooks"/>
    <x v="1796"/>
    <d v="2016-07-24T01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71.428571428571431"/>
    <n v="1.4803849000740192"/>
    <x v="8"/>
    <s v="photobooks"/>
    <x v="1797"/>
    <d v="2016-12-15T04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432.43243243243245"/>
    <n v="7.3327222731439043"/>
    <x v="8"/>
    <s v="photobooks"/>
    <x v="1798"/>
    <d v="2016-02-03T2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666.66666666666663"/>
    <n v="57.281970499785196"/>
    <x v="8"/>
    <s v="photobooks"/>
    <x v="1799"/>
    <d v="2014-11-11T12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409.3805309734513"/>
    <n v="4.8900634249471455"/>
    <x v="8"/>
    <s v="photobooks"/>
    <x v="1800"/>
    <d v="2016-10-10T05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459.45945945945948"/>
    <n v="7.2186836518046711"/>
    <x v="8"/>
    <s v="photobooks"/>
    <x v="1801"/>
    <d v="2015-12-15T03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194.44444444444446"/>
    <n v="2.0624631703005303"/>
    <x v="8"/>
    <s v="photobooks"/>
    <x v="1802"/>
    <d v="2015-06-27T12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233.33333333333334"/>
    <n v="3.2467532467532467"/>
    <x v="8"/>
    <s v="photobooks"/>
    <x v="1803"/>
    <d v="2015-02-13T16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298.07692307692309"/>
    <n v="2.8429933969185619"/>
    <x v="8"/>
    <s v="photobooks"/>
    <x v="1804"/>
    <d v="2015-11-14T08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184.42622950819671"/>
    <n v="2.7469173483091196"/>
    <x v="8"/>
    <s v="photobooks"/>
    <x v="1805"/>
    <d v="2015-10-02T09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500"/>
    <n v="33.840947546531304"/>
    <x v="8"/>
    <s v="photobooks"/>
    <x v="1806"/>
    <d v="2014-09-30T06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625"/>
    <n v="9.0415913200723335"/>
    <x v="8"/>
    <s v="photobooks"/>
    <x v="1807"/>
    <d v="2014-09-27T16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291.66666666666669"/>
    <n v="2.4150422632396067"/>
    <x v="8"/>
    <s v="photobooks"/>
    <x v="1808"/>
    <d v="2017-02-11T07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388.88888888888891"/>
    <n v="9.2105263157894743"/>
    <x v="8"/>
    <s v="photobooks"/>
    <x v="1809"/>
    <d v="2015-03-01T12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225"/>
    <n v="30"/>
    <x v="8"/>
    <s v="photobooks"/>
    <x v="1810"/>
    <d v="2014-08-21T12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2076.9230769230771"/>
    <n v="1350"/>
    <x v="8"/>
    <s v="photobooks"/>
    <x v="1811"/>
    <d v="2014-10-23T1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282.60869565217394"/>
    <n v="7.5144508670520231"/>
    <x v="8"/>
    <s v="photobooks"/>
    <x v="1812"/>
    <d v="2016-07-02T2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e v="#DIV/0!"/>
    <e v="#DIV/0!"/>
    <x v="8"/>
    <s v="photobooks"/>
    <x v="1813"/>
    <d v="2014-08-08T12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85.714285714285708"/>
    <n v="2.0332090816672315"/>
    <x v="8"/>
    <s v="photobooks"/>
    <x v="1814"/>
    <d v="2015-02-27T2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e v="#DIV/0!"/>
    <e v="#DIV/0!"/>
    <x v="8"/>
    <s v="photobooks"/>
    <x v="1815"/>
    <d v="2015-07-01T12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4166.666666666667"/>
    <n v="49.115913555992144"/>
    <x v="8"/>
    <s v="photobooks"/>
    <x v="1816"/>
    <d v="2016-07-25T10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180"/>
    <n v="1.9110308949994692"/>
    <x v="8"/>
    <s v="photobooks"/>
    <x v="1817"/>
    <d v="2017-01-29T2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e v="#DIV/0!"/>
    <e v="#DIV/0!"/>
    <x v="8"/>
    <s v="photobooks"/>
    <x v="1818"/>
    <d v="2015-04-02T19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300"/>
    <n v="48"/>
    <x v="8"/>
    <s v="photobooks"/>
    <x v="1819"/>
    <d v="2014-07-30T09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3250"/>
    <n v="15.231400117164617"/>
    <x v="8"/>
    <s v="photobooks"/>
    <x v="1820"/>
    <d v="2015-03-31T16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43.859649122807021"/>
    <n v="0.74134479946623177"/>
    <x v="4"/>
    <s v="rock"/>
    <x v="1821"/>
    <d v="2012-03-02T2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27.272727272727273"/>
    <n v="1"/>
    <x v="4"/>
    <s v="rock"/>
    <x v="1822"/>
    <d v="2014-01-31T10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21.212121212121211"/>
    <n v="0.86313193588162762"/>
    <x v="4"/>
    <s v="rock"/>
    <x v="1823"/>
    <d v="2012-10-24T07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75"/>
    <n v="0.99933377748167884"/>
    <x v="4"/>
    <s v="rock"/>
    <x v="1824"/>
    <d v="2014-01-07T17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40"/>
    <n v="0.95192765349833408"/>
    <x v="4"/>
    <s v="rock"/>
    <x v="1825"/>
    <d v="2013-07-11T11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52.631578947368418"/>
    <n v="0.99009900990099009"/>
    <x v="4"/>
    <s v="rock"/>
    <x v="1826"/>
    <d v="2014-02-17T13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83.333333333333329"/>
    <n v="0.99341860176331798"/>
    <x v="4"/>
    <s v="rock"/>
    <x v="1827"/>
    <d v="2011-03-02T2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416.66666666666669"/>
    <n v="0.99840255591054317"/>
    <x v="4"/>
    <s v="rock"/>
    <x v="1828"/>
    <d v="2014-05-09T1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45.454545454545453"/>
    <n v="0.59994000599940001"/>
    <x v="4"/>
    <s v="rock"/>
    <x v="1829"/>
    <d v="2011-01-21T13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66.371681415929203"/>
    <n v="0.98489822718319109"/>
    <x v="4"/>
    <s v="rock"/>
    <x v="1830"/>
    <d v="2014-02-24T07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71.428571428571431"/>
    <n v="0.970873786407767"/>
    <x v="4"/>
    <s v="rock"/>
    <x v="1831"/>
    <d v="2012-05-12T14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7.5"/>
    <n v="0.7"/>
    <x v="4"/>
    <s v="rock"/>
    <x v="1832"/>
    <d v="2011-03-04T03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16"/>
    <n v="0.38095238095238093"/>
    <x v="4"/>
    <s v="rock"/>
    <x v="1833"/>
    <d v="2013-03-01T2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1.11111111111111"/>
    <n v="0.84709868699703517"/>
    <x v="4"/>
    <s v="rock"/>
    <x v="1834"/>
    <d v="2015-01-24T14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45.454545454545453"/>
    <n v="0.96153846153846156"/>
    <x v="4"/>
    <s v="rock"/>
    <x v="1835"/>
    <d v="2016-03-31T0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90.909090909090907"/>
    <n v="0.49915144254766897"/>
    <x v="4"/>
    <s v="rock"/>
    <x v="1836"/>
    <d v="2013-02-17T10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20"/>
    <n v="0.32590983161325365"/>
    <x v="4"/>
    <s v="rock"/>
    <x v="1837"/>
    <d v="2012-03-17T15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35.714285714285715"/>
    <n v="0.99851221679697255"/>
    <x v="4"/>
    <s v="rock"/>
    <x v="1838"/>
    <d v="2011-09-30T18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2.222222222222221"/>
    <n v="0.48709206039941549"/>
    <x v="4"/>
    <s v="rock"/>
    <x v="1839"/>
    <d v="2016-10-01T08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69.230769230769226"/>
    <n v="0.91836734693877553"/>
    <x v="4"/>
    <s v="rock"/>
    <x v="1840"/>
    <d v="2013-05-06T19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50"/>
    <n v="0.98280098280098283"/>
    <x v="4"/>
    <s v="rock"/>
    <x v="1841"/>
    <d v="2014-05-19T19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95.238095238095241"/>
    <n v="0.79840319361277445"/>
    <x v="4"/>
    <s v="rock"/>
    <x v="1842"/>
    <d v="2015-03-01T2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74.626865671641795"/>
    <n v="0.80641194263830562"/>
    <x v="4"/>
    <s v="rock"/>
    <x v="1843"/>
    <d v="2011-02-20T14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75"/>
    <n v="0.98619329388560162"/>
    <x v="4"/>
    <s v="rock"/>
    <x v="1844"/>
    <d v="2011-06-10T18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52.631578947368418"/>
    <n v="1"/>
    <x v="4"/>
    <s v="rock"/>
    <x v="1845"/>
    <d v="2016-06-16T19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71.770334928229659"/>
    <n v="0.72502295906037029"/>
    <x v="4"/>
    <s v="rock"/>
    <x v="1846"/>
    <d v="2012-12-15T06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65.78947368421052"/>
    <n v="0.82726671078755787"/>
    <x v="4"/>
    <s v="rock"/>
    <x v="1847"/>
    <d v="2015-04-20T2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25"/>
    <n v="0.93138776777398324"/>
    <x v="4"/>
    <s v="rock"/>
    <x v="1848"/>
    <d v="2011-07-30T2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37.5"/>
    <n v="0.99667774086378735"/>
    <x v="4"/>
    <s v="rock"/>
    <x v="1849"/>
    <d v="2012-10-17T11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50.279329608938546"/>
    <n v="0.98500601948123012"/>
    <x v="4"/>
    <s v="rock"/>
    <x v="1850"/>
    <d v="2014-07-10T14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50"/>
    <n v="0.99923136049192929"/>
    <x v="4"/>
    <s v="rock"/>
    <x v="1851"/>
    <d v="2014-07-27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4.50381679389314"/>
    <n v="0.85494442861214026"/>
    <x v="4"/>
    <s v="rock"/>
    <x v="1852"/>
    <d v="2015-04-24T15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57.142857142857146"/>
    <n v="0.98159509202453987"/>
    <x v="4"/>
    <s v="rock"/>
    <x v="1853"/>
    <d v="2012-11-13T17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86.206896551724142"/>
    <n v="0.97920495086023163"/>
    <x v="4"/>
    <s v="rock"/>
    <x v="1854"/>
    <d v="2013-05-23T15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45.811518324607327"/>
    <n v="0.64910208780904677"/>
    <x v="4"/>
    <s v="rock"/>
    <x v="1855"/>
    <d v="2014-01-06T03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52.631578947368418"/>
    <n v="0.98765432098765427"/>
    <x v="4"/>
    <s v="rock"/>
    <x v="1856"/>
    <d v="2014-07-18T11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36.36363636363637"/>
    <n v="1"/>
    <x v="4"/>
    <s v="rock"/>
    <x v="1857"/>
    <d v="2014-09-12T09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37.285570469798657"/>
    <n v="0.91955706730888598"/>
    <x v="4"/>
    <s v="rock"/>
    <x v="1858"/>
    <d v="2011-12-15T2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53.571428571428569"/>
    <n v="0.75853350189633373"/>
    <x v="4"/>
    <s v="rock"/>
    <x v="1859"/>
    <d v="2011-09-22T09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39.473684210526315"/>
    <n v="0.7492507492507493"/>
    <x v="4"/>
    <s v="rock"/>
    <x v="1860"/>
    <d v="2014-02-06T08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e v="#DIV/0!"/>
    <e v="#DIV/0!"/>
    <x v="6"/>
    <s v="mobile games"/>
    <x v="1861"/>
    <d v="2015-01-25T2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1125"/>
    <n v="12.371134020618557"/>
    <x v="6"/>
    <s v="mobile games"/>
    <x v="1862"/>
    <d v="2017-03-07T2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1250"/>
    <n v="250"/>
    <x v="6"/>
    <s v="mobile games"/>
    <x v="1863"/>
    <d v="2014-06-12T10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135.41666666666666"/>
    <n v="2.3314203730272598"/>
    <x v="6"/>
    <s v="mobile games"/>
    <x v="1864"/>
    <d v="2014-05-04T08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55000"/>
    <n v="27500"/>
    <x v="6"/>
    <s v="mobile games"/>
    <x v="1865"/>
    <d v="2016-11-06T00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2500"/>
    <n v="200"/>
    <x v="6"/>
    <s v="mobile games"/>
    <x v="1866"/>
    <d v="2017-02-28T19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20000"/>
    <n v="2000"/>
    <x v="6"/>
    <s v="mobile games"/>
    <x v="1867"/>
    <d v="2016-11-05T13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1470.5882352941176"/>
    <n v="20.542317173377157"/>
    <x v="6"/>
    <s v="mobile games"/>
    <x v="1868"/>
    <d v="2015-12-14T2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e v="#DIV/0!"/>
    <e v="#DIV/0!"/>
    <x v="6"/>
    <s v="mobile games"/>
    <x v="1869"/>
    <d v="2017-01-03T15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318.18181818181819"/>
    <n v="9.6952908587257625"/>
    <x v="6"/>
    <s v="mobile games"/>
    <x v="1870"/>
    <d v="2016-01-30T19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68.421052631578945"/>
    <n v="1.3930561508786969"/>
    <x v="6"/>
    <s v="mobile games"/>
    <x v="1871"/>
    <d v="2014-11-20T10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538.4615384615386"/>
    <n v="94.339622641509436"/>
    <x v="6"/>
    <s v="mobile games"/>
    <x v="1872"/>
    <d v="2015-06-29T18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000"/>
    <n v="222.22222222222223"/>
    <x v="6"/>
    <s v="mobile games"/>
    <x v="1873"/>
    <d v="2015-07-08T07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80000"/>
    <n v="6153.8461538461543"/>
    <x v="6"/>
    <s v="mobile games"/>
    <x v="1874"/>
    <d v="2016-06-28T14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3333.3333333333335"/>
    <n v="196.07843137254903"/>
    <x v="6"/>
    <s v="mobile games"/>
    <x v="1875"/>
    <d v="2016-08-06T12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e v="#DIV/0!"/>
    <e v="#DIV/0!"/>
    <x v="6"/>
    <s v="mobile games"/>
    <x v="1876"/>
    <d v="2014-06-15T2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e v="#DIV/0!"/>
    <e v="#DIV/0!"/>
    <x v="6"/>
    <s v="mobile games"/>
    <x v="1877"/>
    <d v="2015-02-28T15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e v="#DIV/0!"/>
    <e v="#DIV/0!"/>
    <x v="6"/>
    <s v="mobile games"/>
    <x v="1878"/>
    <d v="2014-06-12T15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2500"/>
    <n v="833.33333333333337"/>
    <x v="6"/>
    <s v="mobile games"/>
    <x v="1879"/>
    <d v="2016-03-14T0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8.33333333333334"/>
    <n v="4.9800796812749004"/>
    <x v="6"/>
    <s v="mobile games"/>
    <x v="1880"/>
    <d v="2016-03-30T0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28.571428571428573"/>
    <n v="0.57909076958267824"/>
    <x v="4"/>
    <s v="indie rock"/>
    <x v="1881"/>
    <d v="2015-03-09T17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41.358024691358025"/>
    <n v="0.99112426035502954"/>
    <x v="4"/>
    <s v="indie rock"/>
    <x v="1882"/>
    <d v="2012-07-10T14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31.21875"/>
    <n v="0.95415472779369626"/>
    <x v="4"/>
    <s v="indie rock"/>
    <x v="1883"/>
    <d v="2012-04-08T1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38.46153846153846"/>
    <n v="0.74019245003700962"/>
    <x v="4"/>
    <s v="indie rock"/>
    <x v="1884"/>
    <d v="2012-11-27T0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43.571428571428569"/>
    <n v="0.85963923337091319"/>
    <x v="4"/>
    <s v="indie rock"/>
    <x v="1885"/>
    <d v="2012-08-10T13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41.379310344827587"/>
    <n v="0.97959183673469385"/>
    <x v="4"/>
    <s v="indie rock"/>
    <x v="1886"/>
    <d v="2014-11-12T13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375"/>
    <n v="0.8995502248875562"/>
    <x v="4"/>
    <s v="indie rock"/>
    <x v="1887"/>
    <d v="2015-12-03T12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28.089887640449437"/>
    <n v="0.60211946050096343"/>
    <x v="4"/>
    <s v="indie rock"/>
    <x v="1888"/>
    <d v="2010-05-31T19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45.454545454545453"/>
    <n v="0.93808630393996251"/>
    <x v="4"/>
    <s v="indie rock"/>
    <x v="1889"/>
    <d v="2013-03-11T0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48.780487804878049"/>
    <n v="0.6916374689987913"/>
    <x v="4"/>
    <s v="indie rock"/>
    <x v="1890"/>
    <d v="2012-12-15T09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83.333333333333329"/>
    <n v="0.94741828517290383"/>
    <x v="4"/>
    <s v="indie rock"/>
    <x v="1891"/>
    <d v="2010-07-21T2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9.23076923076923"/>
    <n v="0.7320644216691069"/>
    <x v="4"/>
    <s v="indie rock"/>
    <x v="1892"/>
    <d v="2011-06-07T06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55.555555555555557"/>
    <n v="0.96153846153846156"/>
    <x v="4"/>
    <s v="indie rock"/>
    <x v="1893"/>
    <d v="2011-04-15T18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50"/>
    <n v="0.8733624454148472"/>
    <x v="4"/>
    <s v="indie rock"/>
    <x v="1894"/>
    <d v="2012-02-12T12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93.02127659574469"/>
    <n v="0.98309492847854352"/>
    <x v="4"/>
    <s v="indie rock"/>
    <x v="1895"/>
    <d v="2015-10-20T08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34.692307692307693"/>
    <n v="0.80679785330948117"/>
    <x v="4"/>
    <s v="indie rock"/>
    <x v="1896"/>
    <d v="2012-04-12T08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34.699453551912569"/>
    <n v="0.97602213341530897"/>
    <x v="4"/>
    <s v="indie rock"/>
    <x v="1897"/>
    <d v="2014-03-04T12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47.61904761904762"/>
    <n v="0.69204152249134943"/>
    <x v="4"/>
    <s v="indie rock"/>
    <x v="1898"/>
    <d v="2016-02-01T09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21.428571428571427"/>
    <n v="0.75"/>
    <x v="4"/>
    <s v="indie rock"/>
    <x v="1899"/>
    <d v="2015-03-25T1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46.296296296296298"/>
    <n v="0.91437433022080306"/>
    <x v="4"/>
    <s v="indie rock"/>
    <x v="1900"/>
    <d v="2012-10-06T00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960"/>
    <n v="37.078651685393261"/>
    <x v="2"/>
    <s v="gadgets"/>
    <x v="1901"/>
    <d v="2015-05-22T04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333.33333333333331"/>
    <n v="83.333333333333329"/>
    <x v="2"/>
    <s v="gadgets"/>
    <x v="1902"/>
    <d v="2015-03-04T09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73.170731707317074"/>
    <n v="2.1459227467811157"/>
    <x v="2"/>
    <s v="gadgets"/>
    <x v="1903"/>
    <d v="2017-01-27T09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25000"/>
    <n v="1000"/>
    <x v="2"/>
    <s v="gadgets"/>
    <x v="1904"/>
    <d v="2016-01-02T07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6250"/>
    <n v="595.23809523809518"/>
    <x v="2"/>
    <s v="gadgets"/>
    <x v="1905"/>
    <d v="2014-09-07T13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505.05050505050502"/>
    <n v="2.3386342376052385"/>
    <x v="2"/>
    <s v="gadgets"/>
    <x v="1906"/>
    <d v="2016-06-23T07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7500"/>
    <n v="352.94117647058823"/>
    <x v="2"/>
    <s v="gadgets"/>
    <x v="1907"/>
    <d v="2014-05-23T05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6250"/>
    <n v="57.736720554272516"/>
    <x v="2"/>
    <s v="gadgets"/>
    <x v="1908"/>
    <d v="2016-12-29T13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921.0526315789474"/>
    <n v="7.0864547479246811"/>
    <x v="2"/>
    <s v="gadgets"/>
    <x v="1909"/>
    <d v="2014-10-23T01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298.24561403508773"/>
    <n v="2.5383742459535328"/>
    <x v="2"/>
    <s v="gadgets"/>
    <x v="1910"/>
    <d v="2015-10-31T13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42500"/>
    <n v="4250"/>
    <x v="2"/>
    <s v="gadgets"/>
    <x v="1911"/>
    <d v="2014-08-08T15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119.04761904761905"/>
    <n v="1.6863406408094435"/>
    <x v="2"/>
    <s v="gadgets"/>
    <x v="1912"/>
    <d v="2015-06-03T2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846.1538461538462"/>
    <n v="75.353218210361064"/>
    <x v="2"/>
    <s v="gadgets"/>
    <x v="1913"/>
    <d v="2014-10-08T03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333"/>
    <n v="11.1"/>
    <x v="2"/>
    <s v="gadgets"/>
    <x v="1914"/>
    <d v="2014-10-31T18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25"/>
    <n v="62.5"/>
    <x v="2"/>
    <s v="gadgets"/>
    <x v="1915"/>
    <d v="2014-09-01T16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3333.3333333333335"/>
    <n v="196.07843137254903"/>
    <x v="2"/>
    <s v="gadgets"/>
    <x v="1916"/>
    <d v="2016-11-07T09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571.4285714285716"/>
    <n v="1.9022070479209852"/>
    <x v="2"/>
    <s v="gadgets"/>
    <x v="1917"/>
    <d v="2017-02-09T2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2777.7777777777778"/>
    <n v="96.15384615384616"/>
    <x v="2"/>
    <s v="gadgets"/>
    <x v="1918"/>
    <d v="2014-08-12T09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62.5"/>
    <n v="2.109704641350211"/>
    <x v="2"/>
    <s v="gadgets"/>
    <x v="1919"/>
    <d v="2015-05-19T12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95.238095238095241"/>
    <n v="2.3239600278875203"/>
    <x v="2"/>
    <s v="gadgets"/>
    <x v="1920"/>
    <d v="2015-10-21T14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39.473684210526315"/>
    <n v="0.73099415204678364"/>
    <x v="4"/>
    <s v="indie rock"/>
    <x v="1921"/>
    <d v="2012-07-13T2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31.25"/>
    <n v="0.86542622241453915"/>
    <x v="4"/>
    <s v="indie rock"/>
    <x v="1922"/>
    <d v="2013-12-11T2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9.615384615384615"/>
    <n v="0.41528239202657807"/>
    <x v="4"/>
    <s v="indie rock"/>
    <x v="1923"/>
    <d v="2011-09-26T19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90.909090909090907"/>
    <n v="0.87412587412587417"/>
    <x v="4"/>
    <s v="indie rock"/>
    <x v="1924"/>
    <d v="2014-01-15T10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28.846153846153847"/>
    <n v="0.90634441087613293"/>
    <x v="4"/>
    <s v="indie rock"/>
    <x v="1925"/>
    <d v="2013-10-10T15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4.018691588785046"/>
    <n v="0.51182486035711727"/>
    <x v="4"/>
    <s v="indie rock"/>
    <x v="1926"/>
    <d v="2010-11-01T15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54.545454545454547"/>
    <n v="0.967741935483871"/>
    <x v="4"/>
    <s v="indie rock"/>
    <x v="1927"/>
    <d v="2012-03-07T19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75"/>
    <n v="0.96958174904942962"/>
    <x v="4"/>
    <s v="indie rock"/>
    <x v="1928"/>
    <d v="2013-05-07T06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42.666666666666664"/>
    <n v="0.99688473520249221"/>
    <x v="4"/>
    <s v="indie rock"/>
    <x v="1929"/>
    <d v="2011-07-04T15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38.46153846153846"/>
    <n v="0.78740157480314965"/>
    <x v="4"/>
    <s v="indie rock"/>
    <x v="1930"/>
    <d v="2013-07-07T04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40"/>
    <n v="0.8291805208912032"/>
    <x v="4"/>
    <s v="indie rock"/>
    <x v="1931"/>
    <d v="2012-05-21T18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65.625"/>
    <n v="0.93466263129784588"/>
    <x v="4"/>
    <s v="indie rock"/>
    <x v="1932"/>
    <d v="2012-01-24T10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54.545454545454547"/>
    <n v="0.57993427411560028"/>
    <x v="4"/>
    <s v="indie rock"/>
    <x v="1933"/>
    <d v="2014-09-26T18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64.935064935064929"/>
    <n v="0.80893059375505583"/>
    <x v="4"/>
    <s v="indie rock"/>
    <x v="1934"/>
    <d v="2011-12-24T2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50"/>
    <n v="0.92250922509225097"/>
    <x v="4"/>
    <s v="indie rock"/>
    <x v="1935"/>
    <d v="2014-06-20T19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51.724137931034484"/>
    <n v="0.85822078244560884"/>
    <x v="4"/>
    <s v="indie rock"/>
    <x v="1936"/>
    <d v="2011-12-05T2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20.689655172413794"/>
    <n v="0.53405965446340353"/>
    <x v="4"/>
    <s v="indie rock"/>
    <x v="1937"/>
    <d v="2012-06-14T18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31.57894736842104"/>
    <n v="0.86256469235192634"/>
    <x v="4"/>
    <s v="indie rock"/>
    <x v="1938"/>
    <d v="2013-07-01T2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04.16666666666667"/>
    <n v="0.90334236675700086"/>
    <x v="4"/>
    <s v="indie rock"/>
    <x v="1939"/>
    <d v="2013-03-10T1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20.967741935483872"/>
    <n v="0.58505850585058505"/>
    <x v="4"/>
    <s v="indie rock"/>
    <x v="1940"/>
    <d v="2011-06-14T18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51.198033995494576"/>
    <n v="0.79290599062360123"/>
    <x v="2"/>
    <s v="hardware"/>
    <x v="1941"/>
    <d v="2014-05-14T2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63.157894736842103"/>
    <n v="0.72233284615995819"/>
    <x v="2"/>
    <s v="hardware"/>
    <x v="1942"/>
    <d v="2011-07-04T10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4.0355125100887816"/>
    <n v="5.8642427796510778E-2"/>
    <x v="2"/>
    <s v="hardware"/>
    <x v="1943"/>
    <d v="2016-08-10T2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22.358859698155396"/>
    <n v="0.12689461592489362"/>
    <x v="2"/>
    <s v="hardware"/>
    <x v="1944"/>
    <d v="2014-05-01T05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147.05882352941177"/>
    <n v="0.28734145934980376"/>
    <x v="2"/>
    <s v="hardware"/>
    <x v="1945"/>
    <d v="2015-07-11T2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07.14285714285714"/>
    <n v="0.66779449737334162"/>
    <x v="2"/>
    <s v="hardware"/>
    <x v="1946"/>
    <d v="2014-04-19T17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34.782608695652172"/>
    <n v="0.99370241097047451"/>
    <x v="2"/>
    <s v="hardware"/>
    <x v="1947"/>
    <d v="2009-11-22T2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23.557126030624264"/>
    <n v="0.12496703994321498"/>
    <x v="2"/>
    <s v="hardware"/>
    <x v="1948"/>
    <d v="2016-06-06T08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53.022269353128316"/>
    <n v="0.9433730870752226"/>
    <x v="2"/>
    <s v="hardware"/>
    <x v="1949"/>
    <d v="2014-07-10T01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5.586353944562898"/>
    <n v="0.49870668732420587"/>
    <x v="2"/>
    <s v="hardware"/>
    <x v="1950"/>
    <d v="2011-04-21T19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59.952038369304553"/>
    <n v="0.47071228182485736"/>
    <x v="2"/>
    <s v="hardware"/>
    <x v="1951"/>
    <d v="2016-11-07T02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51.319648093841643"/>
    <n v="0.50384846656598337"/>
    <x v="2"/>
    <s v="hardware"/>
    <x v="1952"/>
    <d v="2013-10-16T05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102.04081632653062"/>
    <n v="0.44258232031157796"/>
    <x v="2"/>
    <s v="hardware"/>
    <x v="1953"/>
    <d v="2012-03-01T18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120.48192771084338"/>
    <n v="0.14307215987455432"/>
    <x v="2"/>
    <s v="hardware"/>
    <x v="1954"/>
    <d v="2016-03-11T2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144.82758620689654"/>
    <n v="0.25088104045385101"/>
    <x v="2"/>
    <s v="hardware"/>
    <x v="1955"/>
    <d v="2012-05-23T1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164.38356164383561"/>
    <n v="0.34009749461512301"/>
    <x v="2"/>
    <s v="hardware"/>
    <x v="1956"/>
    <d v="2015-04-18T1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45.454545454545453"/>
    <n v="0.59699817378258635"/>
    <x v="2"/>
    <s v="hardware"/>
    <x v="1957"/>
    <d v="2012-10-26T17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5.1622418879056049"/>
    <n v="6.9658658640927726E-2"/>
    <x v="2"/>
    <s v="hardware"/>
    <x v="1958"/>
    <d v="2013-03-23T1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23.584905660377359"/>
    <n v="0.63802202962463883"/>
    <x v="2"/>
    <s v="hardware"/>
    <x v="1959"/>
    <d v="2014-09-30T15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2121.212121212121"/>
    <n v="0.84815586681529587"/>
    <x v="2"/>
    <s v="hardware"/>
    <x v="1960"/>
    <d v="2014-12-20T2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6.1236987140232699"/>
    <n v="9.0466528650930564E-2"/>
    <x v="2"/>
    <s v="hardware"/>
    <x v="1961"/>
    <d v="2012-10-05T18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32.679738562091501"/>
    <n v="0.5183361409874303"/>
    <x v="2"/>
    <s v="hardware"/>
    <x v="1962"/>
    <d v="2014-05-13T09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92.682926829268297"/>
    <n v="0.78812012609922022"/>
    <x v="2"/>
    <s v="hardware"/>
    <x v="1963"/>
    <d v="2014-09-16T01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69.633099141295858"/>
    <n v="0.38524141853145971"/>
    <x v="2"/>
    <s v="hardware"/>
    <x v="1964"/>
    <d v="2016-04-21T2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48.543689320388353"/>
    <n v="0.38127192313558028"/>
    <x v="2"/>
    <s v="hardware"/>
    <x v="1965"/>
    <d v="2012-01-11T16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66.093853271645742"/>
    <n v="0.48369210308310667"/>
    <x v="2"/>
    <s v="hardware"/>
    <x v="1966"/>
    <d v="2014-08-14T03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49.382716049382715"/>
    <n v="0.27017534379812497"/>
    <x v="2"/>
    <s v="hardware"/>
    <x v="1967"/>
    <d v="2014-05-01T06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98.039215686274517"/>
    <n v="0.35091905701031001"/>
    <x v="2"/>
    <s v="hardware"/>
    <x v="1968"/>
    <d v="2016-12-03T06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10.598834128245892"/>
    <n v="0.17268771154244664"/>
    <x v="2"/>
    <s v="hardware"/>
    <x v="1969"/>
    <d v="2016-08-05T10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7.132667617689016"/>
    <n v="8.8354833009365613E-2"/>
    <x v="2"/>
    <s v="hardware"/>
    <x v="1970"/>
    <d v="2013-04-19T18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103.54646647683148"/>
    <n v="0.380188068962732"/>
    <x v="2"/>
    <s v="hardware"/>
    <x v="1971"/>
    <d v="2013-11-14T19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10.504201680672269"/>
    <n v="0.14826236508124777"/>
    <x v="2"/>
    <s v="hardware"/>
    <x v="1972"/>
    <d v="2012-11-17T16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96.538274012676737"/>
    <n v="0.38936138067230952"/>
    <x v="2"/>
    <s v="hardware"/>
    <x v="1973"/>
    <d v="2016-08-05T2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49.75124378109453"/>
    <n v="0.26631442145855083"/>
    <x v="2"/>
    <s v="hardware"/>
    <x v="1974"/>
    <d v="2013-08-18T2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63.241106719367586"/>
    <n v="0.47913745675035807"/>
    <x v="2"/>
    <s v="hardware"/>
    <x v="1975"/>
    <d v="2013-03-10T09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8.456659619450317"/>
    <n v="0.28851702250432776"/>
    <x v="2"/>
    <s v="hardware"/>
    <x v="1976"/>
    <d v="2013-07-13T12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60.90133982947625"/>
    <n v="0.24855218353093231"/>
    <x v="2"/>
    <s v="hardware"/>
    <x v="1977"/>
    <d v="2015-12-18T2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28.86597938144331"/>
    <n v="9.7385668105708714E-2"/>
    <x v="2"/>
    <s v="hardware"/>
    <x v="1978"/>
    <d v="2012-06-11T2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246.00246002460025"/>
    <n v="0.87031327056721053"/>
    <x v="2"/>
    <s v="hardware"/>
    <x v="1979"/>
    <d v="2015-11-18T19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25.70694087403599"/>
    <n v="0.28182984906151504"/>
    <x v="2"/>
    <s v="hardware"/>
    <x v="1980"/>
    <d v="2016-04-03T0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625"/>
    <n v="19.685039370078741"/>
    <x v="8"/>
    <s v="people"/>
    <x v="1981"/>
    <d v="2014-07-09T08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e v="#DIV/0!"/>
    <e v="#DIV/0!"/>
    <x v="8"/>
    <s v="people"/>
    <x v="1982"/>
    <d v="2016-12-04T06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2062.5"/>
    <n v="23.255813953488371"/>
    <x v="8"/>
    <s v="people"/>
    <x v="1983"/>
    <d v="2016-09-01T2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42.8571428571427"/>
    <n v="4.7288776796973515"/>
    <x v="8"/>
    <s v="people"/>
    <x v="1984"/>
    <d v="2014-11-30T10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400"/>
    <n v="31.372549019607842"/>
    <x v="8"/>
    <s v="people"/>
    <x v="1985"/>
    <d v="2016-08-02T14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2000"/>
    <n v="2000"/>
    <x v="8"/>
    <s v="people"/>
    <x v="1986"/>
    <d v="2016-03-14T0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196.42857142857142"/>
    <n v="2.3544520547945207"/>
    <x v="8"/>
    <s v="people"/>
    <x v="1987"/>
    <d v="2015-03-01T06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6000"/>
    <n v="240"/>
    <x v="8"/>
    <s v="people"/>
    <x v="1988"/>
    <d v="2015-08-20T09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5000"/>
    <n v="100"/>
    <x v="8"/>
    <s v="people"/>
    <x v="1989"/>
    <d v="2016-12-11T07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600"/>
    <n v="5.8939096267190569"/>
    <x v="8"/>
    <s v="people"/>
    <x v="1990"/>
    <d v="2016-02-12T19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666.66666666666663"/>
    <n v="14.285714285714286"/>
    <x v="8"/>
    <s v="people"/>
    <x v="1991"/>
    <d v="2015-07-03T12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750"/>
    <n v="750"/>
    <x v="8"/>
    <s v="people"/>
    <x v="1992"/>
    <d v="2015-02-17T18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e v="#DIV/0!"/>
    <e v="#DIV/0!"/>
    <x v="8"/>
    <s v="people"/>
    <x v="1993"/>
    <d v="2015-12-21T05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e v="#DIV/0!"/>
    <e v="#DIV/0!"/>
    <x v="8"/>
    <s v="people"/>
    <x v="1994"/>
    <d v="2016-12-06T16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333.33333333333331"/>
    <n v="12.820512820512821"/>
    <x v="8"/>
    <s v="people"/>
    <x v="1995"/>
    <d v="2015-07-16T12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e v="#DIV/0!"/>
    <e v="#DIV/0!"/>
    <x v="8"/>
    <s v="people"/>
    <x v="1996"/>
    <d v="2014-07-10T10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e v="#DIV/0!"/>
    <e v="#DIV/0!"/>
    <x v="8"/>
    <s v="people"/>
    <x v="1997"/>
    <d v="2014-08-26T13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833.33333333333337"/>
    <n v="3.8167938931297711"/>
    <x v="8"/>
    <s v="people"/>
    <x v="1998"/>
    <d v="2014-07-31T17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4428.5714285714284"/>
    <n v="131.35593220338984"/>
    <x v="8"/>
    <s v="people"/>
    <x v="1999"/>
    <d v="2014-11-13T03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200"/>
    <n v="8"/>
    <x v="8"/>
    <s v="people"/>
    <x v="2000"/>
    <d v="2016-01-06T13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3.598045204642638"/>
    <n v="0.26169167011623867"/>
    <x v="2"/>
    <s v="hardware"/>
    <x v="2001"/>
    <d v="2015-06-12T11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36.363636363636367"/>
    <n v="0.46126691016024318"/>
    <x v="2"/>
    <s v="hardware"/>
    <x v="2002"/>
    <d v="2017-01-23T08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29.411764705882351"/>
    <n v="0.32051282051282054"/>
    <x v="2"/>
    <s v="hardware"/>
    <x v="2003"/>
    <d v="2010-07-02T14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141.24293785310735"/>
    <n v="0.42658388891619026"/>
    <x v="2"/>
    <s v="hardware"/>
    <x v="2004"/>
    <d v="2014-07-10T05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57.06806282722513"/>
    <n v="0.80853750926786128"/>
    <x v="2"/>
    <s v="hardware"/>
    <x v="2005"/>
    <d v="2013-10-15T18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165.01650165016503"/>
    <n v="0.40348612007746931"/>
    <x v="2"/>
    <s v="hardware"/>
    <x v="2006"/>
    <d v="2014-12-03T04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72.992700729927009"/>
    <n v="0.86423551454854064"/>
    <x v="2"/>
    <s v="hardware"/>
    <x v="2007"/>
    <d v="2010-08-23T19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38.311951219512196"/>
    <n v="0.85415443175638928"/>
    <x v="2"/>
    <s v="hardware"/>
    <x v="2008"/>
    <d v="2011-09-19T05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125.62814070351759"/>
    <n v="0.32769909358430716"/>
    <x v="2"/>
    <s v="hardware"/>
    <x v="2009"/>
    <d v="2016-11-22T2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17.271157167530223"/>
    <n v="0.31244825075846816"/>
    <x v="2"/>
    <s v="hardware"/>
    <x v="2010"/>
    <d v="2016-08-18T14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51.493305870236867"/>
    <n v="0.12201609636343226"/>
    <x v="2"/>
    <s v="hardware"/>
    <x v="2011"/>
    <d v="2016-01-11T14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7.3224043715847"/>
    <n v="0.42571306939123033"/>
    <x v="2"/>
    <s v="hardware"/>
    <x v="2012"/>
    <d v="2015-02-05T10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35.072336694432266"/>
    <n v="0.20205540864443552"/>
    <x v="2"/>
    <s v="hardware"/>
    <x v="2013"/>
    <d v="2016-07-08T14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1.1339154099104207"/>
    <n v="1.2797899533647527E-2"/>
    <x v="2"/>
    <s v="hardware"/>
    <x v="2014"/>
    <d v="2013-03-24T19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44.444444444444443"/>
    <n v="0.88495466450999938"/>
    <x v="2"/>
    <s v="hardware"/>
    <x v="2015"/>
    <d v="2011-09-09T12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20.876826722338205"/>
    <n v="0.10851375010281678"/>
    <x v="2"/>
    <s v="hardware"/>
    <x v="2016"/>
    <d v="2013-03-09T12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58.685446009389672"/>
    <n v="0.79934517643146741"/>
    <x v="2"/>
    <s v="hardware"/>
    <x v="2017"/>
    <d v="2012-03-23T19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44.44444444444446"/>
    <n v="0.97805794707442562"/>
    <x v="2"/>
    <s v="hardware"/>
    <x v="2018"/>
    <d v="2015-08-12T2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22.471910112359552"/>
    <n v="0.20622394167162034"/>
    <x v="2"/>
    <s v="hardware"/>
    <x v="2019"/>
    <d v="2016-09-22T08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2.295081967213115"/>
    <n v="0.51993067590987874"/>
    <x v="2"/>
    <s v="hardware"/>
    <x v="2020"/>
    <d v="2014-05-14T14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52.631578947368418"/>
    <n v="0.3557452863749555"/>
    <x v="2"/>
    <s v="hardware"/>
    <x v="2021"/>
    <d v="2014-09-23T16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307.69230769230768"/>
    <n v="0.79912415992072683"/>
    <x v="2"/>
    <s v="hardware"/>
    <x v="2022"/>
    <d v="2016-06-11T04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283.28611898016999"/>
    <n v="0.61935228138412846"/>
    <x v="2"/>
    <s v="hardware"/>
    <x v="2023"/>
    <d v="2015-06-11T01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38.095238095238095"/>
    <n v="0.17083796019475528"/>
    <x v="2"/>
    <s v="hardware"/>
    <x v="2024"/>
    <d v="2012-08-12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109.73936899862825"/>
    <n v="0.49714143673875216"/>
    <x v="2"/>
    <s v="hardware"/>
    <x v="2025"/>
    <d v="2015-06-10T19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55.066079295154182"/>
    <n v="0.74915861995392985"/>
    <x v="2"/>
    <s v="hardware"/>
    <x v="2026"/>
    <d v="2014-04-20T18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85.5287569573284"/>
    <n v="0.83160774725777342"/>
    <x v="2"/>
    <s v="hardware"/>
    <x v="2027"/>
    <d v="2015-03-30T0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37.974683544303801"/>
    <n v="0.79260237780713338"/>
    <x v="2"/>
    <s v="hardware"/>
    <x v="2028"/>
    <d v="2010-03-15T12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26.595744680851062"/>
    <n v="0.27685492801771872"/>
    <x v="2"/>
    <s v="hardware"/>
    <x v="2029"/>
    <d v="2014-08-26T15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52.428800000000003"/>
    <n v="0.44201041357541748"/>
    <x v="2"/>
    <s v="hardware"/>
    <x v="2030"/>
    <d v="2012-11-29T14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98.425196850393704"/>
    <n v="0.83090984628167841"/>
    <x v="2"/>
    <s v="hardware"/>
    <x v="2031"/>
    <d v="2015-01-08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47.080979284369114"/>
    <n v="0.32874406616960566"/>
    <x v="2"/>
    <s v="hardware"/>
    <x v="2032"/>
    <d v="2016-12-14T2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58.22784810126583"/>
    <n v="0.55967225592692915"/>
    <x v="2"/>
    <s v="hardware"/>
    <x v="2033"/>
    <d v="2014-04-25T16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153.54330708661416"/>
    <n v="0.25851818239578012"/>
    <x v="2"/>
    <s v="hardware"/>
    <x v="2034"/>
    <d v="2015-05-06T2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124.22360248447205"/>
    <n v="0.47385184808736214"/>
    <x v="2"/>
    <s v="hardware"/>
    <x v="2035"/>
    <d v="2015-12-18T16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35.377358490566039"/>
    <n v="0.75948405716383338"/>
    <x v="2"/>
    <s v="hardware"/>
    <x v="2036"/>
    <d v="2014-05-09T11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23.310023310023311"/>
    <n v="0.33280483924860654"/>
    <x v="2"/>
    <s v="hardware"/>
    <x v="2037"/>
    <d v="2013-12-29T2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39.215686274509807"/>
    <n v="0.23780505930263665"/>
    <x v="2"/>
    <s v="hardware"/>
    <x v="2038"/>
    <d v="2013-07-01T09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329.81530343007915"/>
    <n v="0.73412383788196467"/>
    <x v="2"/>
    <s v="hardware"/>
    <x v="2039"/>
    <d v="2016-11-30T19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11.07011070110701"/>
    <n v="0.4029474261061578"/>
    <x v="2"/>
    <s v="hardware"/>
    <x v="2040"/>
    <d v="2013-11-15T14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79.166666666666671"/>
    <n v="0.5498639810152226"/>
    <x v="2"/>
    <s v="hardware"/>
    <x v="2041"/>
    <d v="2016-11-10T04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71.428571428571431"/>
    <n v="0.80951995466688254"/>
    <x v="2"/>
    <s v="hardware"/>
    <x v="2042"/>
    <d v="2016-01-22T07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7.176165803108808"/>
    <n v="0.19754671230922835"/>
    <x v="2"/>
    <s v="hardware"/>
    <x v="2043"/>
    <d v="2016-12-10T19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83.333333333333329"/>
    <n v="0.92410054213898474"/>
    <x v="2"/>
    <s v="hardware"/>
    <x v="2044"/>
    <d v="2015-06-13T07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18.631178707224336"/>
    <n v="0.12207271497939337"/>
    <x v="2"/>
    <s v="hardware"/>
    <x v="2045"/>
    <d v="2012-07-08T17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46.082949308755758"/>
    <n v="0.82576383154417832"/>
    <x v="2"/>
    <s v="hardware"/>
    <x v="2046"/>
    <d v="2013-05-22T19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221.21896162528216"/>
    <n v="0.97088340482865887"/>
    <x v="2"/>
    <s v="hardware"/>
    <x v="2047"/>
    <d v="2015-04-16T1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61.908230152949749"/>
    <n v="0.67416202651518908"/>
    <x v="2"/>
    <s v="hardware"/>
    <x v="2048"/>
    <d v="2013-05-23T06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67.385444743935309"/>
    <n v="0.83201112898086127"/>
    <x v="2"/>
    <s v="hardware"/>
    <x v="2049"/>
    <d v="2013-12-02T13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58.823529411764703"/>
    <n v="0.21129587761742769"/>
    <x v="2"/>
    <s v="hardware"/>
    <x v="2050"/>
    <d v="2015-05-30T16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33.057851239669418"/>
    <n v="0.76709176335219098"/>
    <x v="2"/>
    <s v="hardware"/>
    <x v="2051"/>
    <d v="2013-12-25T15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92.421441774491683"/>
    <n v="0.28324760372527247"/>
    <x v="2"/>
    <s v="hardware"/>
    <x v="2052"/>
    <d v="2016-02-19T17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41.32231404958678"/>
    <n v="0.98990298950702826"/>
    <x v="2"/>
    <s v="hardware"/>
    <x v="2053"/>
    <d v="2015-11-25T06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56.36070853462158"/>
    <n v="0.88034811479739417"/>
    <x v="2"/>
    <s v="hardware"/>
    <x v="2054"/>
    <d v="2014-05-02T03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59.405940594059409"/>
    <n v="0.59731209556993525"/>
    <x v="2"/>
    <s v="hardware"/>
    <x v="2055"/>
    <d v="2014-12-02T19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90.25270758122744"/>
    <n v="0.65166957745744603"/>
    <x v="2"/>
    <s v="hardware"/>
    <x v="2056"/>
    <d v="2013-04-17T09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2.522522522522522"/>
    <n v="0.49448109648216254"/>
    <x v="2"/>
    <s v="hardware"/>
    <x v="2057"/>
    <d v="2016-02-26T02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6.2439024390243905"/>
    <n v="0.59424326833797581"/>
    <x v="2"/>
    <s v="hardware"/>
    <x v="2058"/>
    <d v="2015-03-02T1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80"/>
    <n v="0.69707461021911377"/>
    <x v="2"/>
    <s v="hardware"/>
    <x v="2059"/>
    <d v="2016-01-31T1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8.328445747800586"/>
    <n v="0.50916496945010181"/>
    <x v="2"/>
    <s v="hardware"/>
    <x v="2060"/>
    <d v="2014-07-23T06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42.85714285714286"/>
    <n v="0.92661230541141582"/>
    <x v="2"/>
    <s v="hardware"/>
    <x v="2061"/>
    <d v="2016-12-31T09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492.61083743842363"/>
    <n v="0.86973916522434924"/>
    <x v="2"/>
    <s v="hardware"/>
    <x v="2062"/>
    <d v="2016-03-23T2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81.632653061224488"/>
    <n v="0.67544748395812226"/>
    <x v="2"/>
    <s v="hardware"/>
    <x v="2063"/>
    <d v="2016-05-15T08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45.072608396421195"/>
    <n v="0.52310349124983502"/>
    <x v="2"/>
    <s v="hardware"/>
    <x v="2064"/>
    <d v="2013-05-31T03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25.70694087403599"/>
    <n v="0.50196991819772718"/>
    <x v="2"/>
    <s v="hardware"/>
    <x v="2065"/>
    <d v="2013-12-24T2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30.76923076923077"/>
    <n v="0.45745654162854527"/>
    <x v="2"/>
    <s v="hardware"/>
    <x v="2066"/>
    <d v="2014-08-23T09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49.5"/>
    <n v="0.78821656050955413"/>
    <x v="2"/>
    <s v="hardware"/>
    <x v="2067"/>
    <d v="2015-05-24T11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328.94736842105266"/>
    <n v="0.95035461532116094"/>
    <x v="2"/>
    <s v="hardware"/>
    <x v="2068"/>
    <d v="2016-10-20T11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90.11406844106463"/>
    <n v="0.7787758049309903"/>
    <x v="2"/>
    <s v="hardware"/>
    <x v="2069"/>
    <d v="2016-01-02T14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81.699346405228752"/>
    <n v="0.31513214120945193"/>
    <x v="2"/>
    <s v="hardware"/>
    <x v="2070"/>
    <d v="2016-06-28T06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71.942446043165461"/>
    <n v="0.3562141559505575"/>
    <x v="2"/>
    <s v="hardware"/>
    <x v="2071"/>
    <d v="2016-10-01T2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204.28571428571428"/>
    <n v="0.90308564788501133"/>
    <x v="2"/>
    <s v="hardware"/>
    <x v="2072"/>
    <d v="2016-05-07T04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212.7659574468085"/>
    <n v="0.65528952984942102"/>
    <x v="2"/>
    <s v="hardware"/>
    <x v="2073"/>
    <d v="2015-05-08T07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200"/>
    <n v="0.97560975609756095"/>
    <x v="2"/>
    <s v="hardware"/>
    <x v="2074"/>
    <d v="2016-05-06T10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.2193902439024391"/>
    <n v="5.9581481653622974E-2"/>
    <x v="2"/>
    <s v="hardware"/>
    <x v="2075"/>
    <d v="2013-07-25T07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21.414044742194044"/>
    <n v="0.18404371998667193"/>
    <x v="2"/>
    <s v="hardware"/>
    <x v="2076"/>
    <d v="2014-07-23T12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265.95744680851061"/>
    <n v="0.86574090106312984"/>
    <x v="2"/>
    <s v="hardware"/>
    <x v="2077"/>
    <d v="2015-06-05T1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416.66666666666669"/>
    <n v="0.76216607598795783"/>
    <x v="2"/>
    <s v="hardware"/>
    <x v="2078"/>
    <d v="2016-12-18T09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16.474464579901152"/>
    <n v="0.34701738557101713"/>
    <x v="2"/>
    <s v="hardware"/>
    <x v="2079"/>
    <d v="2015-06-25T1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20"/>
    <n v="0.19692792437967704"/>
    <x v="2"/>
    <s v="hardware"/>
    <x v="2080"/>
    <d v="2015-11-11T14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63.636363636363633"/>
    <n v="0.87281795511221949"/>
    <x v="4"/>
    <s v="indie rock"/>
    <x v="2081"/>
    <d v="2012-05-15T19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39.473684210526315"/>
    <n v="0.90307043949428056"/>
    <x v="4"/>
    <s v="indie rock"/>
    <x v="2082"/>
    <d v="2011-11-23T18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30"/>
    <n v="0.88235294117647056"/>
    <x v="4"/>
    <s v="indie rock"/>
    <x v="2083"/>
    <d v="2012-06-04T08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65.217391304347828"/>
    <n v="0.92307692307692313"/>
    <x v="4"/>
    <s v="indie rock"/>
    <x v="2084"/>
    <d v="2014-05-03T2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72.289156626506028"/>
    <n v="0.80949811117107395"/>
    <x v="4"/>
    <s v="indie rock"/>
    <x v="2085"/>
    <d v="2012-07-15T11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14.28571428571429"/>
    <n v="0.99304865938430986"/>
    <x v="4"/>
    <s v="indie rock"/>
    <x v="2086"/>
    <d v="2011-12-13T19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60"/>
    <n v="0.96587250482936249"/>
    <x v="4"/>
    <s v="indie rock"/>
    <x v="2087"/>
    <d v="2011-09-07T19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40"/>
    <n v="0.86572091466300372"/>
    <x v="4"/>
    <s v="indie rock"/>
    <x v="2088"/>
    <d v="2010-09-10T18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40.322580645161288"/>
    <n v="0.83056202471088125"/>
    <x v="4"/>
    <s v="indie rock"/>
    <x v="2089"/>
    <d v="2013-08-01T16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50"/>
    <n v="0.86926003153240772"/>
    <x v="4"/>
    <s v="indie rock"/>
    <x v="2090"/>
    <d v="2013-02-24T00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73.170731707317074"/>
    <n v="0.83009749033858748"/>
    <x v="4"/>
    <s v="indie rock"/>
    <x v="2091"/>
    <d v="2011-03-01T11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9.09090909090909"/>
    <n v="0.98732927431298334"/>
    <x v="4"/>
    <s v="indie rock"/>
    <x v="2092"/>
    <d v="2011-10-07T07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65.217391304347828"/>
    <n v="0.97592713077423554"/>
    <x v="4"/>
    <s v="indie rock"/>
    <x v="2093"/>
    <d v="2012-12-22T12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48.611111111111114"/>
    <n v="0.82958046930552265"/>
    <x v="4"/>
    <s v="indie rock"/>
    <x v="2094"/>
    <d v="2012-03-04T18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13.63636363636364"/>
    <n v="1"/>
    <x v="4"/>
    <s v="indie rock"/>
    <x v="2095"/>
    <d v="2011-10-02T08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42.857142857142854"/>
    <n v="0.98360655737704916"/>
    <x v="4"/>
    <s v="indie rock"/>
    <x v="2096"/>
    <d v="2012-10-25T18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78.94736842105263"/>
    <n v="1"/>
    <x v="4"/>
    <s v="indie rock"/>
    <x v="2097"/>
    <d v="2011-12-01T06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87.5"/>
    <n v="0.99667774086378735"/>
    <x v="4"/>
    <s v="indie rock"/>
    <x v="2098"/>
    <d v="2012-03-07T17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47.61904761904762"/>
    <n v="0.75547720977083854"/>
    <x v="4"/>
    <s v="indie rock"/>
    <x v="2099"/>
    <d v="2015-07-01T18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22.222222222222221"/>
    <n v="0.73170731707317072"/>
    <x v="4"/>
    <s v="indie rock"/>
    <x v="2100"/>
    <d v="2012-06-29T18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45.454545454545453"/>
    <n v="0.88300220750551872"/>
    <x v="4"/>
    <s v="indie rock"/>
    <x v="2101"/>
    <d v="2012-02-12T18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26.315789473684209"/>
    <n v="0.73529411764705888"/>
    <x v="4"/>
    <s v="indie rock"/>
    <x v="2102"/>
    <d v="2011-05-05T11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67.626086956521746"/>
    <n v="0.68435410066877855"/>
    <x v="4"/>
    <s v="indie rock"/>
    <x v="2103"/>
    <d v="2012-11-09T10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21.621621621621621"/>
    <n v="0.77220077220077221"/>
    <x v="4"/>
    <s v="indie rock"/>
    <x v="2104"/>
    <d v="2013-05-30T15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0.202020202020201"/>
    <n v="0.39370078740157483"/>
    <x v="4"/>
    <s v="indie rock"/>
    <x v="2105"/>
    <d v="2014-11-20T19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50"/>
    <n v="0.93418259023354566"/>
    <x v="4"/>
    <s v="indie rock"/>
    <x v="2106"/>
    <d v="2013-01-25T2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34.482758620689658"/>
    <n v="0.92822069375214655"/>
    <x v="4"/>
    <s v="indie rock"/>
    <x v="2107"/>
    <d v="2014-11-12T09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83.769633507853399"/>
    <n v="0.93185789167152011"/>
    <x v="4"/>
    <s v="indie rock"/>
    <x v="2108"/>
    <d v="2012-09-09T18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0"/>
    <n v="0.93874677305796761"/>
    <x v="4"/>
    <s v="indie rock"/>
    <x v="2109"/>
    <d v="2015-07-05T08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52.631578947368418"/>
    <n v="0.99651220727453915"/>
    <x v="4"/>
    <s v="indie rock"/>
    <x v="2110"/>
    <d v="2014-05-27T19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51.282051282051285"/>
    <n v="0.93896713615023475"/>
    <x v="4"/>
    <s v="indie rock"/>
    <x v="2111"/>
    <d v="2011-08-14T16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27.272727272727273"/>
    <n v="1"/>
    <x v="4"/>
    <s v="indie rock"/>
    <x v="2112"/>
    <d v="2013-04-15T13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65.420560747663558"/>
    <n v="0.9536784741144414"/>
    <x v="4"/>
    <s v="indie rock"/>
    <x v="2113"/>
    <d v="2014-09-23T11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34.013605442176868"/>
    <n v="0.95510983763132762"/>
    <x v="4"/>
    <s v="indie rock"/>
    <x v="2114"/>
    <d v="2010-12-08T19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41.666666666666664"/>
    <n v="0.44313146233382572"/>
    <x v="4"/>
    <s v="indie rock"/>
    <x v="2115"/>
    <d v="2011-02-19T16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521.73913043478262"/>
    <n v="0.99103935252095632"/>
    <x v="4"/>
    <s v="indie rock"/>
    <x v="2116"/>
    <d v="2012-10-02T09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34.285714285714285"/>
    <n v="0.67681895093062605"/>
    <x v="4"/>
    <s v="indie rock"/>
    <x v="2117"/>
    <d v="2015-10-26T19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58.823529411764703"/>
    <n v="0.74288133956363156"/>
    <x v="4"/>
    <s v="indie rock"/>
    <x v="2118"/>
    <d v="2011-07-24T11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90.909090909090907"/>
    <n v="0.99255583126550873"/>
    <x v="4"/>
    <s v="indie rock"/>
    <x v="2119"/>
    <d v="2012-08-15T18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15.94202898550725"/>
    <n v="0.99127307962524913"/>
    <x v="4"/>
    <s v="indie rock"/>
    <x v="2120"/>
    <d v="2014-01-01T14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000"/>
    <n v="176.05633802816902"/>
    <x v="6"/>
    <s v="video games"/>
    <x v="2121"/>
    <d v="2017-01-11T08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26666.666666666668"/>
    <n v="258.06451612903226"/>
    <x v="6"/>
    <s v="video games"/>
    <x v="2122"/>
    <d v="2017-01-06T2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0"/>
    <n v="10"/>
    <x v="6"/>
    <s v="video games"/>
    <x v="2123"/>
    <d v="2010-03-14T2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220"/>
    <n v="9.5652173913043477"/>
    <x v="6"/>
    <s v="video games"/>
    <x v="2124"/>
    <d v="2010-11-29T2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2222.2222222222222"/>
    <n v="70.422535211267601"/>
    <x v="6"/>
    <s v="video games"/>
    <x v="2125"/>
    <d v="2015-08-04T15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10000"/>
    <n v="2000"/>
    <x v="6"/>
    <s v="video games"/>
    <x v="2126"/>
    <d v="2014-12-08T14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118.64406779661017"/>
    <n v="3.4670629024269441"/>
    <x v="6"/>
    <s v="video games"/>
    <x v="2127"/>
    <d v="2015-03-12T0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5000"/>
    <n v="600"/>
    <x v="6"/>
    <s v="video games"/>
    <x v="2128"/>
    <d v="2014-09-21T09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66.66666666666666"/>
    <n v="8.4745762711864412"/>
    <x v="6"/>
    <s v="video games"/>
    <x v="2129"/>
    <d v="2016-03-09T15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10500"/>
    <n v="494.11764705882354"/>
    <x v="6"/>
    <s v="video games"/>
    <x v="2130"/>
    <d v="2014-08-15T17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166.66666666666666"/>
    <n v="20"/>
    <x v="6"/>
    <s v="video games"/>
    <x v="2131"/>
    <d v="2015-07-11T19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1010.10101010101"/>
    <n v="47.326300645057479"/>
    <x v="6"/>
    <s v="video games"/>
    <x v="2132"/>
    <d v="2014-02-03T02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333.33333333333331"/>
    <n v="62.5"/>
    <x v="6"/>
    <s v="video games"/>
    <x v="2133"/>
    <d v="2011-04-23T2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000"/>
    <n v="57.692307692307693"/>
    <x v="6"/>
    <s v="video games"/>
    <x v="2134"/>
    <d v="2013-04-27T12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227.27272727272728"/>
    <n v="10.460251046025105"/>
    <x v="6"/>
    <s v="video games"/>
    <x v="2135"/>
    <d v="2012-10-04T14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20000"/>
    <n v="1677.5005242189138"/>
    <x v="6"/>
    <s v="video games"/>
    <x v="2136"/>
    <d v="2013-10-19T03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93.632958801498134"/>
    <n v="3.5203830176723225"/>
    <x v="6"/>
    <s v="video games"/>
    <x v="2137"/>
    <d v="2014-12-05T09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83.333333333333329"/>
    <n v="7.8125"/>
    <x v="6"/>
    <s v="video games"/>
    <x v="2138"/>
    <d v="2013-11-08T16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35.71428571428567"/>
    <n v="18.450184501845019"/>
    <x v="6"/>
    <s v="video games"/>
    <x v="2139"/>
    <d v="2016-11-03T09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45454.545454545456"/>
    <n v="892.85714285714289"/>
    <x v="6"/>
    <s v="video games"/>
    <x v="2140"/>
    <d v="2013-01-11T11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e v="#DIV/0!"/>
    <e v="#DIV/0!"/>
    <x v="6"/>
    <s v="video games"/>
    <x v="2141"/>
    <d v="2014-11-13T2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875"/>
    <n v="17.470881863560731"/>
    <x v="6"/>
    <s v="video games"/>
    <x v="2142"/>
    <d v="2015-12-30T07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400"/>
    <n v="8.8888888888888893"/>
    <x v="6"/>
    <s v="video games"/>
    <x v="2143"/>
    <d v="2010-07-21T10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479.1666666666667"/>
    <n v="58.484349258649097"/>
    <x v="6"/>
    <s v="video games"/>
    <x v="2144"/>
    <d v="2013-09-14T04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168.53932584269663"/>
    <n v="3.285870755750274"/>
    <x v="6"/>
    <s v="video games"/>
    <x v="2145"/>
    <d v="2013-11-26T2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5000"/>
    <n v="5000"/>
    <x v="6"/>
    <s v="video games"/>
    <x v="2146"/>
    <d v="2016-02-11T07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7090.909090909091"/>
    <n v="143.59351988217966"/>
    <x v="6"/>
    <s v="video games"/>
    <x v="2147"/>
    <d v="2014-11-15T2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50"/>
    <n v="50"/>
    <x v="6"/>
    <s v="video games"/>
    <x v="2148"/>
    <d v="2015-04-02T0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e v="#DIV/0!"/>
    <e v="#DIV/0!"/>
    <x v="6"/>
    <s v="video games"/>
    <x v="2149"/>
    <d v="2010-07-30T15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2500"/>
    <n v="123.45679012345678"/>
    <x v="6"/>
    <s v="video games"/>
    <x v="2150"/>
    <d v="2016-07-12T2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7500"/>
    <n v="381.35593220338984"/>
    <x v="6"/>
    <s v="video games"/>
    <x v="2151"/>
    <d v="2016-06-29T11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7500"/>
    <n v="600"/>
    <x v="6"/>
    <s v="video games"/>
    <x v="2152"/>
    <d v="2014-03-15T0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3156.25"/>
    <n v="10959.558823529413"/>
    <x v="6"/>
    <s v="video games"/>
    <x v="2153"/>
    <d v="2015-01-09T2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25"/>
    <n v="125"/>
    <x v="6"/>
    <s v="video games"/>
    <x v="2154"/>
    <d v="2014-01-28T06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1000"/>
    <n v="43.478260869565219"/>
    <x v="6"/>
    <s v="video games"/>
    <x v="2155"/>
    <d v="2016-03-31T0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674.69879518072287"/>
    <n v="37.508372404554585"/>
    <x v="6"/>
    <s v="video games"/>
    <x v="2156"/>
    <d v="2013-09-16T11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1315.7894736842106"/>
    <n v="3.547105561861521"/>
    <x v="6"/>
    <s v="video games"/>
    <x v="2157"/>
    <d v="2016-12-22T2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964.6302250803858"/>
    <n v="15.174422398256763"/>
    <x v="6"/>
    <s v="video games"/>
    <x v="2158"/>
    <d v="2013-02-04T11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800"/>
    <n v="138.46153846153845"/>
    <x v="6"/>
    <s v="video games"/>
    <x v="2159"/>
    <d v="2011-07-16T08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625"/>
    <n v="117.64705882352941"/>
    <x v="6"/>
    <s v="video games"/>
    <x v="2160"/>
    <d v="2012-05-19T08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30.76923076923077"/>
    <n v="0.86393088552915764"/>
    <x v="4"/>
    <s v="rock"/>
    <x v="2161"/>
    <d v="2015-09-23T11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77.58620689655173"/>
    <n v="0.89073634204275531"/>
    <x v="4"/>
    <s v="rock"/>
    <x v="2162"/>
    <d v="2014-07-24T09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56.81818181818182"/>
    <n v="0.75642965204236001"/>
    <x v="4"/>
    <s v="rock"/>
    <x v="2163"/>
    <d v="2015-06-07T18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66.265060240963862"/>
    <n v="0.97431355181576618"/>
    <x v="4"/>
    <s v="rock"/>
    <x v="2164"/>
    <d v="2016-06-24T18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21.367521367521366"/>
    <n v="0.72129255626081934"/>
    <x v="4"/>
    <s v="rock"/>
    <x v="2165"/>
    <d v="2016-04-08T0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62.5"/>
    <n v="0.68212824010914053"/>
    <x v="4"/>
    <s v="rock"/>
    <x v="2166"/>
    <d v="2014-12-05T12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8.75"/>
    <n v="0.83333333333333337"/>
    <x v="4"/>
    <s v="rock"/>
    <x v="2167"/>
    <d v="2012-09-14T16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52.941176470588232"/>
    <n v="0.82249280204563102"/>
    <x v="4"/>
    <s v="rock"/>
    <x v="2168"/>
    <d v="2017-02-09T2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21.857142857142858"/>
    <n v="1"/>
    <x v="4"/>
    <s v="rock"/>
    <x v="2169"/>
    <d v="2017-03-02T07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.421052631578949"/>
    <n v="0.55292259083728279"/>
    <x v="4"/>
    <s v="rock"/>
    <x v="2170"/>
    <d v="2015-08-22T09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85.106382978723403"/>
    <n v="0.94272920103700208"/>
    <x v="4"/>
    <s v="rock"/>
    <x v="2171"/>
    <d v="2015-06-21T2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76.92307692307692"/>
    <n v="1"/>
    <x v="4"/>
    <s v="rock"/>
    <x v="2172"/>
    <d v="2015-04-18T04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46.666666666666664"/>
    <n v="0.78784468204839619"/>
    <x v="4"/>
    <s v="rock"/>
    <x v="2173"/>
    <d v="2013-09-09T18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63.492063492063494"/>
    <n v="0.97110949259529011"/>
    <x v="4"/>
    <s v="rock"/>
    <x v="2174"/>
    <d v="2016-05-05T04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6.923076923076923"/>
    <n v="0.4"/>
    <x v="4"/>
    <s v="rock"/>
    <x v="2175"/>
    <d v="2016-07-20T15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70.422535211267601"/>
    <n v="0.79352483732740831"/>
    <x v="4"/>
    <s v="rock"/>
    <x v="2176"/>
    <d v="2015-05-02T06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65.78947368421052"/>
    <n v="0.99880143827407109"/>
    <x v="4"/>
    <s v="rock"/>
    <x v="2177"/>
    <d v="2016-06-05T2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29.103608847497089"/>
    <n v="0.72129255626081934"/>
    <x v="4"/>
    <s v="rock"/>
    <x v="2178"/>
    <d v="2017-01-18T06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47.61904761904762"/>
    <n v="0.61957868649318459"/>
    <x v="4"/>
    <s v="rock"/>
    <x v="2179"/>
    <d v="2015-04-10T19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64.102564102564102"/>
    <n v="0.93297333002438787"/>
    <x v="4"/>
    <s v="rock"/>
    <x v="2180"/>
    <d v="2015-11-13T08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37.735849056603776"/>
    <n v="0.6531678641410843"/>
    <x v="6"/>
    <s v="tabletop games"/>
    <x v="2181"/>
    <d v="2017-02-20T15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8.4269662921348321"/>
    <n v="0.19077901430842609"/>
    <x v="6"/>
    <s v="tabletop games"/>
    <x v="2182"/>
    <d v="2014-10-02T12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6.4516129032258061"/>
    <n v="0.2043828772567276"/>
    <x v="6"/>
    <s v="tabletop games"/>
    <x v="2183"/>
    <d v="2017-02-08T2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37.593984962406012"/>
    <n v="0.35119758376062371"/>
    <x v="6"/>
    <s v="tabletop games"/>
    <x v="2184"/>
    <d v="2016-01-25T07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8.0256821829855536"/>
    <n v="5.3851166147002916E-2"/>
    <x v="6"/>
    <s v="tabletop games"/>
    <x v="2185"/>
    <d v="2013-03-25T2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51.020408163265309"/>
    <n v="0.91178481878276729"/>
    <x v="6"/>
    <s v="tabletop games"/>
    <x v="2186"/>
    <d v="2016-09-06T1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5.6148231330713081"/>
    <n v="9.8556880871834174E-2"/>
    <x v="6"/>
    <s v="tabletop games"/>
    <x v="2187"/>
    <d v="2015-04-02T18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10.688715953307392"/>
    <n v="0.24261426363435637"/>
    <x v="6"/>
    <s v="tabletop games"/>
    <x v="2188"/>
    <d v="2016-10-25T08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13.636363636363637"/>
    <n v="0.19870839542970692"/>
    <x v="6"/>
    <s v="tabletop games"/>
    <x v="2189"/>
    <d v="2016-04-21T13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35.381750465549345"/>
    <n v="0.54168092142775692"/>
    <x v="6"/>
    <s v="tabletop games"/>
    <x v="2190"/>
    <d v="2016-03-22T2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30"/>
    <n v="0.83518930957683746"/>
    <x v="6"/>
    <s v="tabletop games"/>
    <x v="2191"/>
    <d v="2017-02-14T11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3.7059913526868438"/>
    <n v="9.2486390242315877E-2"/>
    <x v="6"/>
    <s v="tabletop games"/>
    <x v="2192"/>
    <d v="2016-12-15T14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16.722408026755854"/>
    <n v="0.2210563546333412"/>
    <x v="6"/>
    <s v="tabletop games"/>
    <x v="2193"/>
    <d v="2016-11-20T19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11.389521640091116"/>
    <n v="0.18609151980944227"/>
    <x v="6"/>
    <s v="tabletop games"/>
    <x v="2194"/>
    <d v="2016-03-26T0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40"/>
    <n v="0.83107497741644087"/>
    <x v="6"/>
    <s v="tabletop games"/>
    <x v="2195"/>
    <d v="2015-08-11T09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59.82905982905983"/>
    <n v="0.87845893204492687"/>
    <x v="6"/>
    <s v="tabletop games"/>
    <x v="2196"/>
    <d v="2016-12-01T2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6.9284064665127021"/>
    <n v="0.10514903245540549"/>
    <x v="6"/>
    <s v="tabletop games"/>
    <x v="2197"/>
    <d v="2015-02-28T05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61.443932411674346"/>
    <n v="0.75248791316289487"/>
    <x v="6"/>
    <s v="tabletop games"/>
    <x v="2198"/>
    <d v="2015-11-14T04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35.856573705179279"/>
    <n v="0.68037496220139104"/>
    <x v="6"/>
    <s v="tabletop games"/>
    <x v="2199"/>
    <d v="2015-10-15T00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7.6045627376425857"/>
    <n v="0.18445079774970027"/>
    <x v="6"/>
    <s v="tabletop games"/>
    <x v="2200"/>
    <d v="2015-07-05T18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9285714285714284"/>
    <n v="0.26128886671892443"/>
    <x v="4"/>
    <s v="electronic music"/>
    <x v="2201"/>
    <d v="2013-01-16T11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5.547850208044383"/>
    <n v="0.14200889330694336"/>
    <x v="4"/>
    <s v="electronic music"/>
    <x v="2202"/>
    <d v="2012-11-01T11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40"/>
    <n v="0.91282519397535367"/>
    <x v="4"/>
    <s v="electronic music"/>
    <x v="2203"/>
    <d v="2015-09-24T11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20.547945205479451"/>
    <n v="0.7526342197691922"/>
    <x v="4"/>
    <s v="electronic music"/>
    <x v="2204"/>
    <d v="2013-03-08T2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27.777777777777779"/>
    <n v="0.65789473684210531"/>
    <x v="4"/>
    <s v="electronic music"/>
    <x v="2205"/>
    <d v="2012-06-01T10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32.352941176470587"/>
    <n v="0.97345132743362828"/>
    <x v="4"/>
    <s v="electronic music"/>
    <x v="2206"/>
    <d v="2012-04-15T2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285.71428571428572"/>
    <n v="1"/>
    <x v="4"/>
    <s v="electronic music"/>
    <x v="2207"/>
    <d v="2013-11-15T2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41.666666666666664"/>
    <n v="0.98425196850393704"/>
    <x v="4"/>
    <s v="electronic music"/>
    <x v="2208"/>
    <d v="2012-04-06T19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33.333333333333336"/>
    <n v="0.66312997347480107"/>
    <x v="4"/>
    <s v="electronic music"/>
    <x v="2209"/>
    <d v="2014-04-14T14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55.555555555555557"/>
    <n v="0.89746466232892075"/>
    <x v="4"/>
    <s v="electronic music"/>
    <x v="2210"/>
    <d v="2012-04-14T08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20.833333333333332"/>
    <n v="0.5112474437627812"/>
    <x v="4"/>
    <s v="electronic music"/>
    <x v="2211"/>
    <d v="2014-04-09T2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48.780487804878049"/>
    <n v="0.87425324202243915"/>
    <x v="4"/>
    <s v="electronic music"/>
    <x v="2212"/>
    <d v="2013-11-03T16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5"/>
    <n v="0.5"/>
    <x v="4"/>
    <s v="electronic music"/>
    <x v="2213"/>
    <d v="2015-05-15T10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5"/>
    <n v="0.34187839385530566"/>
    <x v="4"/>
    <s v="electronic music"/>
    <x v="2214"/>
    <d v="2014-02-06T10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6.666666666666668"/>
    <n v="0.63953488372093026"/>
    <x v="4"/>
    <s v="electronic music"/>
    <x v="2215"/>
    <d v="2012-03-12T2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21.428571428571427"/>
    <n v="0.94637223974763407"/>
    <x v="4"/>
    <s v="electronic music"/>
    <x v="2216"/>
    <d v="2015-07-23T09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46.666666666666664"/>
    <n v="0.9882352941176471"/>
    <x v="4"/>
    <s v="electronic music"/>
    <x v="2217"/>
    <d v="2015-11-01T2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26.315789473684209"/>
    <n v="0.81411347113560695"/>
    <x v="4"/>
    <s v="electronic music"/>
    <x v="2218"/>
    <d v="2012-08-28T15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52.631578947368418"/>
    <n v="0.98522167487684731"/>
    <x v="4"/>
    <s v="electronic music"/>
    <x v="2219"/>
    <d v="2015-08-19T08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50.724637681159422"/>
    <n v="0.98870056497175141"/>
    <x v="4"/>
    <s v="electronic music"/>
    <x v="2220"/>
    <d v="2013-07-26T16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34.403669724770644"/>
    <n v="0.92489826119126894"/>
    <x v="6"/>
    <s v="tabletop games"/>
    <x v="2221"/>
    <d v="2016-04-22T15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.666666666666668"/>
    <n v="0.61500615006150061"/>
    <x v="6"/>
    <s v="tabletop games"/>
    <x v="2222"/>
    <d v="2012-01-28T09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95"/>
    <n v="0.94517958412098302"/>
    <x v="6"/>
    <s v="tabletop games"/>
    <x v="2223"/>
    <d v="2015-06-27T06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33.783783783783782"/>
    <n v="0.41126876413736374"/>
    <x v="6"/>
    <s v="tabletop games"/>
    <x v="2224"/>
    <d v="2016-10-29T1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17.441860465116278"/>
    <n v="0.10583876693602969"/>
    <x v="6"/>
    <s v="tabletop games"/>
    <x v="2225"/>
    <d v="2014-09-21T10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56.074766355140184"/>
    <n v="0.92197480857498026"/>
    <x v="6"/>
    <s v="tabletop games"/>
    <x v="2226"/>
    <d v="2016-02-11T19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43.189368770764119"/>
    <n v="0.63541717581504475"/>
    <x v="6"/>
    <s v="tabletop games"/>
    <x v="2227"/>
    <d v="2013-11-13T11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6.9444444444444446"/>
    <n v="8.5143338810888133E-2"/>
    <x v="6"/>
    <s v="tabletop games"/>
    <x v="2228"/>
    <d v="2015-08-15T2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4.86456400742115"/>
    <n v="0.58463274016314548"/>
    <x v="6"/>
    <s v="tabletop games"/>
    <x v="2229"/>
    <d v="2013-09-02T19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7.068273092369477"/>
    <n v="0.79394731926022788"/>
    <x v="6"/>
    <s v="tabletop games"/>
    <x v="2230"/>
    <d v="2014-04-25T12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2.2461814914645104"/>
    <n v="8.2499429103950597E-2"/>
    <x v="6"/>
    <s v="tabletop games"/>
    <x v="2231"/>
    <d v="2013-06-24T2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5.0607287449392713"/>
    <n v="0.20169423154497781"/>
    <x v="6"/>
    <s v="tabletop games"/>
    <x v="2232"/>
    <d v="2014-07-18T18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6.3938618925831205"/>
    <n v="0.30116853391157694"/>
    <x v="6"/>
    <s v="tabletop games"/>
    <x v="2233"/>
    <d v="2015-12-13T15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3.5714285714285716"/>
    <n v="8.5836909871244635E-2"/>
    <x v="6"/>
    <s v="tabletop games"/>
    <x v="2234"/>
    <d v="2017-01-05T10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88.435374149659864"/>
    <n v="0.65225026340876024"/>
    <x v="6"/>
    <s v="tabletop games"/>
    <x v="2235"/>
    <d v="2015-03-28T14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4.117647058823529"/>
    <n v="0.18618259192765477"/>
    <x v="6"/>
    <s v="tabletop games"/>
    <x v="2236"/>
    <d v="2016-02-01T05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18.311291963377418"/>
    <n v="0.28334408991452453"/>
    <x v="6"/>
    <s v="tabletop games"/>
    <x v="2237"/>
    <d v="2014-11-11T2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50.632911392405063"/>
    <n v="0.72780203784570596"/>
    <x v="6"/>
    <s v="tabletop games"/>
    <x v="2238"/>
    <d v="2017-03-10T05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58.685446009389672"/>
    <n v="0.78108719213838873"/>
    <x v="6"/>
    <s v="tabletop games"/>
    <x v="2239"/>
    <d v="2013-11-30T19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52.083333333333336"/>
    <n v="0.36943992906753365"/>
    <x v="6"/>
    <s v="tabletop games"/>
    <x v="2240"/>
    <d v="2016-04-22T10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6.1349693251533743"/>
    <n v="0.12400793650793651"/>
    <x v="6"/>
    <s v="tabletop games"/>
    <x v="2241"/>
    <d v="2017-03-02T10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3.9603960396039604"/>
    <n v="7.3524135326758902E-2"/>
    <x v="6"/>
    <s v="tabletop games"/>
    <x v="2242"/>
    <d v="2013-11-26T18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4.9140049140049139E-4"/>
    <n v="1.0749798441279227E-4"/>
    <x v="6"/>
    <s v="tabletop games"/>
    <x v="2243"/>
    <d v="2017-03-12T18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17.241379310344829"/>
    <n v="0.2652379184128163"/>
    <x v="6"/>
    <s v="tabletop games"/>
    <x v="2244"/>
    <d v="2016-10-16T11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.0202020202020203"/>
    <n v="3.7778260499995275E-2"/>
    <x v="6"/>
    <s v="tabletop games"/>
    <x v="2245"/>
    <d v="2014-02-21T09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43.859649122807021"/>
    <n v="0.99880143827407109"/>
    <x v="6"/>
    <s v="tabletop games"/>
    <x v="2246"/>
    <d v="2015-09-04T10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48.684210526315788"/>
    <n v="0.95735872490167662"/>
    <x v="6"/>
    <s v="tabletop games"/>
    <x v="2247"/>
    <d v="2015-07-29T06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54.6875"/>
    <n v="0.93271152564956694"/>
    <x v="6"/>
    <s v="tabletop games"/>
    <x v="2248"/>
    <d v="2016-12-14T12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9.444444444444443"/>
    <n v="0.59251735229388858"/>
    <x v="6"/>
    <s v="tabletop games"/>
    <x v="2249"/>
    <d v="2013-04-02T0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43.782837127845887"/>
    <n v="0.10255232219478377"/>
    <x v="6"/>
    <s v="tabletop games"/>
    <x v="2250"/>
    <d v="2016-12-02T16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7.708333333333332"/>
    <n v="0.74377482348473378"/>
    <x v="6"/>
    <s v="tabletop games"/>
    <x v="2251"/>
    <d v="2014-08-15T2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36.144578313253014"/>
    <n v="0.36727198530912059"/>
    <x v="6"/>
    <s v="tabletop games"/>
    <x v="2252"/>
    <d v="2016-08-05T2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95.238095238095241"/>
    <n v="0.88740987243483083"/>
    <x v="6"/>
    <s v="tabletop games"/>
    <x v="2253"/>
    <d v="2015-11-18T07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2.5380710659898478"/>
    <n v="0.21748586341887777"/>
    <x v="6"/>
    <s v="tabletop games"/>
    <x v="2254"/>
    <d v="2017-01-24T06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14.575645756457565"/>
    <n v="0.34884747858341431"/>
    <x v="6"/>
    <s v="tabletop games"/>
    <x v="2255"/>
    <d v="2016-05-07T13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9.6"/>
    <n v="0.44901777362020578"/>
    <x v="6"/>
    <s v="tabletop games"/>
    <x v="2256"/>
    <d v="2016-11-22T01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14.792899408284024"/>
    <n v="0.15719810104693935"/>
    <x v="6"/>
    <s v="tabletop games"/>
    <x v="2257"/>
    <d v="2016-06-19T14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0.731707317073171"/>
    <n v="0.68259385665529015"/>
    <x v="6"/>
    <s v="tabletop games"/>
    <x v="2258"/>
    <d v="2015-06-11T09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4.8543689320388346"/>
    <n v="5.3558995233249425E-2"/>
    <x v="6"/>
    <s v="tabletop games"/>
    <x v="2259"/>
    <d v="2016-12-08T10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29.761904761904763"/>
    <n v="0.30588523186100575"/>
    <x v="6"/>
    <s v="tabletop games"/>
    <x v="2260"/>
    <d v="2014-03-26T14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4.7619047619047619"/>
    <n v="0.12828736369467608"/>
    <x v="6"/>
    <s v="tabletop games"/>
    <x v="2261"/>
    <d v="2017-02-14T08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8.232044198895029"/>
    <n v="0.64871240416748577"/>
    <x v="6"/>
    <s v="tabletop games"/>
    <x v="2262"/>
    <d v="2014-11-17T15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25"/>
    <n v="0.86545118855296566"/>
    <x v="6"/>
    <s v="tabletop games"/>
    <x v="2263"/>
    <d v="2015-01-31T10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3.48314606741573"/>
    <n v="0.55545269394556562"/>
    <x v="6"/>
    <s v="tabletop games"/>
    <x v="2264"/>
    <d v="2016-05-22T18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11.764705882352942"/>
    <n v="0.33500837520938026"/>
    <x v="6"/>
    <s v="tabletop games"/>
    <x v="2265"/>
    <d v="2016-11-22T11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7.731958762886598"/>
    <n v="0.31223980016652791"/>
    <x v="6"/>
    <s v="tabletop games"/>
    <x v="2266"/>
    <d v="2016-04-26T17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49.504950495049506"/>
    <n v="0.26279482294198803"/>
    <x v="6"/>
    <s v="tabletop games"/>
    <x v="2267"/>
    <d v="2014-12-20T16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44.32989690721649"/>
    <n v="0.97465886939571145"/>
    <x v="6"/>
    <s v="tabletop games"/>
    <x v="2268"/>
    <d v="2017-03-11T16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2.7716186252771617"/>
    <n v="5.5504984347594412E-2"/>
    <x v="6"/>
    <s v="tabletop games"/>
    <x v="2269"/>
    <d v="2017-03-06T2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14.970059880239521"/>
    <n v="0.13884106585509437"/>
    <x v="6"/>
    <s v="tabletop games"/>
    <x v="2270"/>
    <d v="2017-01-10T12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15.060240963855422"/>
    <n v="0.35324455120279769"/>
    <x v="6"/>
    <s v="tabletop games"/>
    <x v="2271"/>
    <d v="2016-12-09T15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.0593220338983051"/>
    <n v="7.371369600471768E-2"/>
    <x v="6"/>
    <s v="tabletop games"/>
    <x v="2272"/>
    <d v="2015-12-07T07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17.006802721088434"/>
    <n v="0.45380286803412595"/>
    <x v="6"/>
    <s v="tabletop games"/>
    <x v="2273"/>
    <d v="2017-03-12T0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25.252525252525253"/>
    <n v="0.83612040133779264"/>
    <x v="6"/>
    <s v="tabletop games"/>
    <x v="2274"/>
    <d v="2014-02-23T03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8.2278481012658222"/>
    <n v="0.2452367477834371"/>
    <x v="6"/>
    <s v="tabletop games"/>
    <x v="2275"/>
    <d v="2014-12-22T05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61.186666666666667"/>
    <n v="0.94501647446457993"/>
    <x v="6"/>
    <s v="tabletop games"/>
    <x v="2276"/>
    <d v="2014-01-05T06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41.062801932367151"/>
    <n v="0.70880587058038691"/>
    <x v="6"/>
    <s v="tabletop games"/>
    <x v="2277"/>
    <d v="2012-02-27T07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19.607843137254903"/>
    <n v="0.36941263391207979"/>
    <x v="6"/>
    <s v="tabletop games"/>
    <x v="2278"/>
    <d v="2016-01-03T13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31.25"/>
    <n v="0.65019505851755521"/>
    <x v="6"/>
    <s v="tabletop games"/>
    <x v="2279"/>
    <d v="2015-02-03T19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20.416666666666668"/>
    <n v="0.24778447807233789"/>
    <x v="6"/>
    <s v="tabletop games"/>
    <x v="2280"/>
    <d v="2015-09-17T05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27.272727272727273"/>
    <n v="0.54054054054054057"/>
    <x v="4"/>
    <s v="rock"/>
    <x v="2281"/>
    <d v="2011-07-24T2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62.5"/>
    <n v="0.53956834532374098"/>
    <x v="4"/>
    <s v="rock"/>
    <x v="2282"/>
    <d v="2016-01-13T19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62.5"/>
    <n v="0.99151920572701502"/>
    <x v="4"/>
    <s v="rock"/>
    <x v="2283"/>
    <d v="2012-05-08T17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1.69491525423729"/>
    <n v="0.94143194937606589"/>
    <x v="4"/>
    <s v="rock"/>
    <x v="2284"/>
    <d v="2011-03-11T19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37.974683544303801"/>
    <n v="0.82394946443284811"/>
    <x v="4"/>
    <s v="rock"/>
    <x v="2285"/>
    <d v="2012-06-28T19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7.14285714285714"/>
    <n v="0.99933377748167884"/>
    <x v="4"/>
    <s v="rock"/>
    <x v="2286"/>
    <d v="2013-09-05T18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42.452830188679243"/>
    <n v="0.83348922668869552"/>
    <x v="4"/>
    <s v="rock"/>
    <x v="2287"/>
    <d v="2014-06-23T07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40"/>
    <n v="0.99900099900099903"/>
    <x v="4"/>
    <s v="rock"/>
    <x v="2288"/>
    <d v="2012-06-26T09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60"/>
    <n v="0.93109869646182497"/>
    <x v="4"/>
    <s v="rock"/>
    <x v="2289"/>
    <d v="2013-12-06T14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51.724137931034484"/>
    <n v="0.96092248558616267"/>
    <x v="4"/>
    <s v="rock"/>
    <x v="2290"/>
    <d v="2009-12-01T08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58.139534883720927"/>
    <n v="0.57870370370370372"/>
    <x v="4"/>
    <s v="rock"/>
    <x v="2291"/>
    <d v="2012-04-22T19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43.478260869565219"/>
    <n v="0.93239658556370353"/>
    <x v="4"/>
    <s v="rock"/>
    <x v="2292"/>
    <d v="2012-04-18T07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31.481481481481481"/>
    <n v="0.92391304347826086"/>
    <x v="4"/>
    <s v="rock"/>
    <x v="2293"/>
    <d v="2012-09-24T18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44.642857142857146"/>
    <n v="0.68455265852870462"/>
    <x v="4"/>
    <s v="rock"/>
    <x v="2294"/>
    <d v="2013-01-20T08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35.294117647058826"/>
    <n v="0.79840319361277445"/>
    <x v="4"/>
    <s v="rock"/>
    <x v="2295"/>
    <d v="2013-01-26T13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48.275862068965516"/>
    <n v="0.6708193579300431"/>
    <x v="4"/>
    <s v="rock"/>
    <x v="2296"/>
    <d v="2012-02-23T08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52.631578947368418"/>
    <n v="0.99403578528827041"/>
    <x v="4"/>
    <s v="rock"/>
    <x v="2297"/>
    <d v="2012-03-13T18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4.16666666666667"/>
    <n v="0.95171626165852419"/>
    <x v="4"/>
    <s v="rock"/>
    <x v="2298"/>
    <d v="2014-03-26T1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21.428571428571427"/>
    <n v="0.28557829604950025"/>
    <x v="4"/>
    <s v="rock"/>
    <x v="2299"/>
    <d v="2011-02-05T15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14.28571428571429"/>
    <n v="0.98765432098765427"/>
    <x v="4"/>
    <s v="rock"/>
    <x v="2300"/>
    <d v="2012-06-28T08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23.696682464454977"/>
    <n v="0.74847834352760834"/>
    <x v="4"/>
    <s v="indie rock"/>
    <x v="2301"/>
    <d v="2013-06-20T18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27.058823529411764"/>
    <n v="0.5859872611464968"/>
    <x v="4"/>
    <s v="indie rock"/>
    <x v="2302"/>
    <d v="2013-12-30T2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62.621359223300971"/>
    <n v="0.91442537934476109"/>
    <x v="4"/>
    <s v="indie rock"/>
    <x v="2303"/>
    <d v="2011-12-12T18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53.097345132743364"/>
    <n v="0.99304537224305767"/>
    <x v="4"/>
    <s v="indie rock"/>
    <x v="2304"/>
    <d v="2010-12-31T19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7.78443113772455"/>
    <n v="0.98787113769826029"/>
    <x v="4"/>
    <s v="indie rock"/>
    <x v="2305"/>
    <d v="2014-08-08T09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47.945205479452056"/>
    <n v="0.93669293867337511"/>
    <x v="4"/>
    <s v="indie rock"/>
    <x v="2306"/>
    <d v="2012-03-09T19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26.192933333333333"/>
    <n v="0.93757815259204103"/>
    <x v="4"/>
    <s v="indie rock"/>
    <x v="2307"/>
    <d v="2012-05-05T10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81.433224755700323"/>
    <n v="0.98710622111850588"/>
    <x v="4"/>
    <s v="indie rock"/>
    <x v="2308"/>
    <d v="2014-08-28T16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56.074766355140184"/>
    <n v="0.93743115739937843"/>
    <x v="4"/>
    <s v="indie rock"/>
    <x v="2309"/>
    <d v="2013-03-09T14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15.11437908496732"/>
    <n v="0.23318732025669259"/>
    <x v="4"/>
    <s v="indie rock"/>
    <x v="2310"/>
    <d v="2013-03-21T0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86.538461538461533"/>
    <n v="0.96051227321237997"/>
    <x v="4"/>
    <s v="indie rock"/>
    <x v="2311"/>
    <d v="2014-05-06T15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37.974683544303801"/>
    <n v="0.92707045735475901"/>
    <x v="4"/>
    <s v="indie rock"/>
    <x v="2312"/>
    <d v="2014-04-18T1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31.847133757961782"/>
    <n v="0.56869752343602487"/>
    <x v="4"/>
    <s v="indie rock"/>
    <x v="2313"/>
    <d v="2012-05-03T14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24"/>
    <n v="0.63706440721156909"/>
    <x v="4"/>
    <s v="indie rock"/>
    <x v="2314"/>
    <d v="2012-06-07T04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39.0625"/>
    <n v="0.97465886939571145"/>
    <x v="4"/>
    <s v="indie rock"/>
    <x v="2315"/>
    <d v="2012-05-05T08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75"/>
    <n v="0.9611441459913882"/>
    <x v="4"/>
    <s v="indie rock"/>
    <x v="2316"/>
    <d v="2009-12-09T09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8.181818181818183"/>
    <n v="0.96153846153846156"/>
    <x v="4"/>
    <s v="indie rock"/>
    <x v="2317"/>
    <d v="2010-02-14T2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30.674846625766872"/>
    <n v="0.82603667602841568"/>
    <x v="4"/>
    <s v="indie rock"/>
    <x v="2318"/>
    <d v="2009-09-25T18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38.961038961038959"/>
    <n v="0.92850510677808729"/>
    <x v="4"/>
    <s v="indie rock"/>
    <x v="2319"/>
    <d v="2013-12-14T16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56.179775280898873"/>
    <n v="0.92030185900975525"/>
    <x v="4"/>
    <s v="indie rock"/>
    <x v="2320"/>
    <d v="2014-04-02T0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164.953125"/>
    <n v="2.5561743341404357"/>
    <x v="7"/>
    <s v="small batch"/>
    <x v="2321"/>
    <d v="2017-04-03T2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675"/>
    <n v="31.764705882352942"/>
    <x v="7"/>
    <s v="small batch"/>
    <x v="2322"/>
    <d v="2017-04-09T1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62.5"/>
    <n v="2.0833333333333335"/>
    <x v="7"/>
    <s v="small batch"/>
    <x v="2323"/>
    <d v="2017-03-20T09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122.95081967213115"/>
    <n v="4.823151125401929"/>
    <x v="7"/>
    <s v="small batch"/>
    <x v="2324"/>
    <d v="2017-03-26T1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142.85714285714286"/>
    <n v="12.5"/>
    <x v="7"/>
    <s v="small batch"/>
    <x v="2325"/>
    <d v="2017-03-29T14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5000"/>
    <n v="138.88888888888889"/>
    <x v="7"/>
    <s v="small batch"/>
    <x v="2326"/>
    <d v="2017-04-30T08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10.432190760059612"/>
    <n v="0.19007998620127917"/>
    <x v="7"/>
    <s v="small batch"/>
    <x v="2327"/>
    <d v="2014-08-26T13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18.6219739292365"/>
    <n v="0.39300451955197485"/>
    <x v="7"/>
    <s v="small batch"/>
    <x v="2328"/>
    <d v="2015-06-14T09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200"/>
    <n v="0.9441087613293051"/>
    <x v="7"/>
    <s v="small batch"/>
    <x v="2329"/>
    <d v="2014-07-17T05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214.72392638036808"/>
    <n v="0.97634456594510155"/>
    <x v="7"/>
    <s v="small batch"/>
    <x v="2330"/>
    <d v="2015-12-24T15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28.268551236749115"/>
    <n v="0.69293466492278111"/>
    <x v="7"/>
    <s v="small batch"/>
    <x v="2331"/>
    <d v="2014-08-17T15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71.022727272727266"/>
    <n v="0.94066297926778797"/>
    <x v="7"/>
    <s v="small batch"/>
    <x v="2332"/>
    <d v="2015-02-06T06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6.3829787234042552"/>
    <n v="0.47132757266300079"/>
    <x v="7"/>
    <s v="small batch"/>
    <x v="2333"/>
    <d v="2014-05-29T08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59.701492537313435"/>
    <n v="0.98087297694948505"/>
    <x v="7"/>
    <s v="small batch"/>
    <x v="2334"/>
    <d v="2014-11-05T08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13.12217194570135"/>
    <n v="0.97778473091364204"/>
    <x v="7"/>
    <s v="small batch"/>
    <x v="2335"/>
    <d v="2014-06-11T04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9.2378752886836022"/>
    <n v="0.19203715995860063"/>
    <x v="7"/>
    <s v="small batch"/>
    <x v="2336"/>
    <d v="2014-03-08T13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67.039106145251395"/>
    <n v="0.9036825062128172"/>
    <x v="7"/>
    <s v="small batch"/>
    <x v="2337"/>
    <d v="2014-06-26T06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21.95121951219512"/>
    <n v="0.98869591009458524"/>
    <x v="7"/>
    <s v="small batch"/>
    <x v="2338"/>
    <d v="2014-06-29T12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2.644927536231883"/>
    <n v="0.33989558407657167"/>
    <x v="7"/>
    <s v="small batch"/>
    <x v="2339"/>
    <d v="2016-12-18T2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99.255583126550874"/>
    <n v="0.94538063387771498"/>
    <x v="7"/>
    <s v="small batch"/>
    <x v="2340"/>
    <d v="2016-10-30T06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e v="#DIV/0!"/>
    <e v="#DIV/0!"/>
    <x v="2"/>
    <s v="web"/>
    <x v="2341"/>
    <d v="2015-07-12T10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e v="#DIV/0!"/>
    <e v="#DIV/0!"/>
    <x v="2"/>
    <s v="web"/>
    <x v="2342"/>
    <d v="2014-10-05T2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10000"/>
    <n v="33.333333333333336"/>
    <x v="2"/>
    <s v="web"/>
    <x v="2343"/>
    <d v="2016-01-08T10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000"/>
    <n v="1000"/>
    <x v="2"/>
    <s v="web"/>
    <x v="2344"/>
    <d v="2016-06-24T08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e v="#DIV/0!"/>
    <e v="#DIV/0!"/>
    <x v="2"/>
    <s v="web"/>
    <x v="2345"/>
    <d v="2015-03-31T14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20000"/>
    <n v="1538.4615384615386"/>
    <x v="2"/>
    <s v="web"/>
    <x v="2346"/>
    <d v="2016-10-17T10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000"/>
    <n v="66.666666666666671"/>
    <x v="2"/>
    <s v="web"/>
    <x v="2347"/>
    <d v="2016-08-25T05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14000"/>
    <n v="259.25925925925924"/>
    <x v="2"/>
    <s v="web"/>
    <x v="2348"/>
    <d v="2016-02-20T13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e v="#DIV/0!"/>
    <e v="#DIV/0!"/>
    <x v="2"/>
    <s v="web"/>
    <x v="2349"/>
    <d v="2015-08-11T09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e v="#DIV/0!"/>
    <e v="#DIV/0!"/>
    <x v="2"/>
    <s v="web"/>
    <x v="2350"/>
    <d v="2017-01-03T11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2700"/>
    <n v="175"/>
    <x v="2"/>
    <s v="web"/>
    <x v="2351"/>
    <d v="2015-04-29T17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e v="#DIV/0!"/>
    <e v="#DIV/0!"/>
    <x v="2"/>
    <s v="web"/>
    <x v="2352"/>
    <d v="2015-06-06T06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e v="#DIV/0!"/>
    <e v="#DIV/0!"/>
    <x v="2"/>
    <s v="web"/>
    <x v="2353"/>
    <d v="2015-04-21T07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35000"/>
    <n v="1400"/>
    <x v="2"/>
    <s v="web"/>
    <x v="2354"/>
    <d v="2015-01-10T08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4000"/>
    <n v="145.45454545454547"/>
    <x v="2"/>
    <s v="web"/>
    <x v="2355"/>
    <d v="2015-05-02T13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e v="#DIV/0!"/>
    <e v="#DIV/0!"/>
    <x v="2"/>
    <s v="web"/>
    <x v="2356"/>
    <d v="2015-06-05T09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e v="#DIV/0!"/>
    <e v="#DIV/0!"/>
    <x v="2"/>
    <s v="web"/>
    <x v="2357"/>
    <d v="2015-10-17T05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e v="#DIV/0!"/>
    <e v="#DIV/0!"/>
    <x v="2"/>
    <s v="web"/>
    <x v="2358"/>
    <d v="2015-01-30T15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2500"/>
    <n v="6.8119891008174385"/>
    <x v="2"/>
    <s v="web"/>
    <x v="2359"/>
    <d v="2015-08-03T06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5000"/>
    <n v="2500"/>
    <x v="2"/>
    <s v="web"/>
    <x v="2360"/>
    <d v="2016-02-07T07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e v="#DIV/0!"/>
    <e v="#DIV/0!"/>
    <x v="2"/>
    <s v="web"/>
    <x v="2361"/>
    <d v="2016-04-30T13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10"/>
    <n v="3.5"/>
    <x v="2"/>
    <s v="web"/>
    <x v="2362"/>
    <d v="2014-12-11T07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e v="#DIV/0!"/>
    <e v="#DIV/0!"/>
    <x v="2"/>
    <s v="web"/>
    <x v="2363"/>
    <d v="2015-12-28T15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e v="#DIV/0!"/>
    <e v="#DIV/0!"/>
    <x v="2"/>
    <s v="web"/>
    <x v="2364"/>
    <d v="2015-10-26T13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e v="#DIV/0!"/>
    <e v="#DIV/0!"/>
    <x v="2"/>
    <s v="web"/>
    <x v="2365"/>
    <d v="2016-01-17T14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925.92592592592598"/>
    <n v="9.5057034220532319"/>
    <x v="2"/>
    <s v="web"/>
    <x v="2366"/>
    <d v="2015-10-21T03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3571.4285714285716"/>
    <n v="74.626865671641795"/>
    <x v="2"/>
    <s v="web"/>
    <x v="2367"/>
    <d v="2016-04-25T1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0000"/>
    <n v="400"/>
    <x v="2"/>
    <s v="web"/>
    <x v="2368"/>
    <d v="2015-04-14T0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e v="#DIV/0!"/>
    <e v="#DIV/0!"/>
    <x v="2"/>
    <s v="web"/>
    <x v="2369"/>
    <d v="2016-02-10T10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6250"/>
    <n v="304.8780487804878"/>
    <x v="2"/>
    <s v="web"/>
    <x v="2370"/>
    <d v="2014-12-17T19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e v="#DIV/0!"/>
    <e v="#DIV/0!"/>
    <x v="2"/>
    <s v="web"/>
    <x v="2371"/>
    <d v="2015-06-25T09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916.66666666666663"/>
    <n v="30.555555555555557"/>
    <x v="2"/>
    <s v="web"/>
    <x v="2372"/>
    <d v="2015-04-23T16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850000"/>
    <n v="17000"/>
    <x v="2"/>
    <s v="web"/>
    <x v="2373"/>
    <d v="2015-08-29T06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22000"/>
    <n v="2200"/>
    <x v="2"/>
    <s v="web"/>
    <x v="2374"/>
    <d v="2015-02-12T11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e v="#DIV/0!"/>
    <e v="#DIV/0!"/>
    <x v="2"/>
    <s v="web"/>
    <x v="2375"/>
    <d v="2016-09-09T11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750"/>
    <n v="9.1931480403272765"/>
    <x v="2"/>
    <s v="web"/>
    <x v="2376"/>
    <d v="2015-12-10T13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e v="#DIV/0!"/>
    <e v="#DIV/0!"/>
    <x v="2"/>
    <s v="web"/>
    <x v="2377"/>
    <d v="2016-11-25T12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e v="#DIV/0!"/>
    <e v="#DIV/0!"/>
    <x v="2"/>
    <s v="web"/>
    <x v="2378"/>
    <d v="2015-08-25T15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e v="#DIV/0!"/>
    <e v="#DIV/0!"/>
    <x v="2"/>
    <s v="web"/>
    <x v="2379"/>
    <d v="2015-10-04T15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5000"/>
    <n v="272.72727272727275"/>
    <x v="2"/>
    <s v="web"/>
    <x v="2380"/>
    <d v="2015-10-01T10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2335.714285714286"/>
    <n v="54.964990451941439"/>
    <x v="2"/>
    <s v="web"/>
    <x v="2381"/>
    <d v="2015-04-10T13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1500"/>
    <n v="40"/>
    <x v="2"/>
    <s v="web"/>
    <x v="2382"/>
    <d v="2015-08-03T19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3333.3333333333335"/>
    <n v="22.988505747126435"/>
    <x v="2"/>
    <s v="web"/>
    <x v="2383"/>
    <d v="2015-02-21T16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25"/>
    <n v="125"/>
    <x v="2"/>
    <s v="web"/>
    <x v="2384"/>
    <d v="2014-11-13T17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9285.7142857142862"/>
    <n v="82.487309644670049"/>
    <x v="2"/>
    <s v="web"/>
    <x v="2385"/>
    <d v="2015-08-05T07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e v="#DIV/0!"/>
    <e v="#DIV/0!"/>
    <x v="2"/>
    <s v="web"/>
    <x v="2386"/>
    <d v="2015-01-10T11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50000"/>
    <n v="146.19883040935673"/>
    <x v="2"/>
    <s v="web"/>
    <x v="2387"/>
    <d v="2016-07-22T06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4625"/>
    <n v="79.91360691144709"/>
    <x v="2"/>
    <s v="web"/>
    <x v="2388"/>
    <d v="2015-01-15T10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6000"/>
    <n v="533.33333333333337"/>
    <x v="2"/>
    <s v="web"/>
    <x v="2389"/>
    <d v="2015-07-25T12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e v="#DIV/0!"/>
    <e v="#DIV/0!"/>
    <x v="2"/>
    <s v="web"/>
    <x v="2390"/>
    <d v="2015-01-03T2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20000"/>
    <n v="800"/>
    <x v="2"/>
    <s v="web"/>
    <x v="2391"/>
    <d v="2015-03-31T0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e v="#DIV/0!"/>
    <e v="#DIV/0!"/>
    <x v="2"/>
    <s v="web"/>
    <x v="2392"/>
    <d v="2015-10-28T17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100000"/>
    <n v="2000"/>
    <x v="2"/>
    <s v="web"/>
    <x v="2393"/>
    <d v="2015-08-08T06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2500"/>
    <n v="1666.6666666666667"/>
    <x v="2"/>
    <s v="web"/>
    <x v="2394"/>
    <d v="2015-02-25T2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e v="#DIV/0!"/>
    <e v="#DIV/0!"/>
    <x v="2"/>
    <s v="web"/>
    <x v="2395"/>
    <d v="2017-01-09T2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5000"/>
    <n v="500"/>
    <x v="2"/>
    <s v="web"/>
    <x v="2396"/>
    <d v="2015-10-15T11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e v="#DIV/0!"/>
    <e v="#DIV/0!"/>
    <x v="2"/>
    <s v="web"/>
    <x v="2397"/>
    <d v="2015-01-02T12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e v="#DIV/0!"/>
    <e v="#DIV/0!"/>
    <x v="2"/>
    <s v="web"/>
    <x v="2398"/>
    <d v="2015-07-02T12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e v="#DIV/0!"/>
    <e v="#DIV/0!"/>
    <x v="2"/>
    <s v="web"/>
    <x v="2399"/>
    <d v="2014-12-18T11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e v="#DIV/0!"/>
    <e v="#DIV/0!"/>
    <x v="2"/>
    <s v="web"/>
    <x v="2400"/>
    <d v="2016-04-13T2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3111.1111111111113"/>
    <n v="139.30348258706468"/>
    <x v="7"/>
    <s v="food trucks"/>
    <x v="2401"/>
    <d v="2016-03-05T10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12000"/>
    <n v="230.76923076923077"/>
    <x v="7"/>
    <s v="food trucks"/>
    <x v="2402"/>
    <d v="2015-05-13T07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00"/>
    <n v="5.9405940594059405"/>
    <x v="7"/>
    <s v="food trucks"/>
    <x v="2403"/>
    <d v="2016-03-30T1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e v="#DIV/0!"/>
    <e v="#DIV/0!"/>
    <x v="7"/>
    <s v="food trucks"/>
    <x v="2404"/>
    <d v="2016-01-02T15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50"/>
    <n v="4.4404973357015987"/>
    <x v="7"/>
    <s v="food trucks"/>
    <x v="2405"/>
    <d v="2016-09-03T05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203.125"/>
    <n v="2.4163568773234201"/>
    <x v="7"/>
    <s v="food trucks"/>
    <x v="2406"/>
    <d v="2015-01-18T17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666.66666666666663"/>
    <n v="3.9589706676264171"/>
    <x v="7"/>
    <s v="food trucks"/>
    <x v="2407"/>
    <d v="2015-04-10T2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7500"/>
    <n v="500"/>
    <x v="7"/>
    <s v="food trucks"/>
    <x v="2408"/>
    <d v="2014-11-05T19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4166.666666666667"/>
    <n v="54.347826086956523"/>
    <x v="7"/>
    <s v="food trucks"/>
    <x v="2409"/>
    <d v="2015-08-18T12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e v="#DIV/0!"/>
    <e v="#DIV/0!"/>
    <x v="7"/>
    <s v="food trucks"/>
    <x v="2410"/>
    <d v="2015-09-07T00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8333.3333333333339"/>
    <n v="165.56291390728478"/>
    <x v="7"/>
    <s v="food trucks"/>
    <x v="2411"/>
    <d v="2015-08-25T08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e v="#DIV/0!"/>
    <e v="#DIV/0!"/>
    <x v="7"/>
    <s v="food trucks"/>
    <x v="2412"/>
    <d v="2016-11-26T09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000"/>
    <n v="120"/>
    <x v="7"/>
    <s v="food trucks"/>
    <x v="2413"/>
    <d v="2014-05-31T14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1153.8461538461538"/>
    <n v="32.608695652173914"/>
    <x v="7"/>
    <s v="food trucks"/>
    <x v="2414"/>
    <d v="2015-08-21T18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0000"/>
    <n v="179.1044776119403"/>
    <x v="7"/>
    <s v="food trucks"/>
    <x v="2415"/>
    <d v="2016-07-15T11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0000"/>
    <n v="4000"/>
    <x v="7"/>
    <s v="food trucks"/>
    <x v="2416"/>
    <d v="2015-03-14T06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e v="#DIV/0!"/>
    <e v="#DIV/0!"/>
    <x v="7"/>
    <s v="food trucks"/>
    <x v="2417"/>
    <d v="2014-08-10T12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5000"/>
    <n v="5000"/>
    <x v="7"/>
    <s v="food trucks"/>
    <x v="2418"/>
    <d v="2015-03-24T1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e v="#DIV/0!"/>
    <e v="#DIV/0!"/>
    <x v="7"/>
    <s v="food trucks"/>
    <x v="2419"/>
    <d v="2015-02-18T08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468.61111111111109"/>
    <n v="6.7453018792483004"/>
    <x v="7"/>
    <s v="food trucks"/>
    <x v="2420"/>
    <d v="2014-11-09T16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6000"/>
    <n v="6000"/>
    <x v="7"/>
    <s v="food trucks"/>
    <x v="2421"/>
    <d v="2015-02-21T07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500"/>
    <n v="500"/>
    <x v="7"/>
    <s v="food trucks"/>
    <x v="2422"/>
    <d v="2015-03-11T0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60000"/>
    <n v="7500"/>
    <x v="7"/>
    <s v="food trucks"/>
    <x v="2423"/>
    <d v="2014-12-31T07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2777.7777777777778"/>
    <n v="80.645161290322577"/>
    <x v="7"/>
    <s v="food trucks"/>
    <x v="2424"/>
    <d v="2014-10-27T12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3500"/>
    <n v="3500"/>
    <x v="7"/>
    <s v="food trucks"/>
    <x v="2425"/>
    <d v="2016-05-27T13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e v="#DIV/0!"/>
    <e v="#DIV/0!"/>
    <x v="7"/>
    <s v="food trucks"/>
    <x v="2426"/>
    <d v="2015-08-07T19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50000"/>
    <n v="50000"/>
    <x v="7"/>
    <s v="food trucks"/>
    <x v="2427"/>
    <d v="2016-03-22T2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35000"/>
    <n v="35000"/>
    <x v="7"/>
    <s v="food trucks"/>
    <x v="2428"/>
    <d v="2015-03-12T0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35000"/>
    <n v="69.825436408977552"/>
    <x v="7"/>
    <s v="food trucks"/>
    <x v="2429"/>
    <d v="2017-02-05T07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500"/>
    <n v="142.85714285714286"/>
    <x v="7"/>
    <s v="food trucks"/>
    <x v="2430"/>
    <d v="2016-02-11T18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50000"/>
    <n v="50000"/>
    <x v="7"/>
    <s v="food trucks"/>
    <x v="2431"/>
    <d v="2016-06-27T17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7000"/>
    <n v="7000"/>
    <x v="7"/>
    <s v="food trucks"/>
    <x v="2432"/>
    <d v="2015-03-07T2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e v="#DIV/0!"/>
    <e v="#DIV/0!"/>
    <x v="7"/>
    <s v="food trucks"/>
    <x v="2433"/>
    <d v="2016-02-27T12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0000"/>
    <n v="769.23076923076928"/>
    <x v="7"/>
    <s v="food trucks"/>
    <x v="2434"/>
    <d v="2015-08-03T19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62500"/>
    <n v="204.24836601307189"/>
    <x v="7"/>
    <s v="food trucks"/>
    <x v="2435"/>
    <d v="2015-10-04T2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58500"/>
    <n v="2600"/>
    <x v="7"/>
    <s v="food trucks"/>
    <x v="2436"/>
    <d v="2016-01-29T05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e v="#DIV/0!"/>
    <e v="#DIV/0!"/>
    <x v="7"/>
    <s v="food trucks"/>
    <x v="2437"/>
    <d v="2015-03-17T09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15000"/>
    <n v="300"/>
    <x v="7"/>
    <s v="food trucks"/>
    <x v="2438"/>
    <d v="2015-12-07T13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e v="#DIV/0!"/>
    <e v="#DIV/0!"/>
    <x v="7"/>
    <s v="food trucks"/>
    <x v="2439"/>
    <d v="2015-10-18T10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500"/>
    <n v="500"/>
    <x v="7"/>
    <s v="food trucks"/>
    <x v="2440"/>
    <d v="2016-02-13T12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68.807339449541288"/>
    <n v="0.9269558769002596"/>
    <x v="7"/>
    <s v="small batch"/>
    <x v="2441"/>
    <d v="2015-07-22T19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64.516129032258064"/>
    <n v="0.79401839475947855"/>
    <x v="7"/>
    <s v="small batch"/>
    <x v="2442"/>
    <d v="2015-03-19T0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64.308681672025727"/>
    <n v="0.49379070532817454"/>
    <x v="7"/>
    <s v="small batch"/>
    <x v="2443"/>
    <d v="2014-08-15T06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49.180327868852459"/>
    <n v="0.92081031307550643"/>
    <x v="7"/>
    <s v="small batch"/>
    <x v="2444"/>
    <d v="2016-05-25T09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43.478260869565219"/>
    <n v="0.57870370370370372"/>
    <x v="7"/>
    <s v="small batch"/>
    <x v="2445"/>
    <d v="2015-09-25T19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45.045045045045043"/>
    <n v="0.59530896535301825"/>
    <x v="7"/>
    <s v="small batch"/>
    <x v="2446"/>
    <d v="2016-11-26T06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7.4183976261127595"/>
    <n v="0.23408239700374531"/>
    <x v="7"/>
    <s v="small batch"/>
    <x v="2447"/>
    <d v="2016-11-11T19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44.444444444444443"/>
    <n v="0.93023255813953487"/>
    <x v="7"/>
    <s v="small batch"/>
    <x v="2448"/>
    <d v="2016-08-30T2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83.333333333333329"/>
    <n v="0.92592592592592593"/>
    <x v="7"/>
    <s v="small batch"/>
    <x v="2449"/>
    <d v="2014-11-29T19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47.05882352941177"/>
    <n v="0.98489628713797672"/>
    <x v="7"/>
    <s v="small batch"/>
    <x v="2450"/>
    <d v="2014-10-27T18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53.763440860215056"/>
    <n v="0.86617583369423989"/>
    <x v="7"/>
    <s v="small batch"/>
    <x v="2451"/>
    <d v="2017-03-05T12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40"/>
    <n v="0.74906367041198507"/>
    <x v="7"/>
    <s v="small batch"/>
    <x v="2452"/>
    <d v="2015-12-29T14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44.776119402985074"/>
    <n v="0.64641241111829351"/>
    <x v="7"/>
    <s v="small batch"/>
    <x v="2453"/>
    <d v="2017-02-02T07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269.23076923076923"/>
    <n v="0.99161378059836813"/>
    <x v="7"/>
    <s v="small batch"/>
    <x v="2454"/>
    <d v="2017-03-10T19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.75"/>
    <n v="0.5494505494505495"/>
    <x v="7"/>
    <s v="small batch"/>
    <x v="2455"/>
    <d v="2016-04-20T09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22.388059701492537"/>
    <n v="0.5528934758569849"/>
    <x v="7"/>
    <s v="small batch"/>
    <x v="2456"/>
    <d v="2017-02-25T14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85.48387096774192"/>
    <n v="0.97747556311092221"/>
    <x v="7"/>
    <s v="small batch"/>
    <x v="2457"/>
    <d v="2016-03-24T0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62.5"/>
    <n v="0.9076057360682519"/>
    <x v="7"/>
    <s v="small batch"/>
    <x v="2458"/>
    <d v="2016-06-09T1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6.38297872340425"/>
    <n v="0.97799511002444983"/>
    <x v="7"/>
    <s v="small batch"/>
    <x v="2459"/>
    <d v="2016-03-23T0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25"/>
    <n v="0.99217929263452787"/>
    <x v="7"/>
    <s v="small batch"/>
    <x v="2460"/>
    <d v="2017-01-02T19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87.20930232558139"/>
    <n v="0.96339113680154143"/>
    <x v="4"/>
    <s v="indie rock"/>
    <x v="2461"/>
    <d v="2011-09-30T18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26.086956521739129"/>
    <n v="0.90327436958976293"/>
    <x v="4"/>
    <s v="indie rock"/>
    <x v="2462"/>
    <d v="2012-07-18T19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26.666666666666668"/>
    <n v="0.86021505376344087"/>
    <x v="4"/>
    <s v="indie rock"/>
    <x v="2463"/>
    <d v="2013-04-16T1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46.511627906976742"/>
    <n v="0.90009000900090008"/>
    <x v="4"/>
    <s v="indie rock"/>
    <x v="2464"/>
    <d v="2015-09-30T10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4.583333333333334"/>
    <n v="0.55511498810467885"/>
    <x v="4"/>
    <s v="indie rock"/>
    <x v="2465"/>
    <d v="2012-09-23T08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48.07692307692308"/>
    <n v="1"/>
    <x v="4"/>
    <s v="indie rock"/>
    <x v="2466"/>
    <d v="2013-05-08T17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23.255813953488371"/>
    <n v="0.84388185654008441"/>
    <x v="4"/>
    <s v="indie rock"/>
    <x v="2467"/>
    <d v="2012-05-10T08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34.482758620689658"/>
    <n v="0.93268791329733147"/>
    <x v="4"/>
    <s v="indie rock"/>
    <x v="2468"/>
    <d v="2012-10-27T2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25.531914893617021"/>
    <n v="0.87976539589442815"/>
    <x v="4"/>
    <s v="indie rock"/>
    <x v="2469"/>
    <d v="2011-02-08T01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27.777777777777779"/>
    <n v="0.96933038656895809"/>
    <x v="4"/>
    <s v="indie rock"/>
    <x v="2470"/>
    <d v="2012-05-23T16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29.411764705882351"/>
    <n v="0.78125"/>
    <x v="4"/>
    <s v="indie rock"/>
    <x v="2471"/>
    <d v="2012-01-25T14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72.115384615384613"/>
    <n v="0.73659254254067463"/>
    <x v="4"/>
    <s v="indie rock"/>
    <x v="2472"/>
    <d v="2010-09-03T16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42.553191489361701"/>
    <n v="1"/>
    <x v="4"/>
    <s v="indie rock"/>
    <x v="2473"/>
    <d v="2012-11-10T09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31.57894736842104"/>
    <n v="0.99996400129595331"/>
    <x v="4"/>
    <s v="indie rock"/>
    <x v="2474"/>
    <d v="2010-10-10T15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30.864197530864196"/>
    <n v="0.95492742551566079"/>
    <x v="4"/>
    <s v="indie rock"/>
    <x v="2475"/>
    <d v="2010-07-10T1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58.18181818181818"/>
    <n v="0.95217691447070874"/>
    <x v="4"/>
    <s v="indie rock"/>
    <x v="2476"/>
    <d v="2014-11-02T2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8.292682926829269"/>
    <n v="0.58365758754863817"/>
    <x v="4"/>
    <s v="indie rock"/>
    <x v="2477"/>
    <d v="2012-08-12T07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01.26582278481013"/>
    <n v="0.78431372549019607"/>
    <x v="4"/>
    <s v="indie rock"/>
    <x v="2478"/>
    <d v="2013-01-13T13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8.75"/>
    <n v="0.74938176004796042"/>
    <x v="4"/>
    <s v="indie rock"/>
    <x v="2479"/>
    <d v="2012-07-27T17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250"/>
    <n v="1"/>
    <x v="4"/>
    <s v="indie rock"/>
    <x v="2480"/>
    <d v="2015-10-10T13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42.10526315789474"/>
    <n v="0.88565330215833715"/>
    <x v="4"/>
    <s v="indie rock"/>
    <x v="2481"/>
    <d v="2012-04-30T06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40"/>
    <n v="0.99900099900099903"/>
    <x v="4"/>
    <s v="indie rock"/>
    <x v="2482"/>
    <d v="2011-08-01T09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57.89473684210526"/>
    <n v="0.87929656274980017"/>
    <x v="4"/>
    <s v="indie rock"/>
    <x v="2483"/>
    <d v="2012-05-01T0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38.888888888888886"/>
    <n v="0.83810052896116249"/>
    <x v="4"/>
    <s v="indie rock"/>
    <x v="2484"/>
    <d v="2011-09-15T13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48.780487804878049"/>
    <n v="0.96852300242130751"/>
    <x v="4"/>
    <s v="indie rock"/>
    <x v="2485"/>
    <d v="2011-10-12T14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10"/>
    <n v="0.37641154328732745"/>
    <x v="4"/>
    <s v="indie rock"/>
    <x v="2486"/>
    <d v="2012-04-22T07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39.473684210526315"/>
    <n v="0.99949358991444337"/>
    <x v="4"/>
    <s v="indie rock"/>
    <x v="2487"/>
    <d v="2012-05-26T16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46.153846153846153"/>
    <n v="0.93720712277413309"/>
    <x v="4"/>
    <s v="indie rock"/>
    <x v="2488"/>
    <d v="2011-11-16T07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46.666666666666664"/>
    <n v="0.74810302447365606"/>
    <x v="4"/>
    <s v="indie rock"/>
    <x v="2489"/>
    <d v="2013-05-09T07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31.25"/>
    <n v="0.82372322899505768"/>
    <x v="4"/>
    <s v="indie rock"/>
    <x v="2490"/>
    <d v="2012-06-22T2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50"/>
    <n v="0.96899224806201545"/>
    <x v="4"/>
    <s v="indie rock"/>
    <x v="2491"/>
    <d v="2011-01-15T16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22.222222222222221"/>
    <n v="0.8"/>
    <x v="4"/>
    <s v="indie rock"/>
    <x v="2492"/>
    <d v="2012-06-16T00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77.220077220077215"/>
    <n v="0.77700077700077697"/>
    <x v="4"/>
    <s v="indie rock"/>
    <x v="2493"/>
    <d v="2013-04-28T19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38.46153846153846"/>
    <n v="0.9900467302056658"/>
    <x v="4"/>
    <s v="indie rock"/>
    <x v="2494"/>
    <d v="2012-05-23T06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35.714285714285715"/>
    <n v="0.78408823606283162"/>
    <x v="4"/>
    <s v="indie rock"/>
    <x v="2495"/>
    <d v="2012-06-06T13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600"/>
    <n v="1"/>
    <x v="4"/>
    <s v="indie rock"/>
    <x v="2496"/>
    <d v="2013-03-29T1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71.428571428571431"/>
    <n v="0.88674886828675692"/>
    <x v="4"/>
    <s v="indie rock"/>
    <x v="2497"/>
    <d v="2011-08-05T12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50"/>
    <n v="0.94696969696969702"/>
    <x v="4"/>
    <s v="indie rock"/>
    <x v="2498"/>
    <d v="2015-01-27T14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3.529411764705884"/>
    <n v="0.49352251696483651"/>
    <x v="4"/>
    <s v="indie rock"/>
    <x v="2499"/>
    <d v="2012-12-31T09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20.689655172413794"/>
    <n v="0.88235294117647056"/>
    <x v="4"/>
    <s v="indie rock"/>
    <x v="2500"/>
    <d v="2012-06-23T09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1571.4285714285713"/>
    <n v="39.145907473309606"/>
    <x v="7"/>
    <s v="restaurants"/>
    <x v="2501"/>
    <d v="2015-09-27T09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22000"/>
    <n v="1279.0697674418604"/>
    <x v="7"/>
    <s v="restaurants"/>
    <x v="2502"/>
    <d v="2014-09-21T10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e v="#DIV/0!"/>
    <e v="#DIV/0!"/>
    <x v="7"/>
    <s v="restaurants"/>
    <x v="2503"/>
    <d v="2016-06-07T12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e v="#DIV/0!"/>
    <e v="#DIV/0!"/>
    <x v="7"/>
    <s v="restaurants"/>
    <x v="2504"/>
    <d v="2014-11-14T16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e v="#DIV/0!"/>
    <e v="#DIV/0!"/>
    <x v="7"/>
    <s v="restaurants"/>
    <x v="2505"/>
    <d v="2015-03-13T15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2500"/>
    <n v="166.66666666666666"/>
    <x v="7"/>
    <s v="restaurants"/>
    <x v="2506"/>
    <d v="2015-10-03T12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e v="#DIV/0!"/>
    <e v="#DIV/0!"/>
    <x v="7"/>
    <s v="restaurants"/>
    <x v="2507"/>
    <d v="2015-05-10T16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e v="#DIV/0!"/>
    <e v="#DIV/0!"/>
    <x v="7"/>
    <s v="restaurants"/>
    <x v="2508"/>
    <d v="2014-08-14T13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3392.8571428571427"/>
    <n v="95"/>
    <x v="7"/>
    <s v="restaurants"/>
    <x v="2509"/>
    <d v="2015-04-20T0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25000"/>
    <n v="666.66666666666663"/>
    <x v="7"/>
    <s v="restaurants"/>
    <x v="2510"/>
    <d v="2015-05-14T14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e v="#DIV/0!"/>
    <e v="#DIV/0!"/>
    <x v="7"/>
    <s v="restaurants"/>
    <x v="2511"/>
    <d v="2016-02-01T01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e v="#DIV/0!"/>
    <e v="#DIV/0!"/>
    <x v="7"/>
    <s v="restaurants"/>
    <x v="2512"/>
    <d v="2014-12-13T12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e v="#DIV/0!"/>
    <e v="#DIV/0!"/>
    <x v="7"/>
    <s v="restaurants"/>
    <x v="2513"/>
    <d v="2017-02-25T15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3000"/>
    <n v="57.142857142857146"/>
    <x v="7"/>
    <s v="restaurants"/>
    <x v="2514"/>
    <d v="2014-08-20T00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416.66666666666669"/>
    <n v="5.376344086021505"/>
    <x v="7"/>
    <s v="restaurants"/>
    <x v="2515"/>
    <d v="2015-02-22T11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e v="#DIV/0!"/>
    <e v="#DIV/0!"/>
    <x v="7"/>
    <s v="restaurants"/>
    <x v="2516"/>
    <d v="2014-11-29T07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545.4545454545455"/>
    <n v="10.186757215619695"/>
    <x v="7"/>
    <s v="restaurants"/>
    <x v="2517"/>
    <d v="2015-03-19T0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e v="#DIV/0!"/>
    <e v="#DIV/0!"/>
    <x v="7"/>
    <s v="restaurants"/>
    <x v="2518"/>
    <d v="2014-11-13T08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37500"/>
    <n v="2307.6923076923076"/>
    <x v="7"/>
    <s v="restaurants"/>
    <x v="2519"/>
    <d v="2014-07-18T18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e v="#DIV/0!"/>
    <e v="#DIV/0!"/>
    <x v="7"/>
    <s v="restaurants"/>
    <x v="2520"/>
    <d v="2016-10-15T10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94.696969696969703"/>
    <n v="0.91334276877303"/>
    <x v="4"/>
    <s v="classical music"/>
    <x v="2521"/>
    <d v="2015-10-13T14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85.18518518518519"/>
    <n v="1"/>
    <x v="4"/>
    <s v="classical music"/>
    <x v="2522"/>
    <d v="2016-04-22T05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34.615384615384613"/>
    <n v="0.63920454545454541"/>
    <x v="4"/>
    <s v="classical music"/>
    <x v="2523"/>
    <d v="2014-11-17T15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74.41860465116278"/>
    <n v="0.98425196850393704"/>
    <x v="4"/>
    <s v="classical music"/>
    <x v="2524"/>
    <d v="2014-12-20T19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0.99676052828308004"/>
    <x v="4"/>
    <s v="classical music"/>
    <x v="2525"/>
    <d v="2012-06-28T11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21.21212121212122"/>
    <n v="0.88534749889331565"/>
    <x v="4"/>
    <s v="classical music"/>
    <x v="2526"/>
    <d v="2014-12-07T19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56.338028169014088"/>
    <n v="0.97919216646266827"/>
    <x v="4"/>
    <s v="classical music"/>
    <x v="2527"/>
    <d v="2013-10-17T18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49.382716049382715"/>
    <n v="0.93240310583474562"/>
    <x v="4"/>
    <s v="classical music"/>
    <x v="2528"/>
    <d v="2015-08-20T02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78.94736842105263"/>
    <n v="0.95892600287677798"/>
    <x v="4"/>
    <s v="classical music"/>
    <x v="2529"/>
    <d v="2012-03-24T15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35.41666666666666"/>
    <n v="1"/>
    <x v="4"/>
    <s v="classical music"/>
    <x v="2530"/>
    <d v="2015-04-19T19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73.770491803278688"/>
    <n v="0.99601593625498008"/>
    <x v="4"/>
    <s v="classical music"/>
    <x v="2531"/>
    <d v="2015-08-14T18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66.666666666666671"/>
    <n v="0.79286422200198214"/>
    <x v="4"/>
    <s v="classical music"/>
    <x v="2532"/>
    <d v="2012-08-16T11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55.147058823529413"/>
    <n v="0.90361445783132532"/>
    <x v="4"/>
    <s v="classical music"/>
    <x v="2533"/>
    <d v="2013-03-01T09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42.85714285714286"/>
    <n v="0.95238095238095233"/>
    <x v="4"/>
    <s v="classical music"/>
    <x v="2534"/>
    <d v="2009-12-31T2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256.41025641025641"/>
    <n v="0.96362322331968198"/>
    <x v="4"/>
    <s v="classical music"/>
    <x v="2535"/>
    <d v="2014-12-01T10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6.25"/>
    <n v="0.86206896551724133"/>
    <x v="4"/>
    <s v="classical music"/>
    <x v="2536"/>
    <d v="2013-07-29T17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90.909090909090907"/>
    <n v="0.90909090909090906"/>
    <x v="4"/>
    <s v="classical music"/>
    <x v="2537"/>
    <d v="2011-08-01T06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97.297297297297291"/>
    <n v="0.88481785287150438"/>
    <x v="4"/>
    <s v="classical music"/>
    <x v="2538"/>
    <d v="2013-02-23T19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69.4915254237288"/>
    <n v="0.99750623441396513"/>
    <x v="4"/>
    <s v="classical music"/>
    <x v="2539"/>
    <d v="2015-02-02T12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92.592592592592595"/>
    <n v="0.96711798839458418"/>
    <x v="4"/>
    <s v="classical music"/>
    <x v="2540"/>
    <d v="2011-10-29T07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55.555555555555557"/>
    <n v="0.93432995194874535"/>
    <x v="4"/>
    <s v="classical music"/>
    <x v="2541"/>
    <d v="2013-09-26T01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53.846153846153847"/>
    <n v="0.96551724137931039"/>
    <x v="4"/>
    <s v="classical music"/>
    <x v="2542"/>
    <d v="2013-09-30T18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9.23076923076923"/>
    <n v="0.63938618925831203"/>
    <x v="4"/>
    <s v="classical music"/>
    <x v="2543"/>
    <d v="2011-01-01T18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87.719298245614041"/>
    <n v="0.99186669311644515"/>
    <x v="4"/>
    <s v="classical music"/>
    <x v="2544"/>
    <d v="2012-07-08T03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32.786885245901637"/>
    <n v="0.51203277009728621"/>
    <x v="4"/>
    <s v="classical music"/>
    <x v="2545"/>
    <d v="2015-02-26T15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53.846153846153847"/>
    <n v="0.8951406649616368"/>
    <x v="4"/>
    <s v="classical music"/>
    <x v="2546"/>
    <d v="2013-10-04T2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41.044776119402982"/>
    <n v="0.83434466019417475"/>
    <x v="4"/>
    <s v="classical music"/>
    <x v="2547"/>
    <d v="2012-04-04T0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62.16216216216216"/>
    <n v="0.98183603338242509"/>
    <x v="4"/>
    <s v="classical music"/>
    <x v="2548"/>
    <d v="2016-09-29T19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42.432432432432435"/>
    <n v="0.97273853779429986"/>
    <x v="4"/>
    <s v="classical music"/>
    <x v="2549"/>
    <d v="2013-05-31T08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43.333333333333336"/>
    <n v="0.99160945842868042"/>
    <x v="4"/>
    <s v="classical music"/>
    <x v="2550"/>
    <d v="2015-10-07T18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65.625"/>
    <n v="0.97338100913786252"/>
    <x v="4"/>
    <s v="classical music"/>
    <x v="2551"/>
    <d v="2012-03-21T11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66.66666666666666"/>
    <n v="0.93896713615023475"/>
    <x v="4"/>
    <s v="classical music"/>
    <x v="2552"/>
    <d v="2017-03-05T10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25"/>
    <n v="0.64294899271324479"/>
    <x v="4"/>
    <s v="classical music"/>
    <x v="2553"/>
    <d v="2012-09-20T19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44.776119402985074"/>
    <n v="0.81433224755700329"/>
    <x v="4"/>
    <s v="classical music"/>
    <x v="2554"/>
    <d v="2015-05-31T18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57.142857142857146"/>
    <n v="0.9315323707498836"/>
    <x v="4"/>
    <s v="classical music"/>
    <x v="2555"/>
    <d v="2012-05-28T06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21.911764705882351"/>
    <n v="0.94783715012722647"/>
    <x v="4"/>
    <s v="classical music"/>
    <x v="2556"/>
    <d v="2012-12-24T14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25"/>
    <n v="0.84427767354596628"/>
    <x v="4"/>
    <s v="classical music"/>
    <x v="2557"/>
    <d v="2014-05-15T08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69.444444444444443"/>
    <n v="0.91844232182218954"/>
    <x v="4"/>
    <s v="classical music"/>
    <x v="2558"/>
    <d v="2015-05-01T04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32"/>
    <n v="0.898876404494382"/>
    <x v="4"/>
    <s v="classical music"/>
    <x v="2559"/>
    <d v="2011-11-15T10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42.85714285714286"/>
    <n v="0.99900099900099903"/>
    <x v="4"/>
    <s v="classical music"/>
    <x v="2560"/>
    <d v="2015-03-06T13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e v="#DIV/0!"/>
    <e v="#DIV/0!"/>
    <x v="7"/>
    <s v="food trucks"/>
    <x v="2561"/>
    <d v="2015-10-13T03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3333.3333333333335"/>
    <n v="133.33333333333334"/>
    <x v="7"/>
    <s v="food trucks"/>
    <x v="2562"/>
    <d v="2016-10-11T03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e v="#DIV/0!"/>
    <e v="#DIV/0!"/>
    <x v="7"/>
    <s v="food trucks"/>
    <x v="2563"/>
    <d v="2015-07-29T18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e v="#DIV/0!"/>
    <e v="#DIV/0!"/>
    <x v="7"/>
    <s v="food trucks"/>
    <x v="2564"/>
    <d v="2014-07-31T15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0000"/>
    <n v="100"/>
    <x v="7"/>
    <s v="food trucks"/>
    <x v="2565"/>
    <d v="2016-05-09T11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e v="#DIV/0!"/>
    <e v="#DIV/0!"/>
    <x v="7"/>
    <s v="food trucks"/>
    <x v="2566"/>
    <d v="2014-08-21T14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2500"/>
    <n v="375"/>
    <x v="7"/>
    <s v="food trucks"/>
    <x v="2567"/>
    <d v="2015-04-23T12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0000"/>
    <n v="200"/>
    <x v="7"/>
    <s v="food trucks"/>
    <x v="2568"/>
    <d v="2016-09-01T06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3250"/>
    <n v="44.827586206896555"/>
    <x v="7"/>
    <s v="food trucks"/>
    <x v="2569"/>
    <d v="2015-09-16T17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3500"/>
    <n v="118.64406779661017"/>
    <x v="7"/>
    <s v="food trucks"/>
    <x v="2570"/>
    <d v="2017-02-08T12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5000"/>
    <n v="400"/>
    <x v="7"/>
    <s v="food trucks"/>
    <x v="2571"/>
    <d v="2016-05-18T2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e v="#DIV/0!"/>
    <e v="#DIV/0!"/>
    <x v="7"/>
    <s v="food trucks"/>
    <x v="2572"/>
    <d v="2015-04-12T17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e v="#DIV/0!"/>
    <e v="#DIV/0!"/>
    <x v="7"/>
    <s v="food trucks"/>
    <x v="2573"/>
    <d v="2014-08-23T05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e v="#DIV/0!"/>
    <e v="#DIV/0!"/>
    <x v="7"/>
    <s v="food trucks"/>
    <x v="2574"/>
    <d v="2016-05-18T10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e v="#DIV/0!"/>
    <e v="#DIV/0!"/>
    <x v="7"/>
    <s v="food trucks"/>
    <x v="2575"/>
    <d v="2015-01-11T17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e v="#DIV/0!"/>
    <e v="#DIV/0!"/>
    <x v="7"/>
    <s v="food trucks"/>
    <x v="2576"/>
    <d v="2015-04-10T14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e v="#DIV/0!"/>
    <e v="#DIV/0!"/>
    <x v="7"/>
    <s v="food trucks"/>
    <x v="2577"/>
    <d v="2014-08-04T10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e v="#DIV/0!"/>
    <e v="#DIV/0!"/>
    <x v="7"/>
    <s v="food trucks"/>
    <x v="2578"/>
    <d v="2015-10-09T08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6666.666666666668"/>
    <n v="722.02166064981952"/>
    <x v="7"/>
    <s v="food trucks"/>
    <x v="2579"/>
    <d v="2014-09-15T10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4250"/>
    <n v="166.66666666666666"/>
    <x v="7"/>
    <s v="food trucks"/>
    <x v="2580"/>
    <d v="2015-05-15T18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454.54545454545456"/>
    <n v="9.433962264150944"/>
    <x v="7"/>
    <s v="food trucks"/>
    <x v="2581"/>
    <d v="2015-11-16T07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90000"/>
    <n v="90000"/>
    <x v="7"/>
    <s v="food trucks"/>
    <x v="2582"/>
    <d v="2016-10-29T14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200"/>
    <n v="200"/>
    <x v="7"/>
    <s v="food trucks"/>
    <x v="2583"/>
    <d v="2015-03-16T0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e v="#DIV/0!"/>
    <e v="#DIV/0!"/>
    <x v="7"/>
    <s v="food trucks"/>
    <x v="2584"/>
    <d v="2015-06-14T19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30000"/>
    <n v="600"/>
    <x v="7"/>
    <s v="food trucks"/>
    <x v="2585"/>
    <d v="2014-07-05T14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3000"/>
    <n v="600"/>
    <x v="7"/>
    <s v="food trucks"/>
    <x v="2586"/>
    <d v="2015-12-24T2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8333.3333333333339"/>
    <n v="41.084634346754314"/>
    <x v="7"/>
    <s v="food trucks"/>
    <x v="2587"/>
    <d v="2015-12-30T07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750"/>
    <n v="25.751072961373392"/>
    <x v="7"/>
    <s v="food trucks"/>
    <x v="2588"/>
    <d v="2015-03-31T04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50000"/>
    <n v="10000"/>
    <x v="7"/>
    <s v="food trucks"/>
    <x v="2589"/>
    <d v="2016-03-23T0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e v="#DIV/0!"/>
    <e v="#DIV/0!"/>
    <x v="7"/>
    <s v="food trucks"/>
    <x v="2590"/>
    <d v="2016-01-26T05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750"/>
    <n v="57.692307692307693"/>
    <x v="7"/>
    <s v="food trucks"/>
    <x v="2591"/>
    <d v="2016-03-13T1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30000"/>
    <n v="600"/>
    <x v="7"/>
    <s v="food trucks"/>
    <x v="2592"/>
    <d v="2014-10-05T10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e v="#DIV/0!"/>
    <e v="#DIV/0!"/>
    <x v="7"/>
    <s v="food trucks"/>
    <x v="2593"/>
    <d v="2015-04-25T11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80000"/>
    <n v="80000"/>
    <x v="7"/>
    <s v="food trucks"/>
    <x v="2594"/>
    <d v="2014-08-07T14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789.47368421052636"/>
    <n v="8.2191780821917817"/>
    <x v="7"/>
    <s v="food trucks"/>
    <x v="2595"/>
    <d v="2017-02-23T2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1296.2962962962963"/>
    <n v="4.2393410852713176"/>
    <x v="7"/>
    <s v="food trucks"/>
    <x v="2596"/>
    <d v="2014-08-07T06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214.28571428571428"/>
    <n v="17.647058823529413"/>
    <x v="7"/>
    <s v="food trucks"/>
    <x v="2597"/>
    <d v="2016-06-18T2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214.28571428571428"/>
    <n v="2.5641025641025643"/>
    <x v="7"/>
    <s v="food trucks"/>
    <x v="2598"/>
    <d v="2015-09-23T11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808.2"/>
    <n v="100.45555555555555"/>
    <x v="7"/>
    <s v="food trucks"/>
    <x v="2599"/>
    <d v="2014-08-03T09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1666.6666666666667"/>
    <n v="14.425851125216388"/>
    <x v="7"/>
    <s v="food trucks"/>
    <x v="2600"/>
    <d v="2016-03-25T1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3.3112582781456954"/>
    <n v="0.15119443604475355"/>
    <x v="2"/>
    <s v="space exploration"/>
    <x v="2601"/>
    <d v="2012-09-12T18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24.539877300613497"/>
    <n v="0.30666223710101964"/>
    <x v="2"/>
    <s v="space exploration"/>
    <x v="2602"/>
    <d v="2014-11-12T12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35"/>
    <n v="0.98536036036036034"/>
    <x v="2"/>
    <s v="space exploration"/>
    <x v="2603"/>
    <d v="2013-12-23T12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62.305295950155767"/>
    <n v="0.95952714502293279"/>
    <x v="2"/>
    <s v="space exploration"/>
    <x v="2604"/>
    <d v="2012-04-28T16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56.753688989784337"/>
    <n v="0.93091173402138871"/>
    <x v="2"/>
    <s v="space exploration"/>
    <x v="2605"/>
    <d v="2016-06-17T03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28.571428571428573"/>
    <n v="0.90864034363125723"/>
    <x v="2"/>
    <s v="space exploration"/>
    <x v="2606"/>
    <d v="2014-04-29T08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20.100502512562816"/>
    <n v="0.2452783909737552"/>
    <x v="2"/>
    <s v="space exploration"/>
    <x v="2607"/>
    <d v="2015-08-11T17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6.315789473684209"/>
    <n v="0.44657809534442333"/>
    <x v="2"/>
    <s v="space exploration"/>
    <x v="2608"/>
    <d v="2017-03-14T1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51.77514792899408"/>
    <n v="0.32916271632221045"/>
    <x v="2"/>
    <s v="space exploration"/>
    <x v="2609"/>
    <d v="2012-07-14T2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39.454072790294624"/>
    <n v="0.70758836850916274"/>
    <x v="2"/>
    <s v="space exploration"/>
    <x v="2610"/>
    <d v="2016-08-21T2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3.0030030030030028"/>
    <n v="3.5834120598104049E-2"/>
    <x v="2"/>
    <s v="space exploration"/>
    <x v="2611"/>
    <d v="2017-01-02T13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34.013605442176868"/>
    <n v="0.58220332519607154"/>
    <x v="2"/>
    <s v="space exploration"/>
    <x v="2612"/>
    <d v="2015-01-08T18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267.85714285714283"/>
    <n v="0.98996832101372756"/>
    <x v="2"/>
    <s v="space exploration"/>
    <x v="2613"/>
    <d v="2012-09-21T10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5"/>
    <n v="0.98039215686274506"/>
    <x v="2"/>
    <s v="space exploration"/>
    <x v="2614"/>
    <d v="2014-04-29T2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27.791666666666668"/>
    <n v="0.58904916102443328"/>
    <x v="2"/>
    <s v="space exploration"/>
    <x v="2615"/>
    <d v="2016-04-30T03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05.04201680672269"/>
    <n v="0.87310318333420645"/>
    <x v="2"/>
    <s v="space exploration"/>
    <x v="2616"/>
    <d v="2015-08-25T14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3.1446540880503147"/>
    <n v="0.11394712853236098"/>
    <x v="2"/>
    <s v="space exploration"/>
    <x v="2617"/>
    <d v="2014-10-20T11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94.80519480519482"/>
    <n v="0.94888663967611331"/>
    <x v="2"/>
    <s v="space exploration"/>
    <x v="2618"/>
    <d v="2015-12-01T11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.867924528301888"/>
    <n v="0.53078556263269638"/>
    <x v="2"/>
    <s v="space exploration"/>
    <x v="2619"/>
    <d v="2015-10-23T02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51.958433253397281"/>
    <n v="0.69612525970826999"/>
    <x v="2"/>
    <s v="space exploration"/>
    <x v="2620"/>
    <d v="2015-10-10T16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32.258064516129032"/>
    <n v="0.6854949273375377"/>
    <x v="2"/>
    <s v="space exploration"/>
    <x v="2621"/>
    <d v="2015-05-21T08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20.27027027027027"/>
    <n v="0.76228808391267233"/>
    <x v="2"/>
    <s v="space exploration"/>
    <x v="2622"/>
    <d v="2016-12-30T08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32.258064516129032"/>
    <n v="0.8771929824561403"/>
    <x v="2"/>
    <s v="space exploration"/>
    <x v="2623"/>
    <d v="2016-12-01T2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2.306805074971165"/>
    <n v="7.2494203861856857E-2"/>
    <x v="2"/>
    <s v="space exploration"/>
    <x v="2624"/>
    <d v="2012-09-13T01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2.8846153846153846"/>
    <n v="0.10460251046025104"/>
    <x v="2"/>
    <s v="space exploration"/>
    <x v="2625"/>
    <d v="2016-11-09T11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50"/>
    <n v="0.8928571428571429"/>
    <x v="2"/>
    <s v="space exploration"/>
    <x v="2626"/>
    <d v="2015-06-03T06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3.3333333333333335"/>
    <n v="0.15463917525773196"/>
    <x v="2"/>
    <s v="space exploration"/>
    <x v="2627"/>
    <d v="2015-11-26T11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39.952380952380949"/>
    <n v="0.90604751619870405"/>
    <x v="2"/>
    <s v="space exploration"/>
    <x v="2628"/>
    <d v="2014-11-30T14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50"/>
    <n v="0.78284014404258651"/>
    <x v="2"/>
    <s v="space exploration"/>
    <x v="2629"/>
    <d v="2015-05-14T03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24.691358024691358"/>
    <n v="0.6333122229259025"/>
    <x v="2"/>
    <s v="space exploration"/>
    <x v="2630"/>
    <d v="2016-06-30T01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69.930069930069934"/>
    <n v="0.87210379779401348"/>
    <x v="2"/>
    <s v="space exploration"/>
    <x v="2631"/>
    <d v="2015-08-29T19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25.476190476190474"/>
    <n v="0.72987721691678031"/>
    <x v="2"/>
    <s v="space exploration"/>
    <x v="2632"/>
    <d v="2016-05-28T16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25.125628140703519"/>
    <n v="0.28199199142744347"/>
    <x v="2"/>
    <s v="space exploration"/>
    <x v="2633"/>
    <d v="2014-02-27T14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37.200000000000003"/>
    <n v="0.94320486815415816"/>
    <x v="2"/>
    <s v="space exploration"/>
    <x v="2634"/>
    <d v="2016-09-29T06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36.9047619047619"/>
    <n v="1"/>
    <x v="2"/>
    <s v="space exploration"/>
    <x v="2635"/>
    <d v="2015-03-09T1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20"/>
    <n v="0.53390282968499736"/>
    <x v="2"/>
    <s v="space exploration"/>
    <x v="2636"/>
    <d v="2016-10-15T16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9.23076923076923"/>
    <n v="0.60168471720818295"/>
    <x v="2"/>
    <s v="space exploration"/>
    <x v="2637"/>
    <d v="2016-10-12T04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24.785714285714285"/>
    <n v="0.98300283286118983"/>
    <x v="2"/>
    <s v="space exploration"/>
    <x v="2638"/>
    <d v="2015-01-15T12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6.1224489795918364"/>
    <n v="0.6097560975609756"/>
    <x v="2"/>
    <s v="space exploration"/>
    <x v="2639"/>
    <d v="2015-02-19T11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43.478260869565219"/>
    <n v="0.94637223974763407"/>
    <x v="2"/>
    <s v="space exploration"/>
    <x v="2640"/>
    <d v="2015-06-07T18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500"/>
    <n v="100"/>
    <x v="2"/>
    <s v="space exploration"/>
    <x v="2641"/>
    <d v="2014-09-15T11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e v="#DIV/0!"/>
    <e v="#DIV/0!"/>
    <x v="2"/>
    <s v="space exploration"/>
    <x v="2642"/>
    <d v="2016-07-14T2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666.22251832111931"/>
    <n v="2.9797616673387521"/>
    <x v="2"/>
    <s v="space exploration"/>
    <x v="2643"/>
    <d v="2016-12-20T2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1923.0769230769231"/>
    <n v="48.709206039941549"/>
    <x v="2"/>
    <s v="space exploration"/>
    <x v="2644"/>
    <d v="2017-03-10T10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869.56521739130437"/>
    <n v="9.5238095238095237"/>
    <x v="2"/>
    <s v="space exploration"/>
    <x v="2645"/>
    <d v="2014-11-08T12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934.57943925233644"/>
    <n v="11.880316738748508"/>
    <x v="2"/>
    <s v="space exploration"/>
    <x v="2646"/>
    <d v="2015-09-08T2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833.33333333333337"/>
    <n v="69.444444444444443"/>
    <x v="2"/>
    <s v="space exploration"/>
    <x v="2647"/>
    <d v="2015-08-13T2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2000"/>
    <n v="113.20754716981132"/>
    <x v="2"/>
    <s v="space exploration"/>
    <x v="2648"/>
    <d v="2016-03-09T08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41666.666666666664"/>
    <n v="1008.0645161290323"/>
    <x v="2"/>
    <s v="space exploration"/>
    <x v="2649"/>
    <d v="2016-02-01T14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2000"/>
    <n v="167.5977653631285"/>
    <x v="2"/>
    <s v="space exploration"/>
    <x v="2650"/>
    <d v="2016-12-21T05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6470.588235294119"/>
    <n v="53.506592776609978"/>
    <x v="2"/>
    <s v="space exploration"/>
    <x v="2651"/>
    <d v="2015-12-17T10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9090.9090909090901"/>
    <n v="112.99435028248588"/>
    <x v="2"/>
    <s v="space exploration"/>
    <x v="2652"/>
    <d v="2014-12-09T18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728.57142857142856"/>
    <n v="8.6793737236215112"/>
    <x v="2"/>
    <s v="space exploration"/>
    <x v="2653"/>
    <d v="2014-06-12T19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16666.666666666668"/>
    <n v="1960.7843137254902"/>
    <x v="2"/>
    <s v="space exploration"/>
    <x v="2654"/>
    <d v="2015-04-21T0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348.83720930232556"/>
    <n v="4.7543581616481774"/>
    <x v="2"/>
    <s v="space exploration"/>
    <x v="2655"/>
    <d v="2016-02-09T11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986.84210526315792"/>
    <n v="8.7438064704167875"/>
    <x v="2"/>
    <s v="space exploration"/>
    <x v="2656"/>
    <d v="2017-03-12T1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508.47457627118644"/>
    <n v="5.336767839925427"/>
    <x v="2"/>
    <s v="space exploration"/>
    <x v="2657"/>
    <d v="2016-08-02T16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24500"/>
    <n v="1076.9230769230769"/>
    <x v="2"/>
    <s v="space exploration"/>
    <x v="2658"/>
    <d v="2016-07-30T12:13:14"/>
  </r>
  <r>
    <n v="2659"/>
    <s v="test (Canceled)"/>
    <s v="test"/>
    <n v="49000"/>
    <n v="1333"/>
    <x v="1"/>
    <s v="US"/>
    <s v="USD"/>
    <n v="1429321210"/>
    <n v="1426729210"/>
    <b v="0"/>
    <n v="10"/>
    <b v="0"/>
    <n v="4900"/>
    <n v="36.759189797449359"/>
    <x v="2"/>
    <s v="space exploration"/>
    <x v="2659"/>
    <d v="2015-04-17T16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4000"/>
    <n v="1052.6315789473683"/>
    <x v="2"/>
    <s v="space exploration"/>
    <x v="2660"/>
    <d v="2015-11-24T09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83.333333333333329"/>
    <n v="0.97181729834791064"/>
    <x v="2"/>
    <s v="makerspaces"/>
    <x v="2661"/>
    <d v="2013-10-25T14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250"/>
    <n v="0.93632958801498123"/>
    <x v="2"/>
    <s v="makerspaces"/>
    <x v="2662"/>
    <d v="2015-08-21T08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357.14285714285717"/>
    <n v="0.95605722002461846"/>
    <x v="2"/>
    <s v="makerspaces"/>
    <x v="2663"/>
    <d v="2015-09-04T06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68.26923076923077"/>
    <n v="0.96685082872928174"/>
    <x v="2"/>
    <s v="makerspaces"/>
    <x v="2664"/>
    <d v="2015-12-08T2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76.086956521739125"/>
    <n v="0.81206496519721583"/>
    <x v="2"/>
    <s v="makerspaces"/>
    <x v="2665"/>
    <d v="2015-05-04T12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48.543689320388353"/>
    <n v="0.6277657002632222"/>
    <x v="2"/>
    <s v="makerspaces"/>
    <x v="2666"/>
    <d v="2015-09-25T12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83.333333333333329"/>
    <n v="0.90361445783132532"/>
    <x v="2"/>
    <s v="makerspaces"/>
    <x v="2667"/>
    <d v="2016-02-10T13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35.714285714285715"/>
    <n v="0.58582308142940831"/>
    <x v="2"/>
    <s v="makerspaces"/>
    <x v="2668"/>
    <d v="2015-11-09T05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72.727272727272734"/>
    <n v="0.79920079920079923"/>
    <x v="2"/>
    <s v="makerspaces"/>
    <x v="2669"/>
    <d v="2016-01-09T15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48.13333333333333"/>
    <n v="15.586372745490982"/>
    <x v="2"/>
    <s v="makerspaces"/>
    <x v="2670"/>
    <d v="2014-07-28T15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297.61904761904759"/>
    <n v="8.8152327221438647"/>
    <x v="2"/>
    <s v="makerspaces"/>
    <x v="2671"/>
    <d v="2014-12-19T10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212.7659574468085"/>
    <n v="3.0129557095510697"/>
    <x v="2"/>
    <s v="makerspaces"/>
    <x v="2672"/>
    <d v="2015-12-27T2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606.06060606060601"/>
    <n v="3.6258158085569252"/>
    <x v="2"/>
    <s v="makerspaces"/>
    <x v="2673"/>
    <d v="2014-10-29T13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204.67836257309941"/>
    <n v="1.5913430935709738"/>
    <x v="2"/>
    <s v="makerspaces"/>
    <x v="2674"/>
    <d v="2016-07-04T19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62.06896551724139"/>
    <n v="13.178703215603585"/>
    <x v="2"/>
    <s v="makerspaces"/>
    <x v="2675"/>
    <d v="2014-11-10T12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233.33333333333334"/>
    <n v="1.9848771266540643"/>
    <x v="2"/>
    <s v="makerspaces"/>
    <x v="2676"/>
    <d v="2016-05-22T05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722.22222222222217"/>
    <n v="5.7101024890190333"/>
    <x v="2"/>
    <s v="makerspaces"/>
    <x v="2677"/>
    <d v="2014-07-02T15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4000000"/>
    <n v="7272.727272727273"/>
    <x v="2"/>
    <s v="makerspaces"/>
    <x v="2678"/>
    <d v="2015-09-24T10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13333.333333333334"/>
    <n v="303.030303030303"/>
    <x v="2"/>
    <s v="makerspaces"/>
    <x v="2679"/>
    <d v="2015-02-27T15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8000"/>
    <n v="115.94202898550725"/>
    <x v="2"/>
    <s v="makerspaces"/>
    <x v="2680"/>
    <d v="2016-04-05T19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4000"/>
    <n v="145.45454545454547"/>
    <x v="7"/>
    <s v="food trucks"/>
    <x v="2681"/>
    <d v="2014-07-10T12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300"/>
    <n v="3.5335689045936394"/>
    <x v="7"/>
    <s v="food trucks"/>
    <x v="2682"/>
    <d v="2014-11-21T2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5000"/>
    <n v="416.66666666666669"/>
    <x v="7"/>
    <s v="food trucks"/>
    <x v="2683"/>
    <d v="2015-03-01T09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7500"/>
    <n v="87.5"/>
    <x v="7"/>
    <s v="food trucks"/>
    <x v="2684"/>
    <d v="2014-08-09T12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50000"/>
    <n v="5000"/>
    <x v="7"/>
    <s v="food trucks"/>
    <x v="2685"/>
    <d v="2015-04-27T0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e v="#DIV/0!"/>
    <e v="#DIV/0!"/>
    <x v="7"/>
    <s v="food trucks"/>
    <x v="2686"/>
    <d v="2014-09-30T14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e v="#DIV/0!"/>
    <e v="#DIV/0!"/>
    <x v="7"/>
    <s v="food trucks"/>
    <x v="2687"/>
    <d v="2015-06-29T06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3571.4285714285716"/>
    <n v="675.67567567567562"/>
    <x v="7"/>
    <s v="food trucks"/>
    <x v="2688"/>
    <d v="2015-02-23T18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35000"/>
    <n v="35000"/>
    <x v="7"/>
    <s v="food trucks"/>
    <x v="2689"/>
    <d v="2016-07-30T14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677.96610169491521"/>
    <n v="9.3174935942231532"/>
    <x v="7"/>
    <s v="food trucks"/>
    <x v="2690"/>
    <d v="2015-06-02T17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32500"/>
    <n v="1857.1428571428571"/>
    <x v="7"/>
    <s v="food trucks"/>
    <x v="2691"/>
    <d v="2015-05-10T08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3500"/>
    <n v="140"/>
    <x v="7"/>
    <s v="food trucks"/>
    <x v="2692"/>
    <d v="2015-03-24T2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666.6666666666667"/>
    <n v="125"/>
    <x v="7"/>
    <s v="food trucks"/>
    <x v="2693"/>
    <d v="2014-08-12T18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0000"/>
    <n v="30000"/>
    <x v="7"/>
    <s v="food trucks"/>
    <x v="2694"/>
    <d v="2014-09-25T18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5000"/>
    <n v="211.26760563380282"/>
    <x v="7"/>
    <s v="food trucks"/>
    <x v="2695"/>
    <d v="2015-04-13T18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1578.9473684210527"/>
    <n v="17.699115044247787"/>
    <x v="7"/>
    <s v="food trucks"/>
    <x v="2696"/>
    <d v="2014-12-25T11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442.30769230769232"/>
    <n v="3.7947533410328327"/>
    <x v="7"/>
    <s v="food trucks"/>
    <x v="2697"/>
    <d v="2015-08-02T13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4000"/>
    <n v="307.57400999615533"/>
    <x v="7"/>
    <s v="food trucks"/>
    <x v="2698"/>
    <d v="2014-06-27T12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e v="#DIV/0!"/>
    <e v="#DIV/0!"/>
    <x v="7"/>
    <s v="food trucks"/>
    <x v="2699"/>
    <d v="2014-08-08T12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2499.75"/>
    <n v="142.84285714285716"/>
    <x v="7"/>
    <s v="food trucks"/>
    <x v="2700"/>
    <d v="2014-09-18T11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73.913043478260875"/>
    <n v="2.1656050955414012"/>
    <x v="1"/>
    <s v="spaces"/>
    <x v="2701"/>
    <d v="2017-04-07T0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84.61538461538464"/>
    <n v="2.9061319383900028"/>
    <x v="1"/>
    <s v="spaces"/>
    <x v="2702"/>
    <d v="2017-04-05T0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888.88888888888891"/>
    <n v="0.96385542168674698"/>
    <x v="1"/>
    <s v="spaces"/>
    <x v="2703"/>
    <d v="2017-03-22T0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2714.2857142857142"/>
    <n v="16.593886462882097"/>
    <x v="1"/>
    <s v="spaces"/>
    <x v="2704"/>
    <d v="2017-04-05T1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2062.5"/>
    <n v="9.4882116158711902"/>
    <x v="1"/>
    <s v="spaces"/>
    <x v="2705"/>
    <d v="2017-03-24T1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33.07984790874525"/>
    <n v="0.89049460614695708"/>
    <x v="1"/>
    <s v="spaces"/>
    <x v="2706"/>
    <d v="2014-10-15T2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20.304568527918782"/>
    <n v="0.28502645579934421"/>
    <x v="1"/>
    <s v="spaces"/>
    <x v="2707"/>
    <d v="2013-05-26T2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19.065776930409914"/>
    <n v="0.42878824228336598"/>
    <x v="1"/>
    <s v="spaces"/>
    <x v="2708"/>
    <d v="2016-07-21T07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62.33766233766235"/>
    <n v="0.98419384682006972"/>
    <x v="1"/>
    <s v="spaces"/>
    <x v="2709"/>
    <d v="2016-10-03T18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55.147058823529413"/>
    <n v="0.64977110188508336"/>
    <x v="1"/>
    <s v="spaces"/>
    <x v="2710"/>
    <d v="2014-08-08T17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53.561643835616437"/>
    <n v="0.99288979177247338"/>
    <x v="1"/>
    <s v="spaces"/>
    <x v="2711"/>
    <d v="2014-06-20T13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38.46153846153846"/>
    <n v="0.7611403265983947"/>
    <x v="1"/>
    <s v="spaces"/>
    <x v="2712"/>
    <d v="2013-07-13T0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5.63380281690141"/>
    <n v="0.97807801150219742"/>
    <x v="1"/>
    <s v="spaces"/>
    <x v="2713"/>
    <d v="2015-12-24T06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81.967213114754102"/>
    <n v="0.85943140018563713"/>
    <x v="1"/>
    <s v="spaces"/>
    <x v="2714"/>
    <d v="2016-10-14T1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1.778584392014519"/>
    <n v="0.37789693427962928"/>
    <x v="1"/>
    <s v="spaces"/>
    <x v="2715"/>
    <d v="2016-02-21T00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53.475935828877006"/>
    <n v="0.83347155069882417"/>
    <x v="1"/>
    <s v="spaces"/>
    <x v="2716"/>
    <d v="2015-10-07T2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76.92307692307692"/>
    <n v="0.83261173649503761"/>
    <x v="1"/>
    <s v="spaces"/>
    <x v="2717"/>
    <d v="2014-12-06T13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21.62162162162163"/>
    <n v="0.96540627514078836"/>
    <x v="1"/>
    <s v="spaces"/>
    <x v="2718"/>
    <d v="2016-05-03T14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86.956521739130437"/>
    <n v="0.91883614088820831"/>
    <x v="1"/>
    <s v="spaces"/>
    <x v="2719"/>
    <d v="2016-04-17T14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44.50867052023122"/>
    <n v="0.8465680132741864"/>
    <x v="1"/>
    <s v="spaces"/>
    <x v="2720"/>
    <d v="2016-11-11T03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2.7881040892193307"/>
    <n v="6.8399452804377564E-2"/>
    <x v="2"/>
    <s v="hardware"/>
    <x v="2721"/>
    <d v="2013-09-06T1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7.027027027027028"/>
    <n v="0.39597687495050288"/>
    <x v="2"/>
    <s v="hardware"/>
    <x v="2722"/>
    <d v="2017-01-29T11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68.181818181818187"/>
    <n v="0.71403070332024277"/>
    <x v="2"/>
    <s v="hardware"/>
    <x v="2723"/>
    <d v="2014-12-31T12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4219823356231598"/>
    <n v="0.33684187539580285"/>
    <x v="2"/>
    <s v="hardware"/>
    <x v="2724"/>
    <d v="2015-08-14T2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353.98230088495575"/>
    <n v="0.6918380407146687"/>
    <x v="2"/>
    <s v="hardware"/>
    <x v="2725"/>
    <d v="2017-03-01T08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247.52475247524754"/>
    <n v="0.94567119012719281"/>
    <x v="2"/>
    <s v="hardware"/>
    <x v="2726"/>
    <d v="2016-04-22T04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14.144271570014144"/>
    <n v="0.20275339105046533"/>
    <x v="2"/>
    <s v="hardware"/>
    <x v="2727"/>
    <d v="2015-08-07T07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38.265306122448976"/>
    <n v="0.49547466472881019"/>
    <x v="2"/>
    <s v="hardware"/>
    <x v="2728"/>
    <d v="2015-12-30T05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326.08695652173913"/>
    <n v="0.9574875526618154"/>
    <x v="2"/>
    <s v="hardware"/>
    <x v="2729"/>
    <d v="2015-04-30T2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39.589442815249264"/>
    <n v="0.58722447482014073"/>
    <x v="2"/>
    <s v="hardware"/>
    <x v="2730"/>
    <d v="2013-04-22T03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810.81081081081084"/>
    <n v="0.95874213032501354"/>
    <x v="2"/>
    <s v="hardware"/>
    <x v="2731"/>
    <d v="2014-10-17T19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82.191780821917803"/>
    <n v="0.84566596194503174"/>
    <x v="2"/>
    <s v="hardware"/>
    <x v="2732"/>
    <d v="2013-05-27T15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420.16806722689074"/>
    <n v="0.92990384794212277"/>
    <x v="2"/>
    <s v="hardware"/>
    <x v="2733"/>
    <d v="2015-04-09T2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6.1349693251533744E-3"/>
    <n v="4.4241914790072115E-5"/>
    <x v="2"/>
    <s v="hardware"/>
    <x v="2734"/>
    <d v="2016-10-13T12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2.2123893805309733"/>
    <n v="0.1022354113475854"/>
    <x v="2"/>
    <s v="hardware"/>
    <x v="2735"/>
    <d v="2013-03-13T11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37.93103448275863"/>
    <n v="0.8136696501220505"/>
    <x v="2"/>
    <s v="hardware"/>
    <x v="2736"/>
    <d v="2014-04-23T06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65.78947368421052"/>
    <n v="0.40640362056857487"/>
    <x v="2"/>
    <s v="hardware"/>
    <x v="2737"/>
    <d v="2014-01-15T1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333.33333333333331"/>
    <n v="0.67594970934162502"/>
    <x v="2"/>
    <s v="hardware"/>
    <x v="2738"/>
    <d v="2016-11-05T18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5.7591623036649215"/>
    <n v="0.26035502958579881"/>
    <x v="2"/>
    <s v="hardware"/>
    <x v="2739"/>
    <d v="2014-05-05T12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7.647058823529413"/>
    <n v="0.967741935483871"/>
    <x v="2"/>
    <s v="hardware"/>
    <x v="2740"/>
    <d v="2015-03-11T14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2000"/>
    <n v="228.57142857142858"/>
    <x v="3"/>
    <s v="children's books"/>
    <x v="2741"/>
    <d v="2014-10-19T17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138.88888888888889"/>
    <n v="3.4199726402188784"/>
    <x v="3"/>
    <s v="children's books"/>
    <x v="2742"/>
    <d v="2012-05-15T08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e v="#DIV/0!"/>
    <e v="#DIV/0!"/>
    <x v="3"/>
    <s v="children's books"/>
    <x v="2743"/>
    <d v="2016-10-18T2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727.27272727272725"/>
    <n v="19.161676646706585"/>
    <x v="3"/>
    <s v="children's books"/>
    <x v="2744"/>
    <d v="2012-02-28T16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163.26530612244898"/>
    <n v="4.5688178183894914"/>
    <x v="3"/>
    <s v="children's books"/>
    <x v="2745"/>
    <d v="2012-07-14T14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157.89473684210526"/>
    <n v="3.7453183520599249"/>
    <x v="3"/>
    <s v="children's books"/>
    <x v="2746"/>
    <d v="2014-08-29T09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125"/>
    <n v="3.5714285714285716"/>
    <x v="3"/>
    <s v="children's books"/>
    <x v="2747"/>
    <d v="2012-06-15T18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250"/>
    <n v="94.339622641509436"/>
    <x v="3"/>
    <s v="children's books"/>
    <x v="2748"/>
    <d v="2016-09-02T08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5000"/>
    <n v="90.909090909090907"/>
    <x v="3"/>
    <s v="children's books"/>
    <x v="2749"/>
    <d v="2015-04-04T0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e v="#DIV/0!"/>
    <e v="#DIV/0!"/>
    <x v="3"/>
    <s v="children's books"/>
    <x v="2750"/>
    <d v="2012-06-30T11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e v="#DIV/0!"/>
    <e v="#DIV/0!"/>
    <x v="3"/>
    <s v="children's books"/>
    <x v="2751"/>
    <d v="2014-06-17T12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342.85714285714283"/>
    <n v="8.7272727272727266"/>
    <x v="3"/>
    <s v="children's books"/>
    <x v="2752"/>
    <d v="2011-12-18T09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250"/>
    <n v="5.2631578947368425"/>
    <x v="3"/>
    <s v="children's books"/>
    <x v="2753"/>
    <d v="2012-08-26T12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e v="#DIV/0!"/>
    <e v="#DIV/0!"/>
    <x v="3"/>
    <s v="children's books"/>
    <x v="2754"/>
    <d v="2014-09-11T06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33.333333333333336"/>
    <n v="1.9230769230769231"/>
    <x v="3"/>
    <s v="children's books"/>
    <x v="2755"/>
    <d v="2015-04-08T09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303.030303030303"/>
    <n v="9.5419847328244281"/>
    <x v="3"/>
    <s v="children's books"/>
    <x v="2756"/>
    <d v="2014-01-11T12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750"/>
    <n v="150"/>
    <x v="3"/>
    <s v="children's books"/>
    <x v="2757"/>
    <d v="2016-08-06T06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333.33333333333331"/>
    <n v="8.5470085470085468"/>
    <x v="3"/>
    <s v="children's books"/>
    <x v="2758"/>
    <d v="2016-10-10T01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500"/>
    <n v="9.5238095238095237"/>
    <x v="3"/>
    <s v="children's books"/>
    <x v="2759"/>
    <d v="2016-07-15T2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e v="#DIV/0!"/>
    <e v="#DIV/0!"/>
    <x v="3"/>
    <s v="children's books"/>
    <x v="2760"/>
    <d v="2013-06-20T02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250"/>
    <n v="138.88888888888889"/>
    <x v="3"/>
    <s v="children's books"/>
    <x v="2761"/>
    <d v="2013-01-02T16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3250"/>
    <n v="130"/>
    <x v="3"/>
    <s v="children's books"/>
    <x v="2762"/>
    <d v="2012-03-18T14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13133.333333333334"/>
    <n v="437.77777777777777"/>
    <x v="3"/>
    <s v="children's books"/>
    <x v="2763"/>
    <d v="2013-05-24T04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000"/>
    <n v="88.888888888888886"/>
    <x v="3"/>
    <s v="children's books"/>
    <x v="2764"/>
    <d v="2012-05-30T1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e v="#DIV/0!"/>
    <e v="#DIV/0!"/>
    <x v="3"/>
    <s v="children's books"/>
    <x v="2765"/>
    <d v="2012-10-28T04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1250"/>
    <n v="50"/>
    <x v="3"/>
    <s v="children's books"/>
    <x v="2766"/>
    <d v="2011-08-11T07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333.3333333333333"/>
    <n v="117.64705882352941"/>
    <x v="3"/>
    <s v="children's books"/>
    <x v="2767"/>
    <d v="2015-08-16T14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205.88235294117646"/>
    <n v="6.9860279441117763"/>
    <x v="3"/>
    <s v="children's books"/>
    <x v="2768"/>
    <d v="2012-03-29T0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400"/>
    <n v="400"/>
    <x v="3"/>
    <s v="children's books"/>
    <x v="2769"/>
    <d v="2014-06-05T10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606.06060606060601"/>
    <n v="9.6049945971905384"/>
    <x v="3"/>
    <s v="children's books"/>
    <x v="2770"/>
    <d v="2014-03-18T0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e v="#DIV/0!"/>
    <e v="#DIV/0!"/>
    <x v="3"/>
    <s v="children's books"/>
    <x v="2771"/>
    <d v="2013-02-01T08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e v="#DIV/0!"/>
    <e v="#DIV/0!"/>
    <x v="3"/>
    <s v="children's books"/>
    <x v="2772"/>
    <d v="2013-10-05T11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530"/>
    <n v="530"/>
    <x v="3"/>
    <s v="children's books"/>
    <x v="2773"/>
    <d v="2016-04-24T11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307.69230769230768"/>
    <n v="7.0175438596491224"/>
    <x v="3"/>
    <s v="children's books"/>
    <x v="2774"/>
    <d v="2013-03-07T18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2500"/>
    <n v="33.333333333333336"/>
    <x v="3"/>
    <s v="children's books"/>
    <x v="2775"/>
    <d v="2011-12-15T15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583.33333333333337"/>
    <n v="12.688821752265861"/>
    <x v="3"/>
    <s v="children's books"/>
    <x v="2776"/>
    <d v="2015-06-11T2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000"/>
    <n v="300"/>
    <x v="3"/>
    <s v="children's books"/>
    <x v="2777"/>
    <d v="2015-07-17T07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366.66666666666669"/>
    <n v="3.9145907473309607"/>
    <x v="3"/>
    <s v="children's books"/>
    <x v="2778"/>
    <d v="2014-08-25T14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500"/>
    <n v="47.169811320754718"/>
    <x v="3"/>
    <s v="children's books"/>
    <x v="2779"/>
    <d v="2015-11-22T06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e v="#DIV/0!"/>
    <e v="#DIV/0!"/>
    <x v="3"/>
    <s v="children's books"/>
    <x v="2780"/>
    <d v="2017-03-10T01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44.642857142857146"/>
    <n v="0.94984802431610937"/>
    <x v="1"/>
    <s v="plays"/>
    <x v="2781"/>
    <d v="2015-02-11T2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55.555555555555557"/>
    <n v="0.83333333333333337"/>
    <x v="1"/>
    <s v="plays"/>
    <x v="2782"/>
    <d v="2015-02-16T19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6.393442622950818"/>
    <n v="0.8733624454148472"/>
    <x v="1"/>
    <s v="plays"/>
    <x v="2783"/>
    <d v="2015-04-23T03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55.555555555555557"/>
    <n v="0.84033613445378152"/>
    <x v="1"/>
    <s v="plays"/>
    <x v="2784"/>
    <d v="2014-10-29T09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35.2112676056338"/>
    <n v="0.95529231944975157"/>
    <x v="1"/>
    <s v="plays"/>
    <x v="2785"/>
    <d v="2016-08-05T12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33.783783783783782"/>
    <n v="0.84860828241683639"/>
    <x v="1"/>
    <s v="plays"/>
    <x v="2786"/>
    <d v="2014-07-09T04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26.315789473684209"/>
    <n v="0.83542188805346695"/>
    <x v="1"/>
    <s v="plays"/>
    <x v="2787"/>
    <d v="2014-07-17T19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0"/>
    <n v="0.97560975609756095"/>
    <x v="1"/>
    <s v="plays"/>
    <x v="2788"/>
    <d v="2016-07-29T07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25"/>
    <n v="0.98846787479406917"/>
    <x v="1"/>
    <s v="plays"/>
    <x v="2789"/>
    <d v="2015-03-11T19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45.454545454545453"/>
    <n v="0.94936708860759489"/>
    <x v="1"/>
    <s v="plays"/>
    <x v="2790"/>
    <d v="2015-02-11T13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71.428571428571431"/>
    <n v="0.97560975609756095"/>
    <x v="1"/>
    <s v="plays"/>
    <x v="2791"/>
    <d v="2016-09-08T19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83.333333333333329"/>
    <n v="0.92936802973977695"/>
    <x v="1"/>
    <s v="plays"/>
    <x v="2792"/>
    <d v="2015-08-11T2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36.98630136986301"/>
    <n v="0.90442489881746446"/>
    <x v="1"/>
    <s v="plays"/>
    <x v="2793"/>
    <d v="2015-07-21T01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6.666666666666668"/>
    <n v="0.66666666666666663"/>
    <x v="1"/>
    <s v="plays"/>
    <x v="2794"/>
    <d v="2016-03-03T1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35"/>
    <n v="0.95890410958904104"/>
    <x v="1"/>
    <s v="plays"/>
    <x v="2795"/>
    <d v="2014-06-06T14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38.095238095238095"/>
    <n v="0.86580086580086579"/>
    <x v="1"/>
    <s v="plays"/>
    <x v="2796"/>
    <d v="2014-07-05T03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85.106382978723403"/>
    <n v="0.97423038843783372"/>
    <x v="1"/>
    <s v="plays"/>
    <x v="2797"/>
    <d v="2014-07-08T13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35.97122302158273"/>
    <n v="0.98619329388560162"/>
    <x v="1"/>
    <s v="plays"/>
    <x v="2798"/>
    <d v="2015-07-31T07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38.46153846153846"/>
    <n v="0.85737704355818334"/>
    <x v="1"/>
    <s v="plays"/>
    <x v="2799"/>
    <d v="2016-06-17T07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32.258064516129032"/>
    <n v="0.75187969924812026"/>
    <x v="1"/>
    <s v="plays"/>
    <x v="2800"/>
    <d v="2015-01-04T04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38.46153846153846"/>
    <n v="0.75075075075075071"/>
    <x v="1"/>
    <s v="plays"/>
    <x v="2801"/>
    <d v="2014-10-10T02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33.333333333333336"/>
    <n v="0.98199672667757776"/>
    <x v="1"/>
    <s v="plays"/>
    <x v="2802"/>
    <d v="2015-08-06T06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70.921985815602838"/>
    <n v="0.78155529503712384"/>
    <x v="1"/>
    <s v="plays"/>
    <x v="2803"/>
    <d v="2015-07-15T15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43.478260869565219"/>
    <n v="0.86956521739130432"/>
    <x v="1"/>
    <s v="plays"/>
    <x v="2804"/>
    <d v="2014-09-29T01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22.222222222222221"/>
    <n v="0.90909090909090906"/>
    <x v="1"/>
    <s v="plays"/>
    <x v="2805"/>
    <d v="2015-08-22T03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39.473684210526315"/>
    <n v="0.89206066012488849"/>
    <x v="1"/>
    <s v="plays"/>
    <x v="2806"/>
    <d v="2015-08-05T02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53.763440860215056"/>
    <n v="0.79365079365079361"/>
    <x v="1"/>
    <s v="plays"/>
    <x v="2807"/>
    <d v="2015-06-29T11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65.217391304347828"/>
    <n v="0.99756151629350476"/>
    <x v="1"/>
    <s v="plays"/>
    <x v="2808"/>
    <d v="2015-08-22T11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19.04761904761905"/>
    <n v="0.9765625"/>
    <x v="1"/>
    <s v="plays"/>
    <x v="2809"/>
    <d v="2016-03-30T05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43.859649122807021"/>
    <n v="0.92421441774491686"/>
    <x v="1"/>
    <s v="plays"/>
    <x v="2810"/>
    <d v="2014-05-31T18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92.592592592592595"/>
    <n v="0.997307270370001"/>
    <x v="1"/>
    <s v="plays"/>
    <x v="2811"/>
    <d v="2015-02-23T02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60.24096385542169"/>
    <n v="0.88261253309796994"/>
    <x v="1"/>
    <s v="plays"/>
    <x v="2812"/>
    <d v="2015-04-05T19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29.166666666666668"/>
    <n v="0.78384824697938482"/>
    <x v="1"/>
    <s v="plays"/>
    <x v="2813"/>
    <d v="2016-12-14T08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23.4375"/>
    <n v="0.92821782178217827"/>
    <x v="1"/>
    <s v="plays"/>
    <x v="2814"/>
    <d v="2015-05-09T00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17.857142857142858"/>
    <n v="0.41322314049586778"/>
    <x v="1"/>
    <s v="plays"/>
    <x v="2815"/>
    <d v="2016-08-07T09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7.751479289940828"/>
    <n v="0.70638097480574524"/>
    <x v="1"/>
    <s v="plays"/>
    <x v="2816"/>
    <d v="2015-08-02T07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8.181818181818183"/>
    <n v="0.76923076923076927"/>
    <x v="1"/>
    <s v="plays"/>
    <x v="2817"/>
    <d v="2015-02-28T06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98.039215686274517"/>
    <n v="0.94312930302744502"/>
    <x v="1"/>
    <s v="plays"/>
    <x v="2818"/>
    <d v="2015-09-23T05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48.07692307692308"/>
    <n v="0.95419847328244278"/>
    <x v="1"/>
    <s v="plays"/>
    <x v="2819"/>
    <d v="2015-06-14T03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0"/>
    <n v="0.73529411764705888"/>
    <x v="1"/>
    <s v="plays"/>
    <x v="2820"/>
    <d v="2016-02-25T15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28.571428571428573"/>
    <n v="1"/>
    <x v="1"/>
    <s v="plays"/>
    <x v="2821"/>
    <d v="2014-09-23T13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63.829787234042556"/>
    <n v="1"/>
    <x v="1"/>
    <s v="plays"/>
    <x v="2822"/>
    <d v="2015-03-27T0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7.1428571428571432"/>
    <n v="0.80645161290322576"/>
    <x v="1"/>
    <s v="plays"/>
    <x v="2823"/>
    <d v="2015-03-31T13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43.333333333333336"/>
    <n v="0.85526315789473684"/>
    <x v="1"/>
    <s v="plays"/>
    <x v="2824"/>
    <d v="2015-06-12T16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58.823529411764703"/>
    <n v="0.967741935483871"/>
    <x v="1"/>
    <s v="plays"/>
    <x v="2825"/>
    <d v="2015-12-04T10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5.26315789473684"/>
    <n v="0.92807424593967514"/>
    <x v="1"/>
    <s v="plays"/>
    <x v="2826"/>
    <d v="2015-07-09T2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86.956521739130437"/>
    <n v="0.83160083160083165"/>
    <x v="1"/>
    <s v="plays"/>
    <x v="2827"/>
    <d v="2016-06-03T07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97.9381443298969"/>
    <n v="0.9962248322147651"/>
    <x v="1"/>
    <s v="plays"/>
    <x v="2828"/>
    <d v="2015-10-02T14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32.89473684210526"/>
    <n v="0.93879083740142699"/>
    <x v="1"/>
    <s v="plays"/>
    <x v="2829"/>
    <d v="2016-06-02T01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272.72727272727275"/>
    <n v="1"/>
    <x v="1"/>
    <s v="plays"/>
    <x v="2830"/>
    <d v="2014-05-11T18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57.692307692307693"/>
    <n v="0.90361445783132532"/>
    <x v="1"/>
    <s v="plays"/>
    <x v="2831"/>
    <d v="2015-07-16T10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26.315789473684209"/>
    <n v="0.87169062653635476"/>
    <x v="1"/>
    <s v="plays"/>
    <x v="2832"/>
    <d v="2014-11-23T13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77.142857142857139"/>
    <n v="0.92370851864522752"/>
    <x v="1"/>
    <s v="plays"/>
    <x v="2833"/>
    <d v="2015-10-10T17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38.095238095238095"/>
    <n v="0.58823529411764708"/>
    <x v="1"/>
    <s v="plays"/>
    <x v="2834"/>
    <d v="2015-01-30T14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0.75268817204301"/>
    <n v="0.53447640019454945"/>
    <x v="1"/>
    <s v="plays"/>
    <x v="2835"/>
    <d v="2015-12-04T15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40.909090909090907"/>
    <n v="0.92783505154639179"/>
    <x v="1"/>
    <s v="plays"/>
    <x v="2836"/>
    <d v="2017-02-17T19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40.476190476190474"/>
    <n v="1"/>
    <x v="1"/>
    <s v="plays"/>
    <x v="2837"/>
    <d v="2015-12-09T13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37.037037037037038"/>
    <n v="0.83160083160083165"/>
    <x v="1"/>
    <s v="plays"/>
    <x v="2838"/>
    <d v="2014-08-13T13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2.90322580645162"/>
    <n v="0.89743589743589747"/>
    <x v="1"/>
    <s v="plays"/>
    <x v="2839"/>
    <d v="2014-08-24T19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8.939393939393938"/>
    <n v="0.96153846153846156"/>
    <x v="1"/>
    <s v="plays"/>
    <x v="2840"/>
    <d v="2015-03-18T08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000"/>
    <n v="100"/>
    <x v="1"/>
    <s v="plays"/>
    <x v="2841"/>
    <d v="2015-12-13T09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e v="#DIV/0!"/>
    <e v="#DIV/0!"/>
    <x v="1"/>
    <s v="plays"/>
    <x v="2842"/>
    <d v="2014-06-21T02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e v="#DIV/0!"/>
    <e v="#DIV/0!"/>
    <x v="1"/>
    <s v="plays"/>
    <x v="2843"/>
    <d v="2016-06-12T19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50"/>
    <n v="18.333333333333332"/>
    <x v="1"/>
    <s v="plays"/>
    <x v="2844"/>
    <d v="2017-01-04T04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192.30769230769232"/>
    <n v="3.1699070160608622"/>
    <x v="1"/>
    <s v="plays"/>
    <x v="2845"/>
    <d v="2015-06-07T15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e v="#DIV/0!"/>
    <e v="#DIV/0!"/>
    <x v="1"/>
    <s v="plays"/>
    <x v="2846"/>
    <d v="2015-05-29T07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e v="#DIV/0!"/>
    <e v="#DIV/0!"/>
    <x v="1"/>
    <s v="plays"/>
    <x v="2847"/>
    <d v="2016-05-23T10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11666.666666666666"/>
    <n v="500"/>
    <x v="1"/>
    <s v="plays"/>
    <x v="2848"/>
    <d v="2015-05-29T06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500"/>
    <n v="100"/>
    <x v="1"/>
    <s v="plays"/>
    <x v="2849"/>
    <d v="2016-04-23T01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615.38461538461536"/>
    <n v="25.723472668810288"/>
    <x v="1"/>
    <s v="plays"/>
    <x v="2850"/>
    <d v="2014-09-05T15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e v="#DIV/0!"/>
    <e v="#DIV/0!"/>
    <x v="1"/>
    <s v="plays"/>
    <x v="2851"/>
    <d v="2016-01-29T14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833.33333333333337"/>
    <n v="52.631578947368418"/>
    <x v="1"/>
    <s v="plays"/>
    <x v="2852"/>
    <d v="2014-06-20T16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e v="#DIV/0!"/>
    <e v="#DIV/0!"/>
    <x v="1"/>
    <s v="plays"/>
    <x v="2853"/>
    <d v="2014-09-13T19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71.428571428571431"/>
    <n v="2.3980815347721824"/>
    <x v="1"/>
    <s v="plays"/>
    <x v="2854"/>
    <d v="2015-05-07T08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120"/>
    <n v="2"/>
    <x v="1"/>
    <s v="plays"/>
    <x v="2855"/>
    <d v="2016-01-29T14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00"/>
    <n v="20.547945205479451"/>
    <x v="1"/>
    <s v="plays"/>
    <x v="2856"/>
    <d v="2015-08-08T12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533.3333333333335"/>
    <n v="5.0666666666666664"/>
    <x v="1"/>
    <s v="plays"/>
    <x v="2857"/>
    <d v="2017-02-20T09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e v="#DIV/0!"/>
    <e v="#DIV/0!"/>
    <x v="1"/>
    <s v="plays"/>
    <x v="2858"/>
    <d v="2014-12-05T02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000"/>
    <n v="57.142857142857146"/>
    <x v="1"/>
    <s v="plays"/>
    <x v="2859"/>
    <d v="2015-10-15T2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444.44444444444446"/>
    <n v="15.037593984962406"/>
    <x v="1"/>
    <s v="plays"/>
    <x v="2860"/>
    <d v="2016-06-19T10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83.333333333333329"/>
    <n v="3.125"/>
    <x v="1"/>
    <s v="plays"/>
    <x v="2861"/>
    <d v="2015-09-24T05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233.333333333333"/>
    <n v="230.90909090909091"/>
    <x v="1"/>
    <s v="plays"/>
    <x v="2862"/>
    <d v="2014-06-24T09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50000"/>
    <n v="2500"/>
    <x v="1"/>
    <s v="plays"/>
    <x v="2863"/>
    <d v="2014-09-09T07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833.33333333333337"/>
    <n v="62.5"/>
    <x v="1"/>
    <s v="plays"/>
    <x v="2864"/>
    <d v="2015-07-17T04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e v="#DIV/0!"/>
    <e v="#DIV/0!"/>
    <x v="1"/>
    <s v="plays"/>
    <x v="2865"/>
    <d v="2015-01-05T17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2500"/>
    <n v="111.11111111111111"/>
    <x v="1"/>
    <s v="plays"/>
    <x v="2866"/>
    <d v="2016-10-14T13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50"/>
    <n v="4.9603174603174605"/>
    <x v="1"/>
    <s v="plays"/>
    <x v="2867"/>
    <d v="2016-07-03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250"/>
    <n v="2.3802874117706798"/>
    <x v="1"/>
    <s v="plays"/>
    <x v="2868"/>
    <d v="2016-10-05T10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4000"/>
    <n v="112.99435028248588"/>
    <x v="1"/>
    <s v="plays"/>
    <x v="2869"/>
    <d v="2016-07-19T05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555.55555555555554"/>
    <n v="6.666666666666667"/>
    <x v="1"/>
    <s v="plays"/>
    <x v="2870"/>
    <d v="2014-05-16T19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769.23076923076928"/>
    <n v="21.413276231263382"/>
    <x v="1"/>
    <s v="plays"/>
    <x v="2871"/>
    <d v="2014-12-21T08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e v="#DIV/0!"/>
    <e v="#DIV/0!"/>
    <x v="1"/>
    <s v="plays"/>
    <x v="2872"/>
    <d v="2015-06-19T17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12.5"/>
    <n v="2.6232948583420774"/>
    <x v="1"/>
    <s v="plays"/>
    <x v="2873"/>
    <d v="2015-01-28T10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1666.6666666666667"/>
    <n v="18.450184501845019"/>
    <x v="1"/>
    <s v="plays"/>
    <x v="2874"/>
    <d v="2017-01-17T11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6666.666666666667"/>
    <n v="2857.1428571428573"/>
    <x v="1"/>
    <s v="plays"/>
    <x v="2875"/>
    <d v="2016-05-04T18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e v="#DIV/0!"/>
    <e v="#DIV/0!"/>
    <x v="1"/>
    <s v="plays"/>
    <x v="2876"/>
    <d v="2015-07-16T08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00"/>
    <n v="9.2307692307692299"/>
    <x v="1"/>
    <s v="plays"/>
    <x v="2877"/>
    <d v="2016-11-30T08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750"/>
    <n v="47.61904761904762"/>
    <x v="1"/>
    <s v="plays"/>
    <x v="2878"/>
    <d v="2015-07-03T05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11200"/>
    <n v="386.20689655172413"/>
    <x v="1"/>
    <s v="plays"/>
    <x v="2879"/>
    <d v="2016-01-20T08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413.79310344827587"/>
    <n v="4.2857142857142856"/>
    <x v="1"/>
    <s v="plays"/>
    <x v="2880"/>
    <d v="2015-08-20T08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e v="#DIV/0!"/>
    <e v="#DIV/0!"/>
    <x v="1"/>
    <s v="plays"/>
    <x v="2881"/>
    <d v="2014-12-03T06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187.5"/>
    <n v="2.9761904761904763"/>
    <x v="1"/>
    <s v="plays"/>
    <x v="2882"/>
    <d v="2016-05-01T05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2000"/>
    <n v="5.2410901467505244"/>
    <x v="1"/>
    <s v="plays"/>
    <x v="2883"/>
    <d v="2016-02-05T19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11250"/>
    <n v="243.24324324324326"/>
    <x v="1"/>
    <s v="plays"/>
    <x v="2884"/>
    <d v="2014-12-05T08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80"/>
    <n v="3.0769230769230771"/>
    <x v="1"/>
    <s v="plays"/>
    <x v="2885"/>
    <d v="2015-03-13T15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200"/>
    <n v="20"/>
    <x v="1"/>
    <s v="plays"/>
    <x v="2886"/>
    <d v="2015-09-18T18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3000"/>
    <n v="600"/>
    <x v="1"/>
    <s v="plays"/>
    <x v="2887"/>
    <d v="2015-01-11T01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e v="#DIV/0!"/>
    <e v="#DIV/0!"/>
    <x v="1"/>
    <s v="plays"/>
    <x v="2888"/>
    <d v="2014-10-17T19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214.28571428571428"/>
    <n v="2.6269702276707529"/>
    <x v="1"/>
    <s v="plays"/>
    <x v="2889"/>
    <d v="2014-08-29T11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666.66666666666663"/>
    <n v="95.238095238095241"/>
    <x v="1"/>
    <s v="plays"/>
    <x v="2890"/>
    <d v="2014-08-08T18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1000"/>
    <n v="36.630036630036628"/>
    <x v="1"/>
    <s v="plays"/>
    <x v="2891"/>
    <d v="2016-04-15T1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323.52941176470586"/>
    <n v="11"/>
    <x v="1"/>
    <s v="plays"/>
    <x v="2892"/>
    <d v="2014-08-25T12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2500"/>
    <n v="200"/>
    <x v="1"/>
    <s v="plays"/>
    <x v="2893"/>
    <d v="2015-01-08T17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e v="#DIV/0!"/>
    <e v="#DIV/0!"/>
    <x v="1"/>
    <s v="plays"/>
    <x v="2894"/>
    <d v="2015-04-03T1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125"/>
    <n v="21.739130434782609"/>
    <x v="1"/>
    <s v="plays"/>
    <x v="2895"/>
    <d v="2014-06-22T12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50"/>
    <n v="4.8"/>
    <x v="1"/>
    <s v="plays"/>
    <x v="2896"/>
    <d v="2016-12-11T2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000"/>
    <n v="21.818181818181817"/>
    <x v="1"/>
    <s v="plays"/>
    <x v="2897"/>
    <d v="2015-10-11T06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625"/>
    <n v="23.734177215189874"/>
    <x v="1"/>
    <s v="plays"/>
    <x v="2898"/>
    <d v="2015-10-31T06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e v="#DIV/0!"/>
    <e v="#DIV/0!"/>
    <x v="1"/>
    <s v="plays"/>
    <x v="2899"/>
    <d v="2016-07-23T16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785.71428571428567"/>
    <n v="1.6152716593245227"/>
    <x v="1"/>
    <s v="plays"/>
    <x v="2900"/>
    <d v="2014-08-08T2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375"/>
    <n v="125"/>
    <x v="1"/>
    <s v="plays"/>
    <x v="2901"/>
    <d v="2015-02-07T12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50000"/>
    <n v="6000"/>
    <x v="1"/>
    <s v="plays"/>
    <x v="2902"/>
    <d v="2015-08-24T01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250"/>
    <n v="128.2051282051282"/>
    <x v="1"/>
    <s v="plays"/>
    <x v="2903"/>
    <d v="2015-09-08T19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375"/>
    <n v="20"/>
    <x v="1"/>
    <s v="plays"/>
    <x v="2904"/>
    <d v="2014-11-09T0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205.88235294117646"/>
    <n v="5.627009646302251"/>
    <x v="1"/>
    <s v="plays"/>
    <x v="2905"/>
    <d v="2016-09-06T16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857.14285714285711"/>
    <n v="10.619469026548673"/>
    <x v="1"/>
    <s v="plays"/>
    <x v="2906"/>
    <d v="2015-07-31T16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1250"/>
    <n v="1250"/>
    <x v="1"/>
    <s v="plays"/>
    <x v="2907"/>
    <d v="2016-05-14T12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1920"/>
    <n v="36.363636363636367"/>
    <x v="1"/>
    <s v="plays"/>
    <x v="2908"/>
    <d v="2016-06-08T08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80000"/>
    <n v="9000"/>
    <x v="1"/>
    <s v="plays"/>
    <x v="2909"/>
    <d v="2014-11-25T10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0000"/>
    <n v="30000"/>
    <x v="1"/>
    <s v="plays"/>
    <x v="2910"/>
    <d v="2015-06-12T11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128.57142857142858"/>
    <n v="2.7397260273972601"/>
    <x v="1"/>
    <s v="plays"/>
    <x v="2911"/>
    <d v="2015-06-27T09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555.38461538461536"/>
    <n v="7.1133004926108372"/>
    <x v="1"/>
    <s v="plays"/>
    <x v="2912"/>
    <d v="2016-01-14T18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5000"/>
    <n v="5000"/>
    <x v="1"/>
    <s v="plays"/>
    <x v="2913"/>
    <d v="2014-09-06T13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25000"/>
    <n v="25000"/>
    <x v="1"/>
    <s v="plays"/>
    <x v="2914"/>
    <d v="2015-03-14T1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333.33333333333331"/>
    <n v="1.6366612111292962"/>
    <x v="1"/>
    <s v="plays"/>
    <x v="2915"/>
    <d v="2016-03-15T2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264.28571428571428"/>
    <n v="12.758620689655173"/>
    <x v="1"/>
    <s v="plays"/>
    <x v="2916"/>
    <d v="2014-05-19T02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2.22222222222223"/>
    <n v="4.5766590389016022"/>
    <x v="1"/>
    <s v="plays"/>
    <x v="2917"/>
    <d v="2015-09-15T2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50"/>
    <n v="3.6710719530102791"/>
    <x v="1"/>
    <s v="plays"/>
    <x v="2918"/>
    <d v="2015-10-29T06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100"/>
    <n v="11.764705882352942"/>
    <x v="1"/>
    <s v="plays"/>
    <x v="2919"/>
    <d v="2014-08-05T05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192.30769230769232"/>
    <n v="3.7257824143070044"/>
    <x v="1"/>
    <s v="plays"/>
    <x v="2920"/>
    <d v="2015-03-25T0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33.333333333333336"/>
    <n v="0.77519379844961245"/>
    <x v="1"/>
    <s v="musical"/>
    <x v="2921"/>
    <d v="2014-09-25T12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83.333333333333329"/>
    <n v="1"/>
    <x v="1"/>
    <s v="musical"/>
    <x v="2922"/>
    <d v="2015-05-18T11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30"/>
    <n v="1"/>
    <x v="1"/>
    <s v="musical"/>
    <x v="2923"/>
    <d v="2015-01-23T18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70.06802721088437"/>
    <n v="0.96899224806201545"/>
    <x v="1"/>
    <s v="musical"/>
    <x v="2924"/>
    <d v="2015-05-08T18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226.13065326633165"/>
    <n v="0.97612421853121933"/>
    <x v="1"/>
    <s v="musical"/>
    <x v="2925"/>
    <d v="2014-09-11T05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60"/>
    <n v="0.8"/>
    <x v="1"/>
    <s v="musical"/>
    <x v="2926"/>
    <d v="2015-02-23T09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85.714285714285708"/>
    <n v="0.76433121019108285"/>
    <x v="1"/>
    <s v="musical"/>
    <x v="2927"/>
    <d v="2014-07-14T2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41.666666666666664"/>
    <n v="1"/>
    <x v="1"/>
    <s v="musical"/>
    <x v="2928"/>
    <d v="2016-03-04T14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250"/>
    <n v="0.97972579924193715"/>
    <x v="1"/>
    <s v="musical"/>
    <x v="2929"/>
    <d v="2014-05-25T04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61.29032258064515"/>
    <n v="0.99088386841062226"/>
    <x v="1"/>
    <s v="musical"/>
    <x v="2930"/>
    <d v="2015-05-07T05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83.333333333333329"/>
    <n v="0.94339622641509435"/>
    <x v="1"/>
    <s v="musical"/>
    <x v="2931"/>
    <d v="2014-09-14T2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81.578947368421055"/>
    <n v="0.95150399017802334"/>
    <x v="1"/>
    <s v="musical"/>
    <x v="2932"/>
    <d v="2015-02-21T0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46.296296296296298"/>
    <n v="0.97314130011677691"/>
    <x v="1"/>
    <s v="musical"/>
    <x v="2933"/>
    <d v="2016-06-04T13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67.567567567567565"/>
    <n v="0.92592592592592593"/>
    <x v="1"/>
    <s v="musical"/>
    <x v="2934"/>
    <d v="2014-06-15T06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89.743589743589737"/>
    <n v="0.99122061738884171"/>
    <x v="1"/>
    <s v="musical"/>
    <x v="2935"/>
    <d v="2016-08-29T08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29.411764705882351"/>
    <n v="0.78125"/>
    <x v="1"/>
    <s v="musical"/>
    <x v="2936"/>
    <d v="2014-10-12T19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27.272727272727273"/>
    <n v="0.75"/>
    <x v="1"/>
    <s v="musical"/>
    <x v="2937"/>
    <d v="2014-07-13T01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25"/>
    <n v="0.98643649815043155"/>
    <x v="1"/>
    <s v="musical"/>
    <x v="2938"/>
    <d v="2015-01-30T07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320"/>
    <n v="0.97205346294046169"/>
    <x v="1"/>
    <s v="musical"/>
    <x v="2939"/>
    <d v="2014-08-27T16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75.757575757575751"/>
    <n v="0.93248787765759045"/>
    <x v="1"/>
    <s v="musical"/>
    <x v="2940"/>
    <d v="2015-01-18T09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25000"/>
    <n v="25000"/>
    <x v="1"/>
    <s v="spaces"/>
    <x v="2941"/>
    <d v="2015-03-01T14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990.09900990099015"/>
    <n v="4.8959608323133414"/>
    <x v="1"/>
    <s v="spaces"/>
    <x v="2942"/>
    <d v="2015-12-16T11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e v="#DIV/0!"/>
    <e v="#DIV/0!"/>
    <x v="1"/>
    <s v="spaces"/>
    <x v="2943"/>
    <d v="2015-04-12T18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0000"/>
    <n v="100"/>
    <x v="1"/>
    <s v="spaces"/>
    <x v="2944"/>
    <d v="2015-06-07T12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e v="#DIV/0!"/>
    <e v="#DIV/0!"/>
    <x v="1"/>
    <s v="spaces"/>
    <x v="2945"/>
    <d v="2015-05-23T18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000"/>
    <n v="1000"/>
    <x v="1"/>
    <s v="spaces"/>
    <x v="2946"/>
    <d v="2016-08-15T03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1923.0769230769231"/>
    <n v="23.32089552238806"/>
    <x v="1"/>
    <s v="spaces"/>
    <x v="2947"/>
    <d v="2016-11-24T08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55555.555555555555"/>
    <n v="20833.333333333332"/>
    <x v="1"/>
    <s v="spaces"/>
    <x v="2948"/>
    <d v="2015-06-02T06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500"/>
    <n v="40"/>
    <x v="1"/>
    <s v="spaces"/>
    <x v="2949"/>
    <d v="2015-11-19T11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e v="#DIV/0!"/>
    <e v="#DIV/0!"/>
    <x v="1"/>
    <s v="spaces"/>
    <x v="2950"/>
    <d v="2016-01-22T2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862.06896551724139"/>
    <n v="45.620437956204377"/>
    <x v="1"/>
    <s v="spaces"/>
    <x v="2951"/>
    <d v="2014-10-05T10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2500"/>
    <n v="12.461059190031152"/>
    <x v="1"/>
    <s v="spaces"/>
    <x v="2952"/>
    <d v="2016-10-16T19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33333.33333333334"/>
    <n v="661.15702479338847"/>
    <x v="1"/>
    <s v="spaces"/>
    <x v="2953"/>
    <d v="2015-10-08T10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e v="#DIV/0!"/>
    <e v="#DIV/0!"/>
    <x v="1"/>
    <s v="spaces"/>
    <x v="2954"/>
    <d v="2017-03-16T0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109.09090909090909"/>
    <n v="1.6783216783216783"/>
    <x v="1"/>
    <s v="spaces"/>
    <x v="2955"/>
    <d v="2015-06-16T08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395"/>
    <n v="5.9757942511346442"/>
    <x v="1"/>
    <s v="spaces"/>
    <x v="2956"/>
    <d v="2016-05-04T14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5000"/>
    <n v="53.571428571428569"/>
    <x v="1"/>
    <s v="spaces"/>
    <x v="2957"/>
    <d v="2015-03-27T14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e v="#DIV/0!"/>
    <e v="#DIV/0!"/>
    <x v="1"/>
    <s v="spaces"/>
    <x v="2958"/>
    <d v="2016-05-08T0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e v="#DIV/0!"/>
    <e v="#DIV/0!"/>
    <x v="1"/>
    <s v="spaces"/>
    <x v="2959"/>
    <d v="2016-06-06T15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e v="#DIV/0!"/>
    <e v="#DIV/0!"/>
    <x v="1"/>
    <s v="spaces"/>
    <x v="2960"/>
    <d v="2014-09-11T09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46.296296296296298"/>
    <n v="0.91224229155263636"/>
    <x v="1"/>
    <s v="plays"/>
    <x v="2961"/>
    <d v="2015-03-25T19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50"/>
    <n v="0.82101806239737274"/>
    <x v="1"/>
    <s v="plays"/>
    <x v="2962"/>
    <d v="2015-02-28T2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2.04081632653062"/>
    <n v="0.93589143659335516"/>
    <x v="1"/>
    <s v="plays"/>
    <x v="2963"/>
    <d v="2015-07-02T02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25.510204081632654"/>
    <n v="0.99291258993305787"/>
    <x v="1"/>
    <s v="plays"/>
    <x v="2964"/>
    <d v="2014-08-06T12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38.46153846153846"/>
    <n v="0.91743119266055051"/>
    <x v="1"/>
    <s v="plays"/>
    <x v="2965"/>
    <d v="2015-07-07T08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78.125"/>
    <n v="0.88004928275983452"/>
    <x v="1"/>
    <s v="plays"/>
    <x v="2966"/>
    <d v="2015-09-16T08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70.422535211267601"/>
    <n v="0.8778089887640449"/>
    <x v="1"/>
    <s v="plays"/>
    <x v="2967"/>
    <d v="2015-03-08T18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74.468085106382972"/>
    <n v="0.94339622641509435"/>
    <x v="1"/>
    <s v="plays"/>
    <x v="2968"/>
    <d v="2016-08-16T18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58.823529411764703"/>
    <n v="0.61538461538461542"/>
    <x v="1"/>
    <s v="plays"/>
    <x v="2969"/>
    <d v="2015-05-03T13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65.934065934065927"/>
    <n v="0.94339622641509435"/>
    <x v="1"/>
    <s v="plays"/>
    <x v="2970"/>
    <d v="2014-07-18T07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74.418604651162795"/>
    <n v="0.99843993759750393"/>
    <x v="1"/>
    <s v="plays"/>
    <x v="2971"/>
    <d v="2014-08-31T06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17.64705882352941"/>
    <n v="0.94921689606074988"/>
    <x v="1"/>
    <s v="plays"/>
    <x v="2972"/>
    <d v="2016-12-04T16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51.5151515151515"/>
    <n v="0.57208237986270027"/>
    <x v="1"/>
    <s v="plays"/>
    <x v="2973"/>
    <d v="2015-12-31T19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57.47126436781609"/>
    <n v="0.98039215686274506"/>
    <x v="1"/>
    <s v="plays"/>
    <x v="2974"/>
    <d v="2014-09-25T16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70.796460176991147"/>
    <n v="0.99875156054931336"/>
    <x v="1"/>
    <s v="plays"/>
    <x v="2975"/>
    <d v="2014-11-26T18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5"/>
    <n v="0.58333333333333337"/>
    <x v="1"/>
    <s v="plays"/>
    <x v="2976"/>
    <d v="2016-03-13T03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00"/>
    <n v="0.8805400645729381"/>
    <x v="1"/>
    <s v="plays"/>
    <x v="2977"/>
    <d v="2015-03-22T17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46.875"/>
    <n v="0.77239958805355302"/>
    <x v="1"/>
    <s v="plays"/>
    <x v="2978"/>
    <d v="2014-10-19T2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8.69565217391305"/>
    <n v="0.98619329388560162"/>
    <x v="1"/>
    <s v="plays"/>
    <x v="2979"/>
    <d v="2015-01-05T2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25"/>
    <n v="0.91603053435114501"/>
    <x v="1"/>
    <s v="plays"/>
    <x v="2980"/>
    <d v="2015-08-23T17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41.237113402061858"/>
    <n v="0.77564475470234628"/>
    <x v="1"/>
    <s v="spaces"/>
    <x v="2981"/>
    <d v="2015-09-23T04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84.745762711864401"/>
    <n v="0.97981579463060942"/>
    <x v="1"/>
    <s v="spaces"/>
    <x v="2982"/>
    <d v="2016-02-11T07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05.93607305936074"/>
    <n v="0.68240950088157304"/>
    <x v="1"/>
    <s v="spaces"/>
    <x v="2983"/>
    <d v="2014-11-11T07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14.6788990825688"/>
    <n v="0.99649234693877553"/>
    <x v="1"/>
    <s v="spaces"/>
    <x v="2984"/>
    <d v="2016-08-23T2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90.090090090090087"/>
    <n v="0.82203041512535968"/>
    <x v="1"/>
    <s v="spaces"/>
    <x v="2985"/>
    <d v="2016-10-30T19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42.857142857142854"/>
    <n v="0.94786729857819907"/>
    <x v="1"/>
    <s v="spaces"/>
    <x v="2986"/>
    <d v="2016-05-01T0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94.339622641509436"/>
    <n v="0.9057905377497264"/>
    <x v="1"/>
    <s v="spaces"/>
    <x v="2987"/>
    <d v="2016-10-12T15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35.714285714285715"/>
    <n v="1"/>
    <x v="1"/>
    <s v="spaces"/>
    <x v="2988"/>
    <d v="2016-06-19T2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54.945054945054942"/>
    <n v="0.56645990879995467"/>
    <x v="1"/>
    <s v="spaces"/>
    <x v="2989"/>
    <d v="2015-12-20T19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370.37037037037038"/>
    <n v="1"/>
    <x v="1"/>
    <s v="spaces"/>
    <x v="2990"/>
    <d v="2016-01-07T04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91.397849462365585"/>
    <n v="0.96810933940774491"/>
    <x v="1"/>
    <s v="spaces"/>
    <x v="2991"/>
    <d v="2017-01-27T11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46.875"/>
    <n v="0.9569377990430622"/>
    <x v="1"/>
    <s v="spaces"/>
    <x v="2992"/>
    <d v="2016-10-09T09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45.454545454545453"/>
    <n v="0.99700897308075775"/>
    <x v="1"/>
    <s v="spaces"/>
    <x v="2993"/>
    <d v="2016-02-20T11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5.0847457627118642"/>
    <n v="0.21846144883632868"/>
    <x v="1"/>
    <s v="spaces"/>
    <x v="2994"/>
    <d v="2014-10-03T02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60.24096385542169"/>
    <n v="0.9527439024390244"/>
    <x v="1"/>
    <s v="spaces"/>
    <x v="2995"/>
    <d v="2017-01-19T06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89.285714285714292"/>
    <n v="0.58158856763044198"/>
    <x v="1"/>
    <s v="spaces"/>
    <x v="2996"/>
    <d v="2015-05-26T12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86.956521739130437"/>
    <n v="0.96404126096596932"/>
    <x v="1"/>
    <s v="spaces"/>
    <x v="2997"/>
    <d v="2017-02-26T19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15.47344110854503"/>
    <n v="0.97060051053586849"/>
    <x v="1"/>
    <s v="spaces"/>
    <x v="2998"/>
    <d v="2014-06-15T19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67.5"/>
    <n v="0.84112149532710279"/>
    <x v="1"/>
    <s v="spaces"/>
    <x v="2999"/>
    <d v="2017-02-28T17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62.5"/>
    <n v="1"/>
    <x v="1"/>
    <s v="spaces"/>
    <x v="3000"/>
    <d v="2017-01-31T09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41.222857142857144"/>
    <n v="0.31377481894009879"/>
    <x v="1"/>
    <s v="spaces"/>
    <x v="3001"/>
    <d v="2016-07-13T12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67.307692307692307"/>
    <n v="0.92160680830446728"/>
    <x v="1"/>
    <s v="spaces"/>
    <x v="3002"/>
    <d v="2012-12-26T11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76.47058823529412"/>
    <n v="0.98846787479406917"/>
    <x v="1"/>
    <s v="spaces"/>
    <x v="3003"/>
    <d v="2016-02-29T2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44.4043321299639"/>
    <n v="0.88640694943048348"/>
    <x v="1"/>
    <s v="spaces"/>
    <x v="3004"/>
    <d v="2014-11-15T13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89.830508474576277"/>
    <n v="0.82990150791538131"/>
    <x v="1"/>
    <s v="spaces"/>
    <x v="3005"/>
    <d v="2014-10-06T07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82.474226804123717"/>
    <n v="0.92807424593967514"/>
    <x v="1"/>
    <s v="spaces"/>
    <x v="3006"/>
    <d v="2014-12-14T09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30"/>
    <n v="0.55555555555555558"/>
    <x v="1"/>
    <s v="spaces"/>
    <x v="3007"/>
    <d v="2015-04-24T2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15.38461538461539"/>
    <n v="0.98846787479406917"/>
    <x v="1"/>
    <s v="spaces"/>
    <x v="3008"/>
    <d v="2016-01-20T2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95.3125"/>
    <n v="0.83503123016800829"/>
    <x v="1"/>
    <s v="spaces"/>
    <x v="3009"/>
    <d v="2014-11-26T05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00"/>
    <n v="0.63291139240506333"/>
    <x v="1"/>
    <s v="spaces"/>
    <x v="3010"/>
    <d v="2015-02-21T10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"/>
    <n v="0.80862533692722371"/>
    <x v="1"/>
    <s v="spaces"/>
    <x v="3011"/>
    <d v="2015-12-23T1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72.727272727272734"/>
    <n v="0.85378868729989332"/>
    <x v="1"/>
    <s v="spaces"/>
    <x v="3012"/>
    <d v="2015-02-10T07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93.45794392523365"/>
    <n v="0.63710499490316008"/>
    <x v="1"/>
    <s v="spaces"/>
    <x v="3013"/>
    <d v="2015-06-21T11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44.88330341113106"/>
    <n v="0.88414202857547042"/>
    <x v="1"/>
    <s v="spaces"/>
    <x v="3014"/>
    <d v="2014-11-04T2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85"/>
    <n v="0.96921322690992018"/>
    <x v="1"/>
    <s v="spaces"/>
    <x v="3015"/>
    <d v="2014-06-10T19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236.11111111111111"/>
    <n v="0.97454712221967443"/>
    <x v="1"/>
    <s v="spaces"/>
    <x v="3016"/>
    <d v="2014-07-18T04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38.36477987421384"/>
    <n v="0.94481425810607689"/>
    <x v="1"/>
    <s v="spaces"/>
    <x v="3017"/>
    <d v="2014-08-20T11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2.4390243902439"/>
    <n v="0.99290780141843971"/>
    <x v="1"/>
    <s v="spaces"/>
    <x v="3018"/>
    <d v="2015-07-20T13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66.371681415929203"/>
    <n v="0.82485565026120433"/>
    <x v="1"/>
    <s v="spaces"/>
    <x v="3019"/>
    <d v="2014-05-26T18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233.33333333333334"/>
    <n v="0.99431818181818177"/>
    <x v="1"/>
    <s v="spaces"/>
    <x v="3020"/>
    <d v="2015-08-14T11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43.689320388349515"/>
    <n v="0.86190384983719592"/>
    <x v="1"/>
    <s v="spaces"/>
    <x v="3021"/>
    <d v="2016-11-21T2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61.29032258064515"/>
    <n v="0.99127676447264079"/>
    <x v="1"/>
    <s v="spaces"/>
    <x v="3022"/>
    <d v="2016-08-27T13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16.66666666666667"/>
    <n v="0.970873786407767"/>
    <x v="1"/>
    <s v="spaces"/>
    <x v="3023"/>
    <d v="2015-06-11T07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7.472527472527471"/>
    <n v="0.40581121662202746"/>
    <x v="1"/>
    <s v="spaces"/>
    <x v="3024"/>
    <d v="2012-10-06T14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17.241379310344829"/>
    <n v="0.33090668431502318"/>
    <x v="1"/>
    <s v="spaces"/>
    <x v="3025"/>
    <d v="2014-05-30T07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36"/>
    <n v="0.69767441860465118"/>
    <x v="1"/>
    <s v="spaces"/>
    <x v="3026"/>
    <d v="2017-03-03T02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25"/>
    <n v="0.76080340839926963"/>
    <x v="1"/>
    <s v="spaces"/>
    <x v="3027"/>
    <d v="2015-03-20T0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50.505050505050505"/>
    <n v="0.5951672419950006"/>
    <x v="1"/>
    <s v="spaces"/>
    <x v="3028"/>
    <d v="2016-08-14T2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86.206896551724142"/>
    <n v="0.9117709631340607"/>
    <x v="1"/>
    <s v="spaces"/>
    <x v="3029"/>
    <d v="2014-11-17T19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42.68292682926829"/>
    <n v="0.93733261917514732"/>
    <x v="1"/>
    <s v="spaces"/>
    <x v="3030"/>
    <d v="2015-09-16T08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51.724137931034484"/>
    <n v="1"/>
    <x v="1"/>
    <s v="spaces"/>
    <x v="3031"/>
    <d v="2016-10-14T12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40"/>
    <n v="0.78616352201257866"/>
    <x v="1"/>
    <s v="spaces"/>
    <x v="3032"/>
    <d v="2015-09-10T16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30.43478260869566"/>
    <n v="0.68243858052775253"/>
    <x v="1"/>
    <s v="spaces"/>
    <x v="3033"/>
    <d v="2016-08-17T17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79.365079365079367"/>
    <n v="0.88860453543754891"/>
    <x v="1"/>
    <s v="spaces"/>
    <x v="3034"/>
    <d v="2016-10-31T18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81.433224755700323"/>
    <n v="0.91922883319342674"/>
    <x v="1"/>
    <s v="spaces"/>
    <x v="3035"/>
    <d v="2013-05-04T04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75.98784194528875"/>
    <n v="0.78906669191680079"/>
    <x v="1"/>
    <s v="spaces"/>
    <x v="3036"/>
    <d v="2013-08-16T02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15.625"/>
    <n v="0.46904315196998125"/>
    <x v="1"/>
    <s v="spaces"/>
    <x v="3037"/>
    <d v="2010-10-01T19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37.037037037037038"/>
    <n v="0.99502487562189057"/>
    <x v="1"/>
    <s v="spaces"/>
    <x v="3038"/>
    <d v="2016-03-03T2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84.745762711864401"/>
    <n v="0.9198455763246467"/>
    <x v="1"/>
    <s v="spaces"/>
    <x v="3039"/>
    <d v="2013-12-28T2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71.428571428571431"/>
    <n v="0.93023255813953487"/>
    <x v="1"/>
    <s v="spaces"/>
    <x v="3040"/>
    <d v="2015-06-26T14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87.368421052631575"/>
    <n v="0.90512540894220284"/>
    <x v="1"/>
    <s v="spaces"/>
    <x v="3041"/>
    <d v="2016-01-20T11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40.54054054054054"/>
    <n v="0.78125"/>
    <x v="1"/>
    <s v="spaces"/>
    <x v="3042"/>
    <d v="2015-10-06T07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7.1875"/>
    <n v="0.9090358160111508"/>
    <x v="1"/>
    <s v="spaces"/>
    <x v="3043"/>
    <d v="2015-04-15T17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76.92307692307692"/>
    <n v="0.91456443868607573"/>
    <x v="1"/>
    <s v="spaces"/>
    <x v="3044"/>
    <d v="2016-02-02T08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62.5"/>
    <n v="0.75354259211116259"/>
    <x v="1"/>
    <s v="spaces"/>
    <x v="3045"/>
    <d v="2014-08-21T18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36.20689655172413"/>
    <n v="0.52397691848510974"/>
    <x v="1"/>
    <s v="spaces"/>
    <x v="3046"/>
    <d v="2014-09-09T19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25"/>
    <n v="0.67114093959731547"/>
    <x v="1"/>
    <s v="spaces"/>
    <x v="3047"/>
    <d v="2016-04-27T04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06.38297872340425"/>
    <n v="0.60096153846153844"/>
    <x v="1"/>
    <s v="spaces"/>
    <x v="3048"/>
    <d v="2014-12-31T12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69.444444444444443"/>
    <n v="0.9375"/>
    <x v="1"/>
    <s v="spaces"/>
    <x v="3049"/>
    <d v="2015-06-13T15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66.666666666666671"/>
    <n v="0.94339622641509435"/>
    <x v="1"/>
    <s v="spaces"/>
    <x v="3050"/>
    <d v="2016-05-04T19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100"/>
    <n v="4.2321644498186215"/>
    <x v="1"/>
    <s v="spaces"/>
    <x v="3051"/>
    <d v="2017-02-08T00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25000"/>
    <n v="666.66666666666663"/>
    <x v="1"/>
    <s v="spaces"/>
    <x v="3052"/>
    <d v="2015-05-28T06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3333.3333333333335"/>
    <n v="250"/>
    <x v="1"/>
    <s v="spaces"/>
    <x v="3053"/>
    <d v="2014-10-01T18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e v="#DIV/0!"/>
    <e v="#DIV/0!"/>
    <x v="1"/>
    <s v="spaces"/>
    <x v="3054"/>
    <d v="2015-03-01T16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20000"/>
    <n v="20000"/>
    <x v="1"/>
    <s v="spaces"/>
    <x v="3055"/>
    <d v="2015-01-09T13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e v="#DIV/0!"/>
    <e v="#DIV/0!"/>
    <x v="1"/>
    <s v="spaces"/>
    <x v="3056"/>
    <d v="2014-09-29T06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e v="#DIV/0!"/>
    <e v="#DIV/0!"/>
    <x v="1"/>
    <s v="spaces"/>
    <x v="3057"/>
    <d v="2016-04-03T0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6000"/>
    <n v="6000"/>
    <x v="1"/>
    <s v="spaces"/>
    <x v="3058"/>
    <d v="2016-05-19T2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1363.6363636363637"/>
    <n v="33.259423503325941"/>
    <x v="1"/>
    <s v="spaces"/>
    <x v="3059"/>
    <d v="2014-08-08T13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36666.666666666664"/>
    <n v="656.71641791044772"/>
    <x v="1"/>
    <s v="spaces"/>
    <x v="3060"/>
    <d v="2015-09-27T2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e v="#DIV/0!"/>
    <e v="#DIV/0!"/>
    <x v="1"/>
    <s v="spaces"/>
    <x v="3061"/>
    <d v="2014-08-13T09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149.25373134328359"/>
    <n v="1.4961101137043686"/>
    <x v="1"/>
    <s v="spaces"/>
    <x v="3062"/>
    <d v="2015-09-30T09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30.43478260869566"/>
    <n v="5.1107325383304945"/>
    <x v="1"/>
    <s v="spaces"/>
    <x v="3063"/>
    <d v="2016-10-22T13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041.6666666666667"/>
    <n v="8.8537362767087711"/>
    <x v="1"/>
    <s v="spaces"/>
    <x v="3064"/>
    <d v="2015-11-21T2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12500"/>
    <n v="2500"/>
    <x v="1"/>
    <s v="spaces"/>
    <x v="3065"/>
    <d v="2014-07-29T16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23333.333333333332"/>
    <n v="8.34326579261025"/>
    <x v="1"/>
    <s v="spaces"/>
    <x v="3066"/>
    <d v="2016-07-09T2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8000"/>
    <n v="40"/>
    <x v="1"/>
    <s v="spaces"/>
    <x v="3067"/>
    <d v="2015-09-09T13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125000"/>
    <n v="1428.5714285714287"/>
    <x v="1"/>
    <s v="spaces"/>
    <x v="3068"/>
    <d v="2015-10-16T07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2.85714285714286"/>
    <n v="7.0921985815602833"/>
    <x v="1"/>
    <s v="spaces"/>
    <x v="3069"/>
    <d v="2014-12-14T11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625"/>
    <n v="29.940119760479043"/>
    <x v="1"/>
    <s v="spaces"/>
    <x v="3070"/>
    <d v="2016-12-07T08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102.56410256410257"/>
    <n v="1.6729401923881222"/>
    <x v="1"/>
    <s v="spaces"/>
    <x v="3071"/>
    <d v="2015-04-20T2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6000"/>
    <n v="6000"/>
    <x v="1"/>
    <s v="spaces"/>
    <x v="3072"/>
    <d v="2016-10-29T16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400000"/>
    <n v="4341.0852713178292"/>
    <x v="1"/>
    <s v="spaces"/>
    <x v="3073"/>
    <d v="2015-06-14T10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333.3333333333339"/>
    <n v="1136.3636363636363"/>
    <x v="1"/>
    <s v="spaces"/>
    <x v="3074"/>
    <d v="2016-03-10T04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750"/>
    <n v="11.574074074074074"/>
    <x v="1"/>
    <s v="spaces"/>
    <x v="3075"/>
    <d v="2016-08-18T17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200"/>
    <n v="6.6401062416998675"/>
    <x v="1"/>
    <s v="spaces"/>
    <x v="3076"/>
    <d v="2015-10-09T06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11000"/>
    <n v="209.52380952380952"/>
    <x v="1"/>
    <s v="spaces"/>
    <x v="3077"/>
    <d v="2017-03-02T13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20000"/>
    <n v="845.07042253521126"/>
    <x v="1"/>
    <s v="spaces"/>
    <x v="3078"/>
    <d v="2015-02-25T18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49395.037037037036"/>
    <n v="118.80153215749154"/>
    <x v="1"/>
    <s v="spaces"/>
    <x v="3079"/>
    <d v="2015-03-22T0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285714.28571428574"/>
    <n v="5319.1489361702124"/>
    <x v="1"/>
    <s v="spaces"/>
    <x v="3080"/>
    <d v="2014-12-26T16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00000"/>
    <n v="475.51117451260103"/>
    <x v="1"/>
    <s v="spaces"/>
    <x v="3081"/>
    <d v="2015-09-19T19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e v="#DIV/0!"/>
    <e v="#DIV/0!"/>
    <x v="1"/>
    <s v="spaces"/>
    <x v="3082"/>
    <d v="2015-11-15T14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6666.666666666667"/>
    <n v="357.14285714285717"/>
    <x v="1"/>
    <s v="spaces"/>
    <x v="3083"/>
    <d v="2014-08-31T2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676.5"/>
    <n v="8.6361702127659576"/>
    <x v="1"/>
    <s v="spaces"/>
    <x v="3084"/>
    <d v="2015-05-05T09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777.7777777777778"/>
    <n v="40.983606557377051"/>
    <x v="1"/>
    <s v="spaces"/>
    <x v="3085"/>
    <d v="2015-09-29T12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6666.666666666667"/>
    <n v="400"/>
    <x v="1"/>
    <s v="spaces"/>
    <x v="3086"/>
    <d v="2015-08-17T07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0000"/>
    <n v="160"/>
    <x v="1"/>
    <s v="spaces"/>
    <x v="3087"/>
    <d v="2016-12-20T19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21666.666666666668"/>
    <n v="515.8730158730159"/>
    <x v="1"/>
    <s v="spaces"/>
    <x v="3088"/>
    <d v="2015-01-08T04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555.55555555555554"/>
    <n v="4.2705842159207377"/>
    <x v="1"/>
    <s v="spaces"/>
    <x v="3089"/>
    <d v="2016-07-08T16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25000"/>
    <n v="19.681595521343596"/>
    <x v="1"/>
    <s v="spaces"/>
    <x v="3090"/>
    <d v="2015-05-01T0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555.55555555555554"/>
    <n v="6.2814070351758797"/>
    <x v="1"/>
    <s v="spaces"/>
    <x v="3091"/>
    <d v="2016-08-14T13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4761.9047619047615"/>
    <n v="84.517279557805594"/>
    <x v="1"/>
    <s v="spaces"/>
    <x v="3092"/>
    <d v="2015-10-15T13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5.29411764705881"/>
    <n v="4.395604395604396"/>
    <x v="1"/>
    <s v="spaces"/>
    <x v="3093"/>
    <d v="2014-05-31T18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100000"/>
    <n v="4000"/>
    <x v="1"/>
    <s v="spaces"/>
    <x v="3094"/>
    <d v="2015-09-20T10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14920"/>
    <n v="298.39999999999998"/>
    <x v="1"/>
    <s v="spaces"/>
    <x v="3095"/>
    <d v="2016-07-31T15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1428.5714285714287"/>
    <n v="25.157232704402517"/>
    <x v="1"/>
    <s v="spaces"/>
    <x v="3096"/>
    <d v="2015-05-20T10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238.0952380952381"/>
    <n v="5.8309037900874632"/>
    <x v="1"/>
    <s v="spaces"/>
    <x v="3097"/>
    <d v="2016-10-07T05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1804.6296296296296"/>
    <n v="27.716154721274176"/>
    <x v="1"/>
    <s v="spaces"/>
    <x v="3098"/>
    <d v="2016-02-07T15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400"/>
    <n v="7.1942446043165464"/>
    <x v="1"/>
    <s v="spaces"/>
    <x v="3099"/>
    <d v="2016-02-11T19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923.07692307692309"/>
    <n v="6.5681444991789819"/>
    <x v="1"/>
    <s v="spaces"/>
    <x v="3100"/>
    <d v="2014-10-20T05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208.33333333333334"/>
    <n v="8.3333333333333339"/>
    <x v="1"/>
    <s v="spaces"/>
    <x v="3101"/>
    <d v="2015-07-15T2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177.77777777777777"/>
    <n v="2.556727388942154"/>
    <x v="1"/>
    <s v="spaces"/>
    <x v="3102"/>
    <d v="2016-08-22T2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050"/>
    <n v="372.72727272727275"/>
    <x v="1"/>
    <s v="spaces"/>
    <x v="3103"/>
    <d v="2015-06-11T18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800"/>
    <n v="3.3755274261603376"/>
    <x v="1"/>
    <s v="spaces"/>
    <x v="3104"/>
    <d v="2015-02-02T17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188.54838709677421"/>
    <n v="2.3606623586429727"/>
    <x v="1"/>
    <s v="spaces"/>
    <x v="3105"/>
    <d v="2014-10-18T2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250"/>
    <n v="24.390243902439025"/>
    <x v="1"/>
    <s v="spaces"/>
    <x v="3106"/>
    <d v="2015-09-16T13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379.3103448275863"/>
    <n v="5.0600885515496525"/>
    <x v="1"/>
    <s v="spaces"/>
    <x v="3107"/>
    <d v="2015-05-11T10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25000"/>
    <n v="1923.0769230769231"/>
    <x v="1"/>
    <s v="spaces"/>
    <x v="3108"/>
    <d v="2015-04-28T0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32.45614035087721"/>
    <n v="3.9951756369666818"/>
    <x v="1"/>
    <s v="spaces"/>
    <x v="3109"/>
    <d v="2014-08-27T18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25000"/>
    <n v="2500"/>
    <x v="1"/>
    <s v="spaces"/>
    <x v="3110"/>
    <d v="2017-02-18T15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3.15789473684208"/>
    <n v="3.7537537537537538"/>
    <x v="1"/>
    <s v="spaces"/>
    <x v="3111"/>
    <d v="2014-10-04T05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1222.2222222222222"/>
    <n v="21.113243761996163"/>
    <x v="1"/>
    <s v="spaces"/>
    <x v="3112"/>
    <d v="2016-10-31T17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2952.0270270270271"/>
    <n v="23.565264293419634"/>
    <x v="1"/>
    <s v="spaces"/>
    <x v="3113"/>
    <d v="2015-04-17T08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e v="#DIV/0!"/>
    <e v="#DIV/0!"/>
    <x v="1"/>
    <s v="spaces"/>
    <x v="3114"/>
    <d v="2014-09-21T06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10000"/>
    <n v="33.333333333333336"/>
    <x v="1"/>
    <s v="spaces"/>
    <x v="3115"/>
    <d v="2016-06-05T01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75"/>
    <n v="1.7441860465116279"/>
    <x v="1"/>
    <s v="spaces"/>
    <x v="3116"/>
    <d v="2015-04-01T03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000"/>
    <n v="1000"/>
    <x v="1"/>
    <s v="spaces"/>
    <x v="3117"/>
    <d v="2016-05-27T04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250000"/>
    <n v="322.58064516129031"/>
    <x v="1"/>
    <s v="spaces"/>
    <x v="3118"/>
    <d v="2016-07-02T06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10000"/>
    <n v="2000"/>
    <x v="1"/>
    <s v="spaces"/>
    <x v="3119"/>
    <d v="2015-03-26T15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130000"/>
    <n v="10156.25"/>
    <x v="1"/>
    <s v="spaces"/>
    <x v="3120"/>
    <d v="2016-05-05T1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500"/>
    <n v="150"/>
    <x v="1"/>
    <s v="spaces"/>
    <x v="3121"/>
    <d v="2014-09-26T07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99.5"/>
    <n v="1.7155172413793103"/>
    <x v="1"/>
    <s v="spaces"/>
    <x v="3122"/>
    <d v="2016-11-09T14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359.19540229885058"/>
    <n v="1.4672739224340314"/>
    <x v="1"/>
    <s v="spaces"/>
    <x v="3123"/>
    <d v="2016-07-09T14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200000"/>
    <n v="30769.23076923077"/>
    <x v="1"/>
    <s v="spaces"/>
    <x v="3124"/>
    <d v="2015-02-02T09:43:21"/>
  </r>
  <r>
    <n v="3125"/>
    <s v="N/A (Canceled)"/>
    <s v="N/A"/>
    <n v="1500000"/>
    <n v="0"/>
    <x v="1"/>
    <s v="US"/>
    <s v="USD"/>
    <n v="1452142672"/>
    <n v="1449550672"/>
    <b v="0"/>
    <n v="0"/>
    <b v="0"/>
    <e v="#DIV/0!"/>
    <e v="#DIV/0!"/>
    <x v="1"/>
    <s v="spaces"/>
    <x v="3125"/>
    <d v="2016-01-06T19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1470.5882352941176"/>
    <n v="24.03846153846154"/>
    <x v="1"/>
    <s v="spaces"/>
    <x v="3126"/>
    <d v="2016-03-27T14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e v="#DIV/0!"/>
    <e v="#DIV/0!"/>
    <x v="1"/>
    <s v="spaces"/>
    <x v="3127"/>
    <d v="2015-03-01T11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28.2051282051282"/>
    <n v="0.92075379043643735"/>
    <x v="1"/>
    <s v="plays"/>
    <x v="3128"/>
    <d v="2017-03-16T0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250"/>
    <n v="125"/>
    <x v="1"/>
    <s v="plays"/>
    <x v="3129"/>
    <d v="2017-04-18T1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2500"/>
    <n v="26.666666666666668"/>
    <x v="1"/>
    <s v="plays"/>
    <x v="3130"/>
    <d v="2017-04-13T19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341.66666666666669"/>
    <n v="6.3565891472868215"/>
    <x v="1"/>
    <s v="plays"/>
    <x v="3131"/>
    <d v="2017-04-08T0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0000"/>
    <n v="3000"/>
    <x v="1"/>
    <s v="plays"/>
    <x v="3132"/>
    <d v="2017-04-20T2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31.25"/>
    <n v="0.92592592592592593"/>
    <x v="1"/>
    <s v="plays"/>
    <x v="3133"/>
    <d v="2017-03-24T0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83.333333333333329"/>
    <n v="4.4444444444444446"/>
    <x v="1"/>
    <s v="plays"/>
    <x v="3134"/>
    <d v="2017-03-27T0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111"/>
    <n v="4.7962962962962967"/>
    <x v="1"/>
    <s v="plays"/>
    <x v="3135"/>
    <d v="2017-04-03T18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22.727272727272727"/>
    <n v="0.78247261345852892"/>
    <x v="1"/>
    <s v="plays"/>
    <x v="3136"/>
    <d v="2017-03-31T1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1500"/>
    <n v="30"/>
    <x v="1"/>
    <s v="plays"/>
    <x v="3137"/>
    <d v="2017-05-03T10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e v="#DIV/0!"/>
    <e v="#DIV/0!"/>
    <x v="1"/>
    <s v="plays"/>
    <x v="3138"/>
    <d v="2017-04-03T06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8333.3333333333339"/>
    <n v="18.518518518518519"/>
    <x v="1"/>
    <s v="plays"/>
    <x v="3139"/>
    <d v="2017-03-24T19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2500"/>
    <n v="104.16666666666667"/>
    <x v="1"/>
    <s v="plays"/>
    <x v="3140"/>
    <d v="2017-04-07T0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62.5"/>
    <n v="1.9379844961240309"/>
    <x v="1"/>
    <s v="plays"/>
    <x v="3141"/>
    <d v="2017-04-16T11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916.66666666666663"/>
    <n v="61.111111111111114"/>
    <x v="1"/>
    <s v="plays"/>
    <x v="3142"/>
    <d v="2017-03-19T0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e v="#DIV/0!"/>
    <e v="#DIV/0!"/>
    <x v="1"/>
    <s v="plays"/>
    <x v="3143"/>
    <d v="2017-04-08T2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333.33333333333331"/>
    <n v="1.3262599469496021"/>
    <x v="1"/>
    <s v="plays"/>
    <x v="3144"/>
    <d v="2017-03-18T2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e v="#DIV/0!"/>
    <e v="#DIV/0!"/>
    <x v="1"/>
    <s v="plays"/>
    <x v="3145"/>
    <d v="2017-03-27T14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4166.666666666667"/>
    <n v="9.5238095238095237"/>
    <x v="1"/>
    <s v="plays"/>
    <x v="3146"/>
    <d v="2017-04-16T0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93.896713615023472"/>
    <n v="0.85088279089555419"/>
    <x v="1"/>
    <s v="plays"/>
    <x v="3147"/>
    <d v="2014-11-06T15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31.578947368421051"/>
    <n v="0.76238881829733163"/>
    <x v="1"/>
    <s v="plays"/>
    <x v="3148"/>
    <d v="2014-09-30T19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50"/>
    <n v="0.96153846153846156"/>
    <x v="1"/>
    <s v="plays"/>
    <x v="3149"/>
    <d v="2012-12-06T17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33.653846153846153"/>
    <n v="0.99009900990099009"/>
    <x v="1"/>
    <s v="plays"/>
    <x v="3150"/>
    <d v="2011-01-24T19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2.94117647058823"/>
    <n v="0.99601593625498008"/>
    <x v="1"/>
    <s v="plays"/>
    <x v="3151"/>
    <d v="2014-09-10T11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32.835820895522389"/>
    <n v="0.94380094380094381"/>
    <x v="1"/>
    <s v="plays"/>
    <x v="3152"/>
    <d v="2013-11-02T11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12.448132780082988"/>
    <n v="0.29798857710454435"/>
    <x v="1"/>
    <s v="plays"/>
    <x v="3153"/>
    <d v="2011-04-30T19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56.91056910569106"/>
    <n v="0.8855154965211891"/>
    <x v="1"/>
    <s v="plays"/>
    <x v="3154"/>
    <d v="2012-04-01T1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6.556291390728475"/>
    <n v="0.5304910331100674"/>
    <x v="1"/>
    <s v="plays"/>
    <x v="3155"/>
    <d v="2012-12-20T02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61.797752808988761"/>
    <n v="0.9821428571428571"/>
    <x v="1"/>
    <s v="plays"/>
    <x v="3156"/>
    <d v="2012-06-01T13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97.560975609756099"/>
    <n v="0.99009900990099009"/>
    <x v="1"/>
    <s v="plays"/>
    <x v="3157"/>
    <d v="2014-07-18T2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72.463768115942031"/>
    <n v="0.8771929824561403"/>
    <x v="1"/>
    <s v="plays"/>
    <x v="3158"/>
    <d v="2013-07-22T11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28.846153846153847"/>
    <n v="0.74916842305041398"/>
    <x v="1"/>
    <s v="plays"/>
    <x v="3159"/>
    <d v="2012-01-18T14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78.94736842105263"/>
    <n v="0.98489822718319109"/>
    <x v="1"/>
    <s v="plays"/>
    <x v="3160"/>
    <d v="2014-08-12T19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27.027027027027028"/>
    <n v="0.95147478591817314"/>
    <x v="1"/>
    <s v="plays"/>
    <x v="3161"/>
    <d v="2014-10-15T03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63.492063492063494"/>
    <n v="0.78647267007471489"/>
    <x v="1"/>
    <s v="plays"/>
    <x v="3162"/>
    <d v="2014-07-06T17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80.55555555555554"/>
    <n v="0.89965397923875434"/>
    <x v="1"/>
    <s v="plays"/>
    <x v="3163"/>
    <d v="2014-06-15T09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35.2112676056338"/>
    <n v="0.93668040464593483"/>
    <x v="1"/>
    <s v="plays"/>
    <x v="3164"/>
    <d v="2014-06-09T10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35.714285714285715"/>
    <n v="0.61475409836065575"/>
    <x v="1"/>
    <s v="plays"/>
    <x v="3165"/>
    <d v="2011-05-02T18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37.634408602150536"/>
    <n v="0.62411030846562832"/>
    <x v="1"/>
    <s v="plays"/>
    <x v="3166"/>
    <d v="2014-11-25T2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54.545454545454547"/>
    <n v="0.86083213773314204"/>
    <x v="1"/>
    <s v="plays"/>
    <x v="3167"/>
    <d v="2014-08-01T19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40.983606557377051"/>
    <n v="0.80515297906602257"/>
    <x v="1"/>
    <s v="plays"/>
    <x v="3168"/>
    <d v="2014-06-13T13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97.560975609756099"/>
    <n v="0.97075597621647858"/>
    <x v="1"/>
    <s v="plays"/>
    <x v="3169"/>
    <d v="2013-12-12T19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28.169014084507044"/>
    <n v="0.89086859688195996"/>
    <x v="1"/>
    <s v="plays"/>
    <x v="3170"/>
    <d v="2014-07-01T19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59.82905982905983"/>
    <n v="0.91899698043849287"/>
    <x v="1"/>
    <s v="plays"/>
    <x v="3171"/>
    <d v="2016-05-06T05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68.965517241379317"/>
    <n v="0.86956521739130432"/>
    <x v="1"/>
    <s v="plays"/>
    <x v="3172"/>
    <d v="2012-02-14T08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35.13513513513513"/>
    <n v="0.970873786407767"/>
    <x v="1"/>
    <s v="plays"/>
    <x v="3173"/>
    <d v="2014-09-26T12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30.43478260869566"/>
    <n v="0.98879367172050103"/>
    <x v="1"/>
    <s v="plays"/>
    <x v="3174"/>
    <d v="2014-08-25T11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83.333333333333329"/>
    <n v="0.91274187659729833"/>
    <x v="1"/>
    <s v="plays"/>
    <x v="3175"/>
    <d v="2011-02-17T12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34.545454545454547"/>
    <n v="0.87076076993583873"/>
    <x v="1"/>
    <s v="plays"/>
    <x v="3176"/>
    <d v="2013-08-18T06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49.019607843137258"/>
    <n v="0.85178875638841567"/>
    <x v="1"/>
    <s v="plays"/>
    <x v="3177"/>
    <d v="2014-06-21T07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9.23076923076923"/>
    <n v="0.58229813664596275"/>
    <x v="1"/>
    <s v="plays"/>
    <x v="3178"/>
    <d v="2014-07-16T05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67.741935483870961"/>
    <n v="0.87594529095982754"/>
    <x v="1"/>
    <s v="plays"/>
    <x v="3179"/>
    <d v="2013-05-06T07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26.666666666666668"/>
    <n v="0.83507306889352817"/>
    <x v="1"/>
    <s v="plays"/>
    <x v="3180"/>
    <d v="2014-06-20T00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33.333333333333336"/>
    <n v="0.91743119266055051"/>
    <x v="1"/>
    <s v="plays"/>
    <x v="3181"/>
    <d v="2014-06-15T0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46.357615894039732"/>
    <n v="0.99122061738884171"/>
    <x v="1"/>
    <s v="plays"/>
    <x v="3182"/>
    <d v="2012-01-31T08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36.764705882352942"/>
    <n v="0.91743119266055051"/>
    <x v="1"/>
    <s v="plays"/>
    <x v="3183"/>
    <d v="2013-08-23T10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93.478260869565219"/>
    <n v="0.93275488069414314"/>
    <x v="1"/>
    <s v="plays"/>
    <x v="3184"/>
    <d v="2014-07-01T14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41.666666666666664"/>
    <n v="1"/>
    <x v="1"/>
    <s v="plays"/>
    <x v="3185"/>
    <d v="2014-07-16T14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45.714285714285715"/>
    <n v="0.9785932721712538"/>
    <x v="1"/>
    <s v="plays"/>
    <x v="3186"/>
    <d v="2014-09-16T1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61.475409836065573"/>
    <n v="0.85989451960559504"/>
    <x v="1"/>
    <s v="plays"/>
    <x v="3187"/>
    <d v="2014-08-04T06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22.222222222222221"/>
    <n v="1.5384615384615385"/>
    <x v="1"/>
    <s v="musical"/>
    <x v="3188"/>
    <d v="2015-06-10T00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2894.7368421052633"/>
    <n v="8.112094395280236"/>
    <x v="1"/>
    <s v="musical"/>
    <x v="3189"/>
    <d v="2015-05-23T2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e v="#DIV/0!"/>
    <e v="#DIV/0!"/>
    <x v="1"/>
    <s v="musical"/>
    <x v="3190"/>
    <d v="2016-12-08T19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937.5"/>
    <n v="24.834437086092716"/>
    <x v="1"/>
    <s v="musical"/>
    <x v="3191"/>
    <d v="2016-08-16T09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250"/>
    <n v="98.039215686274517"/>
    <x v="1"/>
    <s v="musical"/>
    <x v="3192"/>
    <d v="2015-02-28T13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208.33333333333334"/>
    <n v="8.5178875638841571"/>
    <x v="1"/>
    <s v="musical"/>
    <x v="3193"/>
    <d v="2015-02-20T14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e v="#DIV/0!"/>
    <e v="#DIV/0!"/>
    <x v="1"/>
    <s v="musical"/>
    <x v="3194"/>
    <d v="2015-07-26T16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89.743589743589737"/>
    <n v="1.6908212560386473"/>
    <x v="1"/>
    <s v="musical"/>
    <x v="3195"/>
    <d v="2015-02-12T05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00000"/>
    <n v="1666.6666666666667"/>
    <x v="1"/>
    <s v="musical"/>
    <x v="3196"/>
    <d v="2015-08-01T05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2500"/>
    <n v="8.7336244541484724"/>
    <x v="1"/>
    <s v="musical"/>
    <x v="3197"/>
    <d v="2015-02-04T02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10000"/>
    <n v="272.72727272727275"/>
    <x v="1"/>
    <s v="musical"/>
    <x v="3198"/>
    <d v="2015-02-16T01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94.339622641509436"/>
    <n v="1.9171779141104295"/>
    <x v="1"/>
    <s v="musical"/>
    <x v="3199"/>
    <d v="2014-09-06T12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50000"/>
    <n v="50000"/>
    <x v="1"/>
    <s v="musical"/>
    <x v="3200"/>
    <d v="2016-04-29T2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000"/>
    <n v="80"/>
    <x v="1"/>
    <s v="musical"/>
    <x v="3201"/>
    <d v="2014-08-31T09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200"/>
    <n v="1.8341892883345561"/>
    <x v="1"/>
    <s v="musical"/>
    <x v="3202"/>
    <d v="2015-12-13T2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166.66666666666666"/>
    <n v="4"/>
    <x v="1"/>
    <s v="musical"/>
    <x v="3203"/>
    <d v="2015-09-25T14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e v="#DIV/0!"/>
    <e v="#DIV/0!"/>
    <x v="1"/>
    <s v="musical"/>
    <x v="3204"/>
    <d v="2015-07-17T07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666.66666666666663"/>
    <n v="29.304029304029303"/>
    <x v="1"/>
    <s v="musical"/>
    <x v="3205"/>
    <d v="2015-04-30T2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e v="#DIV/0!"/>
    <e v="#DIV/0!"/>
    <x v="1"/>
    <s v="musical"/>
    <x v="3206"/>
    <d v="2015-09-18T2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152.77777777777777"/>
    <n v="2.1568627450980391"/>
    <x v="1"/>
    <s v="musical"/>
    <x v="3207"/>
    <d v="2015-04-22T2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60.975609756097562"/>
    <n v="0.96618357487922701"/>
    <x v="1"/>
    <s v="plays"/>
    <x v="3208"/>
    <d v="2014-07-28T05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42.035398230088497"/>
    <n v="0.83806028741057004"/>
    <x v="1"/>
    <s v="plays"/>
    <x v="3209"/>
    <d v="2014-06-20T14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50"/>
    <n v="0.79512324410283597"/>
    <x v="1"/>
    <s v="plays"/>
    <x v="3210"/>
    <d v="2012-05-31T18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71.428571428571431"/>
    <n v="0.83511855052467232"/>
    <x v="1"/>
    <s v="plays"/>
    <x v="3211"/>
    <d v="2014-08-14T17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42.553191489361701"/>
    <n v="0.79207920792079212"/>
    <x v="1"/>
    <s v="plays"/>
    <x v="3212"/>
    <d v="2014-08-08T10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27.65957446808511"/>
    <n v="0.99883469285833193"/>
    <x v="1"/>
    <s v="plays"/>
    <x v="3213"/>
    <d v="2015-07-26T09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4.34782608695652"/>
    <n v="0.97911227154046998"/>
    <x v="1"/>
    <s v="plays"/>
    <x v="3214"/>
    <d v="2016-01-05T14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261.19402985074629"/>
    <n v="0.99649802123964348"/>
    <x v="1"/>
    <s v="plays"/>
    <x v="3215"/>
    <d v="2015-09-09T18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57.142857142857146"/>
    <n v="0.99950024987506247"/>
    <x v="1"/>
    <s v="plays"/>
    <x v="3216"/>
    <d v="2015-07-11T05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43.269230769230766"/>
    <n v="0.86190384983719592"/>
    <x v="1"/>
    <s v="plays"/>
    <x v="3217"/>
    <d v="2016-11-04T04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65.217391304347828"/>
    <n v="0.97943192948090108"/>
    <x v="1"/>
    <s v="plays"/>
    <x v="3218"/>
    <d v="2014-12-30T15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68.0672268907563"/>
    <n v="0.9989012086704625"/>
    <x v="1"/>
    <s v="plays"/>
    <x v="3219"/>
    <d v="2015-03-22T1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254.23728813559322"/>
    <n v="0.99166997223324083"/>
    <x v="1"/>
    <s v="plays"/>
    <x v="3220"/>
    <d v="2017-03-12T12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35.398230088495573"/>
    <n v="0.96688421561518012"/>
    <x v="1"/>
    <s v="plays"/>
    <x v="3221"/>
    <d v="2015-07-05T07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29.761904761904763"/>
    <n v="0.80128205128205132"/>
    <x v="1"/>
    <s v="plays"/>
    <x v="3222"/>
    <d v="2015-10-24T12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41.891891891891895"/>
    <n v="0.91310751104565535"/>
    <x v="1"/>
    <s v="plays"/>
    <x v="3223"/>
    <d v="2015-08-20T11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38.88888888888889"/>
    <n v="0.98007187193727541"/>
    <x v="1"/>
    <s v="plays"/>
    <x v="3224"/>
    <d v="2017-01-09T2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51.282051282051285"/>
    <n v="0.97703957010258913"/>
    <x v="1"/>
    <s v="plays"/>
    <x v="3225"/>
    <d v="2016-06-03T1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57.142857142857146"/>
    <n v="0.96"/>
    <x v="1"/>
    <s v="plays"/>
    <x v="3226"/>
    <d v="2015-10-30T05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40"/>
    <n v="0.8"/>
    <x v="1"/>
    <s v="plays"/>
    <x v="3227"/>
    <d v="2017-01-17T12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89.18918918918919"/>
    <n v="0.97710776102735897"/>
    <x v="1"/>
    <s v="plays"/>
    <x v="3228"/>
    <d v="2015-12-16T19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99.009900990099013"/>
    <n v="0.92708478190330501"/>
    <x v="1"/>
    <s v="plays"/>
    <x v="3229"/>
    <d v="2014-11-19T2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70.270270270270274"/>
    <n v="0.91004550227511372"/>
    <x v="1"/>
    <s v="plays"/>
    <x v="3230"/>
    <d v="2014-09-30T18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35.714285714285715"/>
    <n v="0.6211180124223602"/>
    <x v="1"/>
    <s v="plays"/>
    <x v="3231"/>
    <d v="2016-04-16T13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38.46153846153846"/>
    <n v="0.76219512195121952"/>
    <x v="1"/>
    <s v="plays"/>
    <x v="3232"/>
    <d v="2016-05-03T18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81.967213114754102"/>
    <n v="0.84175084175084181"/>
    <x v="1"/>
    <s v="plays"/>
    <x v="3233"/>
    <d v="2017-03-02T10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34.782608695652172"/>
    <n v="0.99608786491056378"/>
    <x v="1"/>
    <s v="plays"/>
    <x v="3234"/>
    <d v="2017-02-01T14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82.872928176795583"/>
    <n v="0.96892965570699563"/>
    <x v="1"/>
    <s v="plays"/>
    <x v="3235"/>
    <d v="2016-06-30T2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81.81818181818181"/>
    <n v="0.99403578528827041"/>
    <x v="1"/>
    <s v="plays"/>
    <x v="3236"/>
    <d v="2016-12-28T13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30.11152416356876"/>
    <n v="0.99218610916768624"/>
    <x v="1"/>
    <s v="plays"/>
    <x v="3237"/>
    <d v="2015-09-28T18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35.443037974683541"/>
    <n v="0.890302066772655"/>
    <x v="1"/>
    <s v="plays"/>
    <x v="3238"/>
    <d v="2015-07-01T03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56.365384615384613"/>
    <n v="0.94411642492003522"/>
    <x v="1"/>
    <s v="plays"/>
    <x v="3239"/>
    <d v="2015-10-25T14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88.235294117647058"/>
    <n v="0.99436526350679488"/>
    <x v="1"/>
    <s v="plays"/>
    <x v="3240"/>
    <d v="2017-02-16T14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50.898203592814369"/>
    <n v="0.86725844301601873"/>
    <x v="1"/>
    <s v="plays"/>
    <x v="3241"/>
    <d v="2014-10-13T2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54.644808743169399"/>
    <n v="0.78552003783064506"/>
    <x v="1"/>
    <s v="plays"/>
    <x v="3242"/>
    <d v="2014-09-19T09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12.67605633802818"/>
    <n v="0.97240792512458973"/>
    <x v="1"/>
    <s v="plays"/>
    <x v="3243"/>
    <d v="2015-10-08T1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23.188405797101449"/>
    <n v="0.97146326654523374"/>
    <x v="1"/>
    <s v="plays"/>
    <x v="3244"/>
    <d v="2016-12-01T08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77.777777777777771"/>
    <n v="0.95872899926953981"/>
    <x v="1"/>
    <s v="plays"/>
    <x v="3245"/>
    <d v="2015-06-11T17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51.813471502590673"/>
    <n v="0.89911886351375647"/>
    <x v="1"/>
    <s v="plays"/>
    <x v="3246"/>
    <d v="2015-09-11T18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43.859649122807021"/>
    <n v="0.94464386926128852"/>
    <x v="1"/>
    <s v="plays"/>
    <x v="3247"/>
    <d v="2015-07-12T01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60"/>
    <n v="0.99214551467548573"/>
    <x v="1"/>
    <s v="plays"/>
    <x v="3248"/>
    <d v="2015-04-04T1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62.5"/>
    <n v="0.95304106740599548"/>
    <x v="1"/>
    <s v="plays"/>
    <x v="3249"/>
    <d v="2015-06-20T08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17.37089201877934"/>
    <n v="0.98471718922325513"/>
    <x v="1"/>
    <s v="plays"/>
    <x v="3250"/>
    <d v="2014-11-05T09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75"/>
    <n v="0.90307043949428056"/>
    <x v="1"/>
    <s v="plays"/>
    <x v="3251"/>
    <d v="2015-06-21T08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45"/>
    <n v="0.78233657858136296"/>
    <x v="1"/>
    <s v="plays"/>
    <x v="3252"/>
    <d v="2016-09-07T02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73.91304347826087"/>
    <n v="0.98207709305180457"/>
    <x v="1"/>
    <s v="plays"/>
    <x v="3253"/>
    <d v="2016-09-07T18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69.892473118279568"/>
    <n v="0.98757929122193944"/>
    <x v="1"/>
    <s v="plays"/>
    <x v="3254"/>
    <d v="2015-03-25T16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6.666666666666668"/>
    <n v="0.5714285714285714"/>
    <x v="1"/>
    <s v="plays"/>
    <x v="3255"/>
    <d v="2014-10-07T09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56.81818181818182"/>
    <n v="0.78088396064344834"/>
    <x v="1"/>
    <s v="plays"/>
    <x v="3256"/>
    <d v="2015-06-10T18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48.780487804878049"/>
    <n v="0.94073819726339269"/>
    <x v="1"/>
    <s v="plays"/>
    <x v="3257"/>
    <d v="2017-02-22T04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93.333333333333329"/>
    <n v="0.95044127630685671"/>
    <x v="1"/>
    <s v="plays"/>
    <x v="3258"/>
    <d v="2015-01-08T12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237.11340206185568"/>
    <n v="0.94190494131522695"/>
    <x v="1"/>
    <s v="plays"/>
    <x v="3259"/>
    <d v="2016-09-30T18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68.493150684931507"/>
    <n v="0.91541559868180156"/>
    <x v="1"/>
    <s v="plays"/>
    <x v="3260"/>
    <d v="2015-11-30T08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67.34693877551021"/>
    <n v="0.99547511312217196"/>
    <x v="1"/>
    <s v="plays"/>
    <x v="3261"/>
    <d v="2015-07-16T08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91.044776119402982"/>
    <n v="0.97048763026012252"/>
    <x v="1"/>
    <s v="plays"/>
    <x v="3262"/>
    <d v="2014-12-21T19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36.764705882352942"/>
    <n v="0.89153258016660963"/>
    <x v="1"/>
    <s v="plays"/>
    <x v="3263"/>
    <d v="2015-10-30T12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51.020408163265309"/>
    <n v="0.970873786407767"/>
    <x v="1"/>
    <s v="plays"/>
    <x v="3264"/>
    <d v="2015-01-28T13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42.857142857142854"/>
    <n v="0.6097560975609756"/>
    <x v="1"/>
    <s v="plays"/>
    <x v="3265"/>
    <d v="2015-12-03T0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36.809815950920246"/>
    <n v="0.76171131141297443"/>
    <x v="1"/>
    <s v="plays"/>
    <x v="3266"/>
    <d v="2015-06-12T12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52.083333333333336"/>
    <n v="0.97943192948090108"/>
    <x v="1"/>
    <s v="plays"/>
    <x v="3267"/>
    <d v="2015-07-17T09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47.61904761904762"/>
    <n v="0.78125"/>
    <x v="1"/>
    <s v="plays"/>
    <x v="3268"/>
    <d v="2016-08-24T12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14.28571428571429"/>
    <n v="0.98522167487684731"/>
    <x v="1"/>
    <s v="plays"/>
    <x v="3269"/>
    <d v="2015-06-16T0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60"/>
    <n v="0.98360655737704916"/>
    <x v="1"/>
    <s v="plays"/>
    <x v="3270"/>
    <d v="2015-07-12T03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29.411764705882351"/>
    <n v="0.76923076923076927"/>
    <x v="1"/>
    <s v="plays"/>
    <x v="3271"/>
    <d v="2014-11-02T02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68.965517241379317"/>
    <n v="0.64754257592436704"/>
    <x v="1"/>
    <s v="plays"/>
    <x v="3272"/>
    <d v="2015-11-06T04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90.47619047619048"/>
    <n v="0.93109869646182497"/>
    <x v="1"/>
    <s v="plays"/>
    <x v="3273"/>
    <d v="2016-09-14T1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54.195804195804193"/>
    <n v="0.98694683221903856"/>
    <x v="1"/>
    <s v="plays"/>
    <x v="3274"/>
    <d v="2016-03-15T12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50"/>
    <n v="0.99722991689750695"/>
    <x v="1"/>
    <s v="plays"/>
    <x v="3275"/>
    <d v="2015-02-08T19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45"/>
    <n v="0.85583872194750854"/>
    <x v="1"/>
    <s v="plays"/>
    <x v="3276"/>
    <d v="2016-03-31T18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50"/>
    <n v="0.92081031307550643"/>
    <x v="1"/>
    <s v="plays"/>
    <x v="3277"/>
    <d v="2014-11-18T08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73.529411764705884"/>
    <n v="0.96711798839458418"/>
    <x v="1"/>
    <s v="plays"/>
    <x v="3278"/>
    <d v="2015-05-30T11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92.063492063492063"/>
    <n v="0.87507543753771877"/>
    <x v="1"/>
    <s v="plays"/>
    <x v="3279"/>
    <d v="2016-03-31T16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66.666666666666671"/>
    <n v="0.970873786407767"/>
    <x v="1"/>
    <s v="plays"/>
    <x v="3280"/>
    <d v="2015-05-31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06.38297872340425"/>
    <n v="0.82236842105263153"/>
    <x v="1"/>
    <s v="plays"/>
    <x v="3281"/>
    <d v="2015-09-01T15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30.80168776371309"/>
    <n v="0.97421473578353579"/>
    <x v="1"/>
    <s v="plays"/>
    <x v="3282"/>
    <d v="2016-04-28T19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7.021276595744681"/>
    <n v="0.95465393794749398"/>
    <x v="1"/>
    <s v="plays"/>
    <x v="3283"/>
    <d v="2016-02-10T12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200"/>
    <n v="0.98425196850393704"/>
    <x v="1"/>
    <s v="plays"/>
    <x v="3284"/>
    <d v="2016-01-28T2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61.716049382716051"/>
    <n v="0.89204139900071378"/>
    <x v="1"/>
    <s v="plays"/>
    <x v="3285"/>
    <d v="2017-02-27T2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22.95081967213115"/>
    <n v="0.98264002620373403"/>
    <x v="1"/>
    <s v="plays"/>
    <x v="3286"/>
    <d v="2016-08-15T11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73.529411764705884"/>
    <n v="1"/>
    <x v="1"/>
    <s v="plays"/>
    <x v="3287"/>
    <d v="2015-11-28T09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48.309178743961354"/>
    <n v="0.99735799866154562"/>
    <x v="1"/>
    <s v="plays"/>
    <x v="3288"/>
    <d v="2016-06-20T14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20"/>
    <n v="0.75164233850964357"/>
    <x v="1"/>
    <s v="plays"/>
    <x v="3289"/>
    <d v="2017-02-19T2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27.777777777777779"/>
    <n v="0.82508250825082508"/>
    <x v="1"/>
    <s v="plays"/>
    <x v="3290"/>
    <d v="2017-03-11T03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35.714285714285715"/>
    <n v="0.8771929824561403"/>
    <x v="1"/>
    <s v="plays"/>
    <x v="3291"/>
    <d v="2015-09-16T18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6.7333333333333334"/>
    <n v="0.34948096885813151"/>
    <x v="1"/>
    <s v="plays"/>
    <x v="3292"/>
    <d v="2015-12-04T10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49.450549450549453"/>
    <n v="0.58670143415906129"/>
    <x v="1"/>
    <s v="plays"/>
    <x v="3293"/>
    <d v="2017-03-04T01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25"/>
    <n v="0.84507042253521125"/>
    <x v="1"/>
    <s v="plays"/>
    <x v="3294"/>
    <d v="2015-06-16T03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25.925925925925927"/>
    <n v="0.97220871932334274"/>
    <x v="1"/>
    <s v="plays"/>
    <x v="3295"/>
    <d v="2016-09-26T01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31.914893617021278"/>
    <n v="0.69412309116149928"/>
    <x v="1"/>
    <s v="plays"/>
    <x v="3296"/>
    <d v="2015-11-22T1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25"/>
    <n v="0.99927325581395354"/>
    <x v="1"/>
    <s v="plays"/>
    <x v="3297"/>
    <d v="2015-07-27T1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38.88888888888889"/>
    <n v="0.98299420033421803"/>
    <x v="1"/>
    <s v="plays"/>
    <x v="3298"/>
    <d v="2015-09-12T15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47.61904761904762"/>
    <n v="0.86058519793459554"/>
    <x v="1"/>
    <s v="plays"/>
    <x v="3299"/>
    <d v="2015-10-14T13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34.090909090909093"/>
    <n v="0.73439412484700117"/>
    <x v="1"/>
    <s v="plays"/>
    <x v="3300"/>
    <d v="2015-04-29T08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42.857142857142854"/>
    <n v="0.7492507492507493"/>
    <x v="1"/>
    <s v="plays"/>
    <x v="3301"/>
    <d v="2016-07-31T2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68"/>
    <n v="0.9671848013816926"/>
    <x v="1"/>
    <s v="plays"/>
    <x v="3302"/>
    <d v="2016-12-06T2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51.428571428571431"/>
    <n v="0.86289549376797703"/>
    <x v="1"/>
    <s v="plays"/>
    <x v="3303"/>
    <d v="2015-03-28T0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85.714285714285708"/>
    <n v="0.95678520172221337"/>
    <x v="1"/>
    <s v="plays"/>
    <x v="3304"/>
    <d v="2016-12-22T05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200"/>
    <n v="0.98015192354814995"/>
    <x v="1"/>
    <s v="plays"/>
    <x v="3305"/>
    <d v="2015-07-31T11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27.777777777777779"/>
    <n v="0.57034220532319391"/>
    <x v="1"/>
    <s v="plays"/>
    <x v="3306"/>
    <d v="2016-06-09T18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50"/>
    <n v="0.9373828271466067"/>
    <x v="1"/>
    <s v="plays"/>
    <x v="3307"/>
    <d v="2016-05-14T16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61.403508771929822"/>
    <n v="0.81775700934579443"/>
    <x v="1"/>
    <s v="plays"/>
    <x v="3308"/>
    <d v="2016-04-13T12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1.290322580645162"/>
    <n v="0.62724014336917566"/>
    <x v="1"/>
    <s v="plays"/>
    <x v="3309"/>
    <d v="2016-10-16T06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209.67741935483872"/>
    <n v="0.99923136049192929"/>
    <x v="1"/>
    <s v="plays"/>
    <x v="3310"/>
    <d v="2015-10-06T13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55.555555555555557"/>
    <n v="0.91041514930808454"/>
    <x v="1"/>
    <s v="plays"/>
    <x v="3311"/>
    <d v="2015-10-16T2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60.975609756097562"/>
    <n v="0.99960015993602558"/>
    <x v="1"/>
    <s v="plays"/>
    <x v="3312"/>
    <d v="2016-11-11T13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68.965517241379317"/>
    <n v="0.86169754416199917"/>
    <x v="1"/>
    <s v="plays"/>
    <x v="3313"/>
    <d v="2016-01-26T16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13.793103448275861"/>
    <n v="0.47449584816132861"/>
    <x v="1"/>
    <s v="plays"/>
    <x v="3314"/>
    <d v="2015-05-08T11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44.943820224719104"/>
    <n v="0.90909090909090906"/>
    <x v="1"/>
    <s v="plays"/>
    <x v="3315"/>
    <d v="2016-05-05T2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93.896000000000001"/>
    <n v="0.99913340903944603"/>
    <x v="1"/>
    <s v="plays"/>
    <x v="3316"/>
    <d v="2014-08-08T04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58.333333333333336"/>
    <n v="0.94170403587443952"/>
    <x v="1"/>
    <s v="plays"/>
    <x v="3317"/>
    <d v="2016-06-07T15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62.5"/>
    <n v="0.79617834394904463"/>
    <x v="1"/>
    <s v="plays"/>
    <x v="3318"/>
    <d v="2016-04-10T17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31.25"/>
    <n v="0.92592592592592593"/>
    <x v="1"/>
    <s v="plays"/>
    <x v="3319"/>
    <d v="2015-01-31T05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65.78947368421052"/>
    <n v="0.99009900990099009"/>
    <x v="1"/>
    <s v="plays"/>
    <x v="3320"/>
    <d v="2016-06-21T16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33.333333333333336"/>
    <n v="0.93109869646182497"/>
    <x v="1"/>
    <s v="plays"/>
    <x v="3321"/>
    <d v="2014-10-15T18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43.47826086956522"/>
    <n v="0.9850746268656716"/>
    <x v="1"/>
    <s v="plays"/>
    <x v="3322"/>
    <d v="2016-06-21T18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20.408163265306122"/>
    <n v="0.79428117553613975"/>
    <x v="1"/>
    <s v="plays"/>
    <x v="3323"/>
    <d v="2016-09-24T2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50"/>
    <n v="0.98360655737704916"/>
    <x v="1"/>
    <s v="plays"/>
    <x v="3324"/>
    <d v="2016-06-05T04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26.666666666666668"/>
    <n v="0.88888888888888884"/>
    <x v="1"/>
    <s v="plays"/>
    <x v="3325"/>
    <d v="2015-04-05T0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40.35087719298247"/>
    <n v="0.98643649815043155"/>
    <x v="1"/>
    <s v="plays"/>
    <x v="3326"/>
    <d v="2015-03-08T0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24.242424242424242"/>
    <n v="0.98765432098765427"/>
    <x v="1"/>
    <s v="plays"/>
    <x v="3327"/>
    <d v="2016-05-07T2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200"/>
    <n v="0.68311195445920303"/>
    <x v="1"/>
    <s v="plays"/>
    <x v="3328"/>
    <d v="2014-07-04T16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38.46153846153846"/>
    <n v="0.85616438356164382"/>
    <x v="1"/>
    <s v="plays"/>
    <x v="3329"/>
    <d v="2014-07-27T14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21.739130434782609"/>
    <n v="0.94102885821831872"/>
    <x v="1"/>
    <s v="plays"/>
    <x v="3330"/>
    <d v="2015-04-01T1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76.92307692307692"/>
    <n v="0.95675468809797171"/>
    <x v="1"/>
    <s v="plays"/>
    <x v="3331"/>
    <d v="2015-10-06T07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72.289156626506028"/>
    <n v="1"/>
    <x v="1"/>
    <s v="plays"/>
    <x v="3332"/>
    <d v="2014-07-19T11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31.531531531531531"/>
    <n v="0.95628415300546443"/>
    <x v="1"/>
    <s v="plays"/>
    <x v="3333"/>
    <d v="2015-06-15T07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84.152173913043484"/>
    <n v="0.72139396198285499"/>
    <x v="1"/>
    <s v="plays"/>
    <x v="3334"/>
    <d v="2015-07-30T03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79.365079365079367"/>
    <n v="0.99681020733652315"/>
    <x v="1"/>
    <s v="plays"/>
    <x v="3335"/>
    <d v="2014-08-03T14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27.777777777777779"/>
    <n v="1"/>
    <x v="1"/>
    <s v="plays"/>
    <x v="3336"/>
    <d v="2016-04-04T2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73.529411764705884"/>
    <n v="0.90744101633393826"/>
    <x v="1"/>
    <s v="plays"/>
    <x v="3337"/>
    <d v="2014-10-10T12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33.92857142857142"/>
    <n v="0.97866510080250535"/>
    <x v="1"/>
    <s v="plays"/>
    <x v="3338"/>
    <d v="2017-02-24T04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70.21276595744681"/>
    <n v="0.95831336847149018"/>
    <x v="1"/>
    <s v="plays"/>
    <x v="3339"/>
    <d v="2016-07-28T06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78.94736842105263"/>
    <n v="0.72376357056694818"/>
    <x v="1"/>
    <s v="plays"/>
    <x v="3340"/>
    <d v="2016-12-06T14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19.64285714285714"/>
    <n v="1"/>
    <x v="1"/>
    <s v="plays"/>
    <x v="3341"/>
    <d v="2016-06-12T08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76.92307692307692"/>
    <n v="0.98360655737704916"/>
    <x v="1"/>
    <s v="plays"/>
    <x v="3342"/>
    <d v="2015-03-31T19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30.434782608695652"/>
    <n v="0.58333333333333337"/>
    <x v="1"/>
    <s v="plays"/>
    <x v="3343"/>
    <d v="2016-04-13T04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12.5"/>
    <n v="0.98576122672508215"/>
    <x v="1"/>
    <s v="plays"/>
    <x v="3344"/>
    <d v="2014-08-29T19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38.46153846153846"/>
    <n v="0.76923076923076927"/>
    <x v="1"/>
    <s v="plays"/>
    <x v="3345"/>
    <d v="2015-04-17T15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83.333333333333329"/>
    <n v="0.90909090909090906"/>
    <x v="1"/>
    <s v="plays"/>
    <x v="3346"/>
    <d v="2015-02-25T15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90.909090909090907"/>
    <n v="0.83717036416910839"/>
    <x v="1"/>
    <s v="plays"/>
    <x v="3347"/>
    <d v="2016-05-08T12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69.620253164556956"/>
    <n v="0.99709934735315442"/>
    <x v="1"/>
    <s v="plays"/>
    <x v="3348"/>
    <d v="2016-04-29T18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71.428571428571431"/>
    <n v="0.65189048239895697"/>
    <x v="1"/>
    <s v="plays"/>
    <x v="3349"/>
    <d v="2016-06-13T08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68.627450980392155"/>
    <n v="0.95759233926128595"/>
    <x v="1"/>
    <s v="plays"/>
    <x v="3350"/>
    <d v="2015-11-29T14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92.592592592592595"/>
    <n v="0.98911968348170132"/>
    <x v="1"/>
    <s v="plays"/>
    <x v="3351"/>
    <d v="2014-07-23T02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71.428571428571431"/>
    <n v="0.93005952380952384"/>
    <x v="1"/>
    <s v="plays"/>
    <x v="3352"/>
    <d v="2016-07-01T14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11.363636363636363"/>
    <n v="0.31746031746031744"/>
    <x v="1"/>
    <s v="plays"/>
    <x v="3353"/>
    <d v="2016-05-02T14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54.545454545454547"/>
    <n v="0.98103335513407453"/>
    <x v="1"/>
    <s v="plays"/>
    <x v="3354"/>
    <d v="2015-10-28T19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16.66666666666667"/>
    <n v="0.79185520361990946"/>
    <x v="1"/>
    <s v="plays"/>
    <x v="3355"/>
    <d v="2016-05-10T02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55.555555555555557"/>
    <n v="0.98619329388560162"/>
    <x v="1"/>
    <s v="plays"/>
    <x v="3356"/>
    <d v="2016-07-15T10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95.238095238095241"/>
    <n v="0.99009900990099009"/>
    <x v="1"/>
    <s v="plays"/>
    <x v="3357"/>
    <d v="2014-08-01T01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61.728395061728392"/>
    <n v="0.9709680551509855"/>
    <x v="1"/>
    <s v="plays"/>
    <x v="3358"/>
    <d v="2014-11-18T2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73.91304347826087"/>
    <n v="0.94117647058823528"/>
    <x v="1"/>
    <s v="plays"/>
    <x v="3359"/>
    <d v="2017-02-24T16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25"/>
    <n v="0.98640946953090747"/>
    <x v="1"/>
    <s v="plays"/>
    <x v="3360"/>
    <d v="2016-12-14T06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73.529411764705884"/>
    <n v="0.88136788295434509"/>
    <x v="1"/>
    <s v="plays"/>
    <x v="3361"/>
    <d v="2014-09-01T06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5"/>
    <n v="0.45871559633027525"/>
    <x v="1"/>
    <s v="plays"/>
    <x v="3362"/>
    <d v="2015-03-06T19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298.07692307692309"/>
    <n v="0.98600508905852413"/>
    <x v="1"/>
    <s v="plays"/>
    <x v="3363"/>
    <d v="2014-08-19T07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41.666666666666664"/>
    <n v="0.94398993077407178"/>
    <x v="1"/>
    <s v="plays"/>
    <x v="3364"/>
    <d v="2016-03-15T1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833.33333333333337"/>
    <n v="0.96153846153846156"/>
    <x v="1"/>
    <s v="plays"/>
    <x v="3365"/>
    <d v="2015-12-12T17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7.777777777777779"/>
    <n v="0.45248868778280543"/>
    <x v="1"/>
    <s v="plays"/>
    <x v="3366"/>
    <d v="2015-05-12T16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25"/>
    <n v="0.84269662921348309"/>
    <x v="1"/>
    <s v="plays"/>
    <x v="3367"/>
    <d v="2015-08-01T13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43.478260869565219"/>
    <n v="0.95602294455066916"/>
    <x v="1"/>
    <s v="plays"/>
    <x v="3368"/>
    <d v="2014-12-31T2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92.592592592592595"/>
    <n v="0.9624639076034649"/>
    <x v="1"/>
    <s v="plays"/>
    <x v="3369"/>
    <d v="2017-01-14T15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57.692307692307693"/>
    <n v="0.84937712344280858"/>
    <x v="1"/>
    <s v="plays"/>
    <x v="3370"/>
    <d v="2016-12-16T2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22.222222222222221"/>
    <n v="0.72202166064981954"/>
    <x v="1"/>
    <s v="plays"/>
    <x v="3371"/>
    <d v="2015-12-02T11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37.037037037037038"/>
    <n v="0.96618357487922701"/>
    <x v="1"/>
    <s v="plays"/>
    <x v="3372"/>
    <d v="2014-08-24T19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66.666666666666671"/>
    <n v="0.99750623441396513"/>
    <x v="1"/>
    <s v="plays"/>
    <x v="3373"/>
    <d v="2015-07-18T07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67.307692307692307"/>
    <n v="0.93833780160857905"/>
    <x v="1"/>
    <s v="plays"/>
    <x v="3374"/>
    <d v="2015-10-28T08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76.47058823529412"/>
    <n v="1"/>
    <x v="1"/>
    <s v="plays"/>
    <x v="3375"/>
    <d v="2014-05-18T05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421.05263157894734"/>
    <n v="0.99987501562304715"/>
    <x v="1"/>
    <s v="plays"/>
    <x v="3376"/>
    <d v="2015-04-25T0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3.8961038961039"/>
    <n v="0.98960910440376049"/>
    <x v="1"/>
    <s v="plays"/>
    <x v="3377"/>
    <d v="2015-03-20T07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26.19047619047619"/>
    <n v="0.92905405405405406"/>
    <x v="1"/>
    <s v="plays"/>
    <x v="3378"/>
    <d v="2014-08-31T04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52.631578947368418"/>
    <n v="0.964785335262904"/>
    <x v="1"/>
    <s v="plays"/>
    <x v="3379"/>
    <d v="2015-08-26T14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7.14285714285714"/>
    <n v="0.95754867539099908"/>
    <x v="1"/>
    <s v="plays"/>
    <x v="3380"/>
    <d v="2014-11-29T14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83.333333333333329"/>
    <n v="0.97799511002444983"/>
    <x v="1"/>
    <s v="plays"/>
    <x v="3381"/>
    <d v="2015-03-10T18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76.086956521739125"/>
    <n v="0.99262620533182078"/>
    <x v="1"/>
    <s v="plays"/>
    <x v="3382"/>
    <d v="2016-08-01T13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58.333333333333336"/>
    <n v="0.8951406649616368"/>
    <x v="1"/>
    <s v="plays"/>
    <x v="3383"/>
    <d v="2016-06-23T09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93.75"/>
    <n v="0.99989001209866912"/>
    <x v="1"/>
    <s v="plays"/>
    <x v="3384"/>
    <d v="2015-11-20T18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33.33333333333334"/>
    <n v="1"/>
    <x v="1"/>
    <s v="plays"/>
    <x v="3385"/>
    <d v="2014-12-10T11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48.780487804878049"/>
    <n v="0.95238095238095233"/>
    <x v="1"/>
    <s v="plays"/>
    <x v="3386"/>
    <d v="2014-12-03T06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85.714285714285708"/>
    <n v="0.85567598402738165"/>
    <x v="1"/>
    <s v="plays"/>
    <x v="3387"/>
    <d v="2014-12-14T09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33.333333333333336"/>
    <n v="0.96339113680154143"/>
    <x v="1"/>
    <s v="plays"/>
    <x v="3388"/>
    <d v="2015-06-18T02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61.29032258064515"/>
    <n v="0.8733624454148472"/>
    <x v="1"/>
    <s v="plays"/>
    <x v="3389"/>
    <d v="2016-06-03T04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68.181818181818187"/>
    <n v="0.9765625"/>
    <x v="1"/>
    <s v="plays"/>
    <x v="3390"/>
    <d v="2014-07-10T09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7.777777777777779"/>
    <n v="0.44843049327354262"/>
    <x v="1"/>
    <s v="plays"/>
    <x v="3391"/>
    <d v="2014-08-08T13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41.666666666666664"/>
    <n v="1"/>
    <x v="1"/>
    <s v="plays"/>
    <x v="3392"/>
    <d v="2016-05-06T11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34.090909090909093"/>
    <n v="0.94517958412098302"/>
    <x v="1"/>
    <s v="plays"/>
    <x v="3393"/>
    <d v="2014-11-05T15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20.37037037037037"/>
    <n v="0.70242656449552998"/>
    <x v="1"/>
    <s v="plays"/>
    <x v="3394"/>
    <d v="2014-07-27T05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3.157894736842104"/>
    <n v="0.54347826086956519"/>
    <x v="1"/>
    <s v="plays"/>
    <x v="3395"/>
    <d v="2015-05-30T09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53.571428571428569"/>
    <n v="0.95846645367412142"/>
    <x v="1"/>
    <s v="plays"/>
    <x v="3396"/>
    <d v="2014-05-31T18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0.416666666666666"/>
    <n v="0.8928571428571429"/>
    <x v="1"/>
    <s v="plays"/>
    <x v="3397"/>
    <d v="2016-02-18T1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61.53846153846154"/>
    <n v="0.90029259509340531"/>
    <x v="1"/>
    <s v="plays"/>
    <x v="3398"/>
    <d v="2014-11-21T08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26.086956521739129"/>
    <n v="0.96385542168674698"/>
    <x v="1"/>
    <s v="plays"/>
    <x v="3399"/>
    <d v="2015-02-21T13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17.64705882352941"/>
    <n v="0.9959167413604223"/>
    <x v="1"/>
    <s v="plays"/>
    <x v="3400"/>
    <d v="2014-08-28T13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43.939393939393938"/>
    <n v="0.98171970209884907"/>
    <x v="1"/>
    <s v="plays"/>
    <x v="3401"/>
    <d v="2015-08-07T08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90.909090909090907"/>
    <n v="0.91102338293349527"/>
    <x v="1"/>
    <s v="plays"/>
    <x v="3402"/>
    <d v="2015-11-11T17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17.64705882352941"/>
    <n v="1"/>
    <x v="1"/>
    <s v="plays"/>
    <x v="3403"/>
    <d v="2015-06-25T02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66.66666666666666"/>
    <n v="0.81967213114754101"/>
    <x v="1"/>
    <s v="plays"/>
    <x v="3404"/>
    <d v="2015-06-17T03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20.588235294117649"/>
    <n v="0.72689511941848395"/>
    <x v="1"/>
    <s v="plays"/>
    <x v="3405"/>
    <d v="2016-03-01T14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9.89010989010988"/>
    <n v="0.99690958030106669"/>
    <x v="1"/>
    <s v="plays"/>
    <x v="3406"/>
    <d v="2014-07-16T02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29.850746268656717"/>
    <n v="0.93370681605975725"/>
    <x v="1"/>
    <s v="plays"/>
    <x v="3407"/>
    <d v="2014-07-06T01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7.777777777777779"/>
    <n v="0.47393364928909953"/>
    <x v="1"/>
    <s v="plays"/>
    <x v="3408"/>
    <d v="2014-07-18T14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23.80952380952381"/>
    <n v="0.80906148867313921"/>
    <x v="1"/>
    <s v="plays"/>
    <x v="3409"/>
    <d v="2016-07-31T11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75"/>
    <n v="0.92165898617511521"/>
    <x v="1"/>
    <s v="plays"/>
    <x v="3410"/>
    <d v="2016-06-05T2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92.30769230769232"/>
    <n v="0.96556163501770198"/>
    <x v="1"/>
    <s v="plays"/>
    <x v="3411"/>
    <d v="2015-10-07T15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15.38461538461539"/>
    <n v="1"/>
    <x v="1"/>
    <s v="plays"/>
    <x v="3412"/>
    <d v="2014-09-27T14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35.714285714285715"/>
    <n v="0.76923076923076927"/>
    <x v="1"/>
    <s v="plays"/>
    <x v="3413"/>
    <d v="2015-02-27T19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68.181818181818187"/>
    <n v="0.96618357487922701"/>
    <x v="1"/>
    <s v="plays"/>
    <x v="3414"/>
    <d v="2016-11-30T2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22.222222222222221"/>
    <n v="1"/>
    <x v="1"/>
    <s v="plays"/>
    <x v="3415"/>
    <d v="2016-04-17T14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33.33333333333334"/>
    <n v="0.83612040133779264"/>
    <x v="1"/>
    <s v="plays"/>
    <x v="3416"/>
    <d v="2015-04-23T09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37.777777777777779"/>
    <n v="0.99999411768166069"/>
    <x v="1"/>
    <s v="plays"/>
    <x v="3417"/>
    <d v="2014-10-25T15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71.428571428571431"/>
    <n v="0.99132589838909546"/>
    <x v="1"/>
    <s v="plays"/>
    <x v="3418"/>
    <d v="2014-05-23T11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59.782608695652172"/>
    <n v="0.93856655290102387"/>
    <x v="1"/>
    <s v="plays"/>
    <x v="3419"/>
    <d v="2016-04-06T12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20.588235294117649"/>
    <n v="0.72463768115942029"/>
    <x v="1"/>
    <s v="plays"/>
    <x v="3420"/>
    <d v="2016-02-13T15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2.04081632653062"/>
    <n v="0.98863074641621351"/>
    <x v="1"/>
    <s v="plays"/>
    <x v="3421"/>
    <d v="2015-03-04T09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65.217391304347828"/>
    <n v="0.91659028414298804"/>
    <x v="1"/>
    <s v="plays"/>
    <x v="3422"/>
    <d v="2015-12-13T15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25"/>
    <n v="0.7142857142857143"/>
    <x v="1"/>
    <s v="plays"/>
    <x v="3423"/>
    <d v="2015-04-24T12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78.94736842105263"/>
    <n v="0.96540627514078836"/>
    <x v="1"/>
    <s v="plays"/>
    <x v="3424"/>
    <d v="2015-02-04T2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288.46153846153845"/>
    <n v="0.97115350375998266"/>
    <x v="1"/>
    <s v="plays"/>
    <x v="3425"/>
    <d v="2014-10-04T05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43.103448275862071"/>
    <n v="0.92478421701602964"/>
    <x v="1"/>
    <s v="plays"/>
    <x v="3426"/>
    <d v="2014-09-20T17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51.724137931034484"/>
    <n v="1"/>
    <x v="1"/>
    <s v="plays"/>
    <x v="3427"/>
    <d v="2014-07-02T06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39.215686274509807"/>
    <n v="0.97323600973236013"/>
    <x v="1"/>
    <s v="plays"/>
    <x v="3428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2.5"/>
    <n v="0.76923076923076927"/>
    <x v="1"/>
    <s v="plays"/>
    <x v="3429"/>
    <d v="2016-11-01T15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27.777777777777779"/>
    <n v="0.92123869755272947"/>
    <x v="1"/>
    <s v="plays"/>
    <x v="3430"/>
    <d v="2014-07-30T13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95.238095238095241"/>
    <n v="1"/>
    <x v="1"/>
    <s v="plays"/>
    <x v="3431"/>
    <d v="2014-08-18T08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47.61904761904762"/>
    <n v="0.91199270405836752"/>
    <x v="1"/>
    <s v="plays"/>
    <x v="3432"/>
    <d v="2016-02-05T1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33.80281690140845"/>
    <n v="0.99737532808398954"/>
    <x v="1"/>
    <s v="plays"/>
    <x v="3433"/>
    <d v="2014-06-16T18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59.523809523809526"/>
    <n v="0.94741828517290383"/>
    <x v="1"/>
    <s v="plays"/>
    <x v="3434"/>
    <d v="2014-07-10T00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52.631578947368418"/>
    <n v="0.8928571428571429"/>
    <x v="1"/>
    <s v="plays"/>
    <x v="3435"/>
    <d v="2016-08-06T18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35.13513513513513"/>
    <n v="0.94428706326723322"/>
    <x v="1"/>
    <s v="plays"/>
    <x v="3436"/>
    <d v="2014-08-21T07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83.333333333333329"/>
    <n v="0.99009900990099009"/>
    <x v="1"/>
    <s v="plays"/>
    <x v="3437"/>
    <d v="2015-08-19T08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78.57142857142858"/>
    <n v="0.95969289827255277"/>
    <x v="1"/>
    <s v="plays"/>
    <x v="3438"/>
    <d v="2015-05-02T12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66.666666666666671"/>
    <n v="0.74250993107032803"/>
    <x v="1"/>
    <s v="plays"/>
    <x v="3439"/>
    <d v="2016-01-18T19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60.975609756097562"/>
    <n v="0.95040411182834938"/>
    <x v="1"/>
    <s v="plays"/>
    <x v="3440"/>
    <d v="2014-07-11T07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58.139534883720927"/>
    <n v="0.97465886939571145"/>
    <x v="1"/>
    <s v="plays"/>
    <x v="3441"/>
    <d v="2015-11-13T11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31.25"/>
    <n v="1"/>
    <x v="1"/>
    <s v="plays"/>
    <x v="3442"/>
    <d v="2015-05-30T11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22.222222222222221"/>
    <n v="0.53908355795148244"/>
    <x v="1"/>
    <s v="plays"/>
    <x v="3443"/>
    <d v="2014-09-09T03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15"/>
    <n v="0.34602076124567471"/>
    <x v="1"/>
    <s v="plays"/>
    <x v="3444"/>
    <d v="2016-06-08T04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64.516129032258064"/>
    <n v="1"/>
    <x v="1"/>
    <s v="plays"/>
    <x v="3445"/>
    <d v="2015-10-23T03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40"/>
    <n v="0.92421441774491686"/>
    <x v="1"/>
    <s v="plays"/>
    <x v="3446"/>
    <d v="2015-02-05T03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71.428571428571431"/>
    <n v="0.92764378478664189"/>
    <x v="1"/>
    <s v="plays"/>
    <x v="3447"/>
    <d v="2016-03-18T1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46.666666666666664"/>
    <n v="0.91106290672451196"/>
    <x v="1"/>
    <s v="plays"/>
    <x v="3448"/>
    <d v="2014-12-16T17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40"/>
    <n v="0.58608058608058611"/>
    <x v="1"/>
    <s v="plays"/>
    <x v="3449"/>
    <d v="2016-07-08T19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2.820512820512821"/>
    <n v="0.65789473684210531"/>
    <x v="1"/>
    <s v="plays"/>
    <x v="3450"/>
    <d v="2015-04-02T0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40.625"/>
    <n v="0.9878419452887538"/>
    <x v="1"/>
    <s v="plays"/>
    <x v="3451"/>
    <d v="2015-04-21T08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27.027027027027028"/>
    <n v="0.65274151436031336"/>
    <x v="1"/>
    <s v="plays"/>
    <x v="3452"/>
    <d v="2014-07-22T18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21.428571428571427"/>
    <n v="0.77922077922077926"/>
    <x v="1"/>
    <s v="plays"/>
    <x v="3453"/>
    <d v="2016-08-13T14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33.333333333333336"/>
    <n v="0.99290780141843971"/>
    <x v="1"/>
    <s v="plays"/>
    <x v="3454"/>
    <d v="2014-07-31T07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44.92753623188406"/>
    <n v="0.99354197714853454"/>
    <x v="1"/>
    <s v="plays"/>
    <x v="3455"/>
    <d v="2016-10-13T09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87.5"/>
    <n v="0.52273915316257191"/>
    <x v="1"/>
    <s v="plays"/>
    <x v="3456"/>
    <d v="2014-07-31T2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36.363636363636367"/>
    <n v="0.71326676176890158"/>
    <x v="1"/>
    <s v="plays"/>
    <x v="3457"/>
    <d v="2015-02-11T2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36.222222222222221"/>
    <n v="0.80427631578947367"/>
    <x v="1"/>
    <s v="plays"/>
    <x v="3458"/>
    <d v="2015-02-02T19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3.888888888888889"/>
    <n v="0.79239302694136293"/>
    <x v="1"/>
    <s v="plays"/>
    <x v="3459"/>
    <d v="2016-05-20T02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26.315789473684209"/>
    <n v="0.52631578947368418"/>
    <x v="1"/>
    <s v="plays"/>
    <x v="3460"/>
    <d v="2014-08-15T03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41.666666666666664"/>
    <n v="0.71942446043165464"/>
    <x v="1"/>
    <s v="plays"/>
    <x v="3461"/>
    <d v="2016-10-28T18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14.705882352941176"/>
    <n v="0.49504950495049505"/>
    <x v="1"/>
    <s v="plays"/>
    <x v="3462"/>
    <d v="2015-07-10T09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87.719298245614041"/>
    <n v="0.967305088024763"/>
    <x v="1"/>
    <s v="plays"/>
    <x v="3463"/>
    <d v="2016-10-10T18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53.763440860215056"/>
    <n v="0.97729165119288208"/>
    <x v="1"/>
    <s v="plays"/>
    <x v="3464"/>
    <d v="2016-08-22T18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55.555555555555557"/>
    <n v="0.970873786407767"/>
    <x v="1"/>
    <s v="plays"/>
    <x v="3465"/>
    <d v="2015-08-09T07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57.377049180327866"/>
    <n v="0.7865168539325843"/>
    <x v="1"/>
    <s v="plays"/>
    <x v="3466"/>
    <d v="2016-04-19T14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63.829787234042556"/>
    <n v="0.99009900990099009"/>
    <x v="1"/>
    <s v="plays"/>
    <x v="3467"/>
    <d v="2015-03-20T0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588.23529411764707"/>
    <n v="0.82115289866973229"/>
    <x v="1"/>
    <s v="plays"/>
    <x v="3468"/>
    <d v="2016-09-20T18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44.444444444444443"/>
    <n v="0.88188976377952755"/>
    <x v="1"/>
    <s v="plays"/>
    <x v="3469"/>
    <d v="2016-04-28T06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27.777777777777779"/>
    <n v="0.66666666666666663"/>
    <x v="1"/>
    <s v="plays"/>
    <x v="3470"/>
    <d v="2016-07-15T12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16.666666666666668"/>
    <n v="0.46598322460391428"/>
    <x v="1"/>
    <s v="plays"/>
    <x v="3471"/>
    <d v="2014-08-31T11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86.956521739130437"/>
    <n v="0.97991180793728561"/>
    <x v="1"/>
    <s v="plays"/>
    <x v="3472"/>
    <d v="2014-11-05T2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48.4848484848485"/>
    <n v="1"/>
    <x v="1"/>
    <s v="plays"/>
    <x v="3473"/>
    <d v="2015-03-20T11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51.282051282051285"/>
    <n v="0.99009900990099009"/>
    <x v="1"/>
    <s v="plays"/>
    <x v="3474"/>
    <d v="2016-07-20T03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7.647058823529413"/>
    <n v="0.88235294117647056"/>
    <x v="1"/>
    <s v="plays"/>
    <x v="3475"/>
    <d v="2014-11-02T1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50"/>
    <n v="0.96153846153846156"/>
    <x v="1"/>
    <s v="plays"/>
    <x v="3476"/>
    <d v="2014-10-26T18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46.153846153846153"/>
    <n v="0.86705202312138729"/>
    <x v="1"/>
    <s v="plays"/>
    <x v="3477"/>
    <d v="2015-05-16T18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35.087719298245617"/>
    <n v="0.88613203367301729"/>
    <x v="1"/>
    <s v="plays"/>
    <x v="3478"/>
    <d v="2015-03-16T12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26.785714285714285"/>
    <n v="0.78206465067778941"/>
    <x v="1"/>
    <s v="plays"/>
    <x v="3479"/>
    <d v="2014-06-21T11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15.38461538461539"/>
    <n v="0.7009345794392523"/>
    <x v="1"/>
    <s v="plays"/>
    <x v="3480"/>
    <d v="2015-07-10T12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05.26315789473684"/>
    <n v="0.84175084175084181"/>
    <x v="1"/>
    <s v="plays"/>
    <x v="3481"/>
    <d v="2015-01-01T2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37.5"/>
    <n v="0.72289156626506024"/>
    <x v="1"/>
    <s v="plays"/>
    <x v="3482"/>
    <d v="2014-07-06T09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25.18796992481203"/>
    <n v="0.62523329600597233"/>
    <x v="1"/>
    <s v="plays"/>
    <x v="3483"/>
    <d v="2014-07-03T07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56.81818181818182"/>
    <n v="0.87535014005602241"/>
    <x v="1"/>
    <s v="plays"/>
    <x v="3484"/>
    <d v="2016-06-15T09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55"/>
    <n v="0.99397590361445787"/>
    <x v="1"/>
    <s v="plays"/>
    <x v="3485"/>
    <d v="2016-02-02T07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53.571428571428569"/>
    <n v="0.64432989690721654"/>
    <x v="1"/>
    <s v="plays"/>
    <x v="3486"/>
    <d v="2015-06-02T2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30.303030303030305"/>
    <n v="0.78277886497064575"/>
    <x v="1"/>
    <s v="plays"/>
    <x v="3487"/>
    <d v="2015-06-24T13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03.44827586206897"/>
    <n v="0.82508250825082508"/>
    <x v="1"/>
    <s v="plays"/>
    <x v="3488"/>
    <d v="2015-04-17T07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69.444444444444443"/>
    <n v="0.88731144631765746"/>
    <x v="1"/>
    <s v="plays"/>
    <x v="3489"/>
    <d v="2014-05-24T12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37.037037037037038"/>
    <n v="0.78431372549019607"/>
    <x v="1"/>
    <s v="plays"/>
    <x v="3490"/>
    <d v="2016-04-13T10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50"/>
    <n v="0.63211125158027814"/>
    <x v="1"/>
    <s v="plays"/>
    <x v="3491"/>
    <d v="2015-05-17T2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8.57142857142857"/>
    <n v="0.94994775287359201"/>
    <x v="1"/>
    <s v="plays"/>
    <x v="3492"/>
    <d v="2015-10-25T15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51.724137931034484"/>
    <n v="1"/>
    <x v="1"/>
    <s v="plays"/>
    <x v="3493"/>
    <d v="2014-08-16T2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30.76923076923077"/>
    <n v="1"/>
    <x v="1"/>
    <s v="plays"/>
    <x v="3494"/>
    <d v="2016-11-25T2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69.444444444444443"/>
    <n v="0.93580385551188472"/>
    <x v="1"/>
    <s v="plays"/>
    <x v="3495"/>
    <d v="2014-11-01T08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38.46153846153846"/>
    <n v="0.8038585209003215"/>
    <x v="1"/>
    <s v="plays"/>
    <x v="3496"/>
    <d v="2016-09-11T11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31.653061224489797"/>
    <n v="0.91992882562277578"/>
    <x v="1"/>
    <s v="plays"/>
    <x v="3497"/>
    <d v="2016-06-02T13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39.285714285714285"/>
    <n v="0.97633136094674555"/>
    <x v="1"/>
    <s v="plays"/>
    <x v="3498"/>
    <d v="2016-05-28T12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57.142857142857146"/>
    <n v="0.94786729857819907"/>
    <x v="1"/>
    <s v="plays"/>
    <x v="3499"/>
    <d v="2015-06-30T2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23.80952380952381"/>
    <n v="0.94073377234242705"/>
    <x v="1"/>
    <s v="plays"/>
    <x v="3500"/>
    <d v="2016-03-06T19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35.714285714285715"/>
    <n v="0.99337748344370858"/>
    <x v="1"/>
    <s v="plays"/>
    <x v="3501"/>
    <d v="2015-09-11T09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29.03225806451613"/>
    <n v="0.94876660341555974"/>
    <x v="1"/>
    <s v="plays"/>
    <x v="3502"/>
    <d v="2016-03-15T18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65.78947368421052"/>
    <n v="0.92971364819635549"/>
    <x v="1"/>
    <s v="plays"/>
    <x v="3503"/>
    <d v="2016-07-24T02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25"/>
    <n v="1"/>
    <x v="1"/>
    <s v="plays"/>
    <x v="3504"/>
    <d v="2015-11-19T09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64.102564102564102"/>
    <n v="0.96376252891287584"/>
    <x v="1"/>
    <s v="plays"/>
    <x v="3505"/>
    <d v="2014-05-12T19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3.44827586206897"/>
    <n v="0.98522167487684731"/>
    <x v="1"/>
    <s v="plays"/>
    <x v="3506"/>
    <d v="2014-08-23T08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38.88888888888889"/>
    <n v="0.95785440613026818"/>
    <x v="1"/>
    <s v="plays"/>
    <x v="3507"/>
    <d v="2016-05-31T13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6.666666666666667"/>
    <n v="0.55555555555555558"/>
    <x v="1"/>
    <s v="plays"/>
    <x v="3508"/>
    <d v="2016-05-10T12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90.909090909090907"/>
    <n v="0.94043887147335425"/>
    <x v="1"/>
    <s v="plays"/>
    <x v="3509"/>
    <d v="2014-11-20T19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60"/>
    <n v="0.99447513812154698"/>
    <x v="1"/>
    <s v="plays"/>
    <x v="3510"/>
    <d v="2014-07-02T05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78.94736842105263"/>
    <n v="0.98814229249011853"/>
    <x v="1"/>
    <s v="plays"/>
    <x v="3511"/>
    <d v="2014-11-07T09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58.823529411764703"/>
    <n v="1"/>
    <x v="1"/>
    <s v="plays"/>
    <x v="3512"/>
    <d v="2015-04-23T0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63.636363636363633"/>
    <n v="0.84464555052790347"/>
    <x v="1"/>
    <s v="plays"/>
    <x v="3513"/>
    <d v="2014-06-03T19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50"/>
    <n v="0.90909090909090906"/>
    <x v="1"/>
    <s v="plays"/>
    <x v="3514"/>
    <d v="2015-02-01T19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65.217391304347828"/>
    <n v="0.97402597402597402"/>
    <x v="1"/>
    <s v="plays"/>
    <x v="3515"/>
    <d v="2015-05-31T09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227.27272727272728"/>
    <n v="1"/>
    <x v="1"/>
    <s v="plays"/>
    <x v="3516"/>
    <d v="2014-09-07T18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307.69230769230768"/>
    <n v="1"/>
    <x v="1"/>
    <s v="plays"/>
    <x v="3517"/>
    <d v="2014-07-04T02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45.454545454545453"/>
    <n v="0.90871090271341071"/>
    <x v="1"/>
    <s v="plays"/>
    <x v="3518"/>
    <d v="2014-10-02T05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71.428571428571431"/>
    <n v="0.98667982239763197"/>
    <x v="1"/>
    <s v="plays"/>
    <x v="3519"/>
    <d v="2015-03-04T05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95.238095238095241"/>
    <n v="0.99255583126550873"/>
    <x v="1"/>
    <s v="plays"/>
    <x v="3520"/>
    <d v="2015-09-06T04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26.923076923076923"/>
    <n v="0.5902192242833052"/>
    <x v="1"/>
    <s v="plays"/>
    <x v="3521"/>
    <d v="2014-09-28T2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41.029411764705884"/>
    <n v="1"/>
    <x v="1"/>
    <s v="plays"/>
    <x v="3522"/>
    <d v="2015-09-15T01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50"/>
    <n v="0.87989441267047952"/>
    <x v="1"/>
    <s v="plays"/>
    <x v="3523"/>
    <d v="2016-09-25T14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35.13513513513513"/>
    <n v="0.98463962189838516"/>
    <x v="1"/>
    <s v="plays"/>
    <x v="3524"/>
    <d v="2014-09-12T19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71.428571428571431"/>
    <n v="0.94339622641509435"/>
    <x v="1"/>
    <s v="plays"/>
    <x v="3525"/>
    <d v="2015-08-09T07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97.058823529411768"/>
    <n v="0.98039215686274506"/>
    <x v="1"/>
    <s v="plays"/>
    <x v="3526"/>
    <d v="2016-04-27T2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69.767441860465112"/>
    <n v="0.85531004989308623"/>
    <x v="1"/>
    <s v="plays"/>
    <x v="3527"/>
    <d v="2015-07-10T18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44.594594594594597"/>
    <n v="0.98861593768723788"/>
    <x v="1"/>
    <s v="plays"/>
    <x v="3528"/>
    <d v="2017-01-18T03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27.777777777777779"/>
    <n v="0.75757575757575757"/>
    <x v="1"/>
    <s v="plays"/>
    <x v="3529"/>
    <d v="2015-07-12T16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25"/>
    <n v="1"/>
    <x v="1"/>
    <s v="plays"/>
    <x v="3530"/>
    <d v="2016-04-10T11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38.46153846153846"/>
    <n v="0.78125"/>
    <x v="1"/>
    <s v="plays"/>
    <x v="3531"/>
    <d v="2016-06-30T06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35.555555555555557"/>
    <n v="0.84063047285464099"/>
    <x v="1"/>
    <s v="plays"/>
    <x v="3532"/>
    <d v="2014-09-17T18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62.5"/>
    <n v="0.79239302694136293"/>
    <x v="1"/>
    <s v="plays"/>
    <x v="3533"/>
    <d v="2015-11-11T10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24.509803921568629"/>
    <n v="0.6402048655569782"/>
    <x v="1"/>
    <s v="plays"/>
    <x v="3534"/>
    <d v="2015-10-01T06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43.478260869565219"/>
    <n v="0.96946194861851676"/>
    <x v="1"/>
    <s v="plays"/>
    <x v="3535"/>
    <d v="2015-10-02T09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8.8235294117647065"/>
    <n v="0.65217391304347827"/>
    <x v="1"/>
    <s v="plays"/>
    <x v="3536"/>
    <d v="2015-12-20T02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24.107142857142858"/>
    <n v="0.55418719211822665"/>
    <x v="1"/>
    <s v="plays"/>
    <x v="3537"/>
    <d v="2014-11-16T2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24.096385542168676"/>
    <n v="0.77851304009342159"/>
    <x v="1"/>
    <s v="plays"/>
    <x v="3538"/>
    <d v="2016-08-17T01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46.153846153846153"/>
    <n v="0.83565459610027859"/>
    <x v="1"/>
    <s v="plays"/>
    <x v="3539"/>
    <d v="2016-09-08T09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37.5"/>
    <n v="0.81300813008130079"/>
    <x v="1"/>
    <s v="plays"/>
    <x v="3540"/>
    <d v="2016-06-25T15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37.5"/>
    <n v="0.95238095238095233"/>
    <x v="1"/>
    <s v="plays"/>
    <x v="3541"/>
    <d v="2015-08-31T08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64.705882352941174"/>
    <n v="0.97812555575315663"/>
    <x v="1"/>
    <s v="plays"/>
    <x v="3542"/>
    <d v="2014-09-07T05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51.724137931034484"/>
    <n v="0.95541401273885351"/>
    <x v="1"/>
    <s v="plays"/>
    <x v="3543"/>
    <d v="2015-06-25T09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4.16666666666667"/>
    <n v="1"/>
    <x v="1"/>
    <s v="plays"/>
    <x v="3544"/>
    <d v="2015-03-07T10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31.25"/>
    <n v="0.99601593625498008"/>
    <x v="1"/>
    <s v="plays"/>
    <x v="3545"/>
    <d v="2015-04-11T10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57.89473684210526"/>
    <n v="0.97777777777777775"/>
    <x v="1"/>
    <s v="plays"/>
    <x v="3546"/>
    <d v="2015-03-31T18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04.16666666666667"/>
    <n v="0.87405492810898211"/>
    <x v="1"/>
    <s v="plays"/>
    <x v="3547"/>
    <d v="2016-05-13T18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61.53846153846155"/>
    <n v="0.98130841121495327"/>
    <x v="1"/>
    <s v="plays"/>
    <x v="3548"/>
    <d v="2016-03-04T16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23.80952380952381"/>
    <n v="0.98039215686274506"/>
    <x v="1"/>
    <s v="plays"/>
    <x v="3549"/>
    <d v="2015-09-04T00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39.0625"/>
    <n v="0.95419847328244278"/>
    <x v="1"/>
    <s v="plays"/>
    <x v="3550"/>
    <d v="2016-05-02T12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60"/>
    <n v="0.98199672667757776"/>
    <x v="1"/>
    <s v="plays"/>
    <x v="3551"/>
    <d v="2014-05-22T13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38.65"/>
    <n v="1"/>
    <x v="1"/>
    <s v="plays"/>
    <x v="3552"/>
    <d v="2014-06-28T05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52.884615384615387"/>
    <n v="0.94097519247219841"/>
    <x v="1"/>
    <s v="plays"/>
    <x v="3553"/>
    <d v="2015-08-11T15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94.339622641509436"/>
    <n v="0.88166161474561422"/>
    <x v="1"/>
    <s v="plays"/>
    <x v="3554"/>
    <d v="2015-02-11T08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71.42857142857142"/>
    <n v="1"/>
    <x v="1"/>
    <s v="plays"/>
    <x v="3555"/>
    <d v="2016-11-17T02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10"/>
    <n v="0.99547511312217196"/>
    <x v="1"/>
    <s v="plays"/>
    <x v="3556"/>
    <d v="2014-08-17T06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79.21146953405017"/>
    <n v="0.99964012955336079"/>
    <x v="1"/>
    <s v="plays"/>
    <x v="3557"/>
    <d v="2014-05-04T2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5.909090909090908"/>
    <n v="0.69444444444444442"/>
    <x v="1"/>
    <s v="plays"/>
    <x v="3558"/>
    <d v="2015-06-26T12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41.666666666666664"/>
    <n v="0.96618357487922701"/>
    <x v="1"/>
    <s v="plays"/>
    <x v="3559"/>
    <d v="2015-07-30T2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43.243243243243242"/>
    <n v="0.9221902017291066"/>
    <x v="1"/>
    <s v="plays"/>
    <x v="3560"/>
    <d v="2015-05-26T17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46.296296296296298"/>
    <n v="0.9765625"/>
    <x v="1"/>
    <s v="plays"/>
    <x v="3561"/>
    <d v="2015-08-05T09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0.161290322580646"/>
    <n v="0.67164179104477617"/>
    <x v="1"/>
    <s v="plays"/>
    <x v="3562"/>
    <d v="2016-03-13T13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20"/>
    <n v="0.94795715233671429"/>
    <x v="1"/>
    <s v="plays"/>
    <x v="3563"/>
    <d v="2016-08-01T1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58.823529411764703"/>
    <n v="0.99502487562189057"/>
    <x v="1"/>
    <s v="plays"/>
    <x v="3564"/>
    <d v="2015-10-05T07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75"/>
    <n v="0.76595744680851063"/>
    <x v="1"/>
    <s v="plays"/>
    <x v="3565"/>
    <d v="2014-12-31T08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52.631578947368418"/>
    <n v="0.95465393794749398"/>
    <x v="1"/>
    <s v="plays"/>
    <x v="3566"/>
    <d v="2015-01-23T03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24.390243902439025"/>
    <n v="0.91911764705882348"/>
    <x v="1"/>
    <s v="plays"/>
    <x v="3567"/>
    <d v="2015-06-10T10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52.631578947368418"/>
    <n v="0.90090090090090091"/>
    <x v="1"/>
    <s v="plays"/>
    <x v="3568"/>
    <d v="2014-09-17T08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21.95121951219512"/>
    <n v="0.99522292993630568"/>
    <x v="1"/>
    <s v="plays"/>
    <x v="3569"/>
    <d v="2015-01-08T07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76.92307692307692"/>
    <n v="0.87450808919982514"/>
    <x v="1"/>
    <s v="plays"/>
    <x v="3570"/>
    <d v="2014-12-30T2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60"/>
    <n v="0.81922446750409617"/>
    <x v="1"/>
    <s v="plays"/>
    <x v="3571"/>
    <d v="2014-10-30T11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55.555555555555557"/>
    <n v="1"/>
    <x v="1"/>
    <s v="plays"/>
    <x v="3572"/>
    <d v="2015-06-21T04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38.46153846153846"/>
    <n v="0.97276264591439687"/>
    <x v="1"/>
    <s v="plays"/>
    <x v="3573"/>
    <d v="2014-11-08T01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28.88888888888889"/>
    <n v="0.94232331437855399"/>
    <x v="1"/>
    <s v="plays"/>
    <x v="3574"/>
    <d v="2014-11-13T14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98.039215686274517"/>
    <n v="0.9868745682423764"/>
    <x v="1"/>
    <s v="plays"/>
    <x v="3575"/>
    <d v="2016-08-10T18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20"/>
    <n v="1"/>
    <x v="1"/>
    <s v="plays"/>
    <x v="3576"/>
    <d v="2016-12-05T05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22.222222222222221"/>
    <n v="0.76923076923076927"/>
    <x v="1"/>
    <s v="plays"/>
    <x v="3577"/>
    <d v="2015-04-25T2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40.54054054054054"/>
    <n v="0.99986668444207438"/>
    <x v="1"/>
    <s v="plays"/>
    <x v="3578"/>
    <d v="2016-04-30T08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35.714285714285715"/>
    <n v="1"/>
    <x v="1"/>
    <s v="plays"/>
    <x v="3579"/>
    <d v="2016-03-31T0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33.333333333333336"/>
    <n v="0.87804878048780488"/>
    <x v="1"/>
    <s v="plays"/>
    <x v="3580"/>
    <d v="2015-02-28T19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33.333333333333336"/>
    <n v="1"/>
    <x v="1"/>
    <s v="plays"/>
    <x v="3581"/>
    <d v="2014-07-30T02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0.408163265306122"/>
    <n v="0.34843205574912894"/>
    <x v="1"/>
    <s v="plays"/>
    <x v="3582"/>
    <d v="2016-04-04T17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25"/>
    <n v="0.92165898617511521"/>
    <x v="1"/>
    <s v="plays"/>
    <x v="3583"/>
    <d v="2016-04-18T0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26.785714285714285"/>
    <n v="0.86580086580086579"/>
    <x v="1"/>
    <s v="plays"/>
    <x v="3584"/>
    <d v="2015-07-12T2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47.82608695652175"/>
    <n v="0.83950617283950613"/>
    <x v="1"/>
    <s v="plays"/>
    <x v="3585"/>
    <d v="2014-12-21T08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38.88888888888889"/>
    <n v="0.91385402705007923"/>
    <x v="1"/>
    <s v="plays"/>
    <x v="3586"/>
    <d v="2016-09-23T07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7.857142857142858"/>
    <n v="0.78988941548183256"/>
    <x v="1"/>
    <s v="plays"/>
    <x v="3587"/>
    <d v="2016-06-27T1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8.181818181818183"/>
    <n v="0.99502487562189057"/>
    <x v="1"/>
    <s v="plays"/>
    <x v="3588"/>
    <d v="2015-04-29T14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64.516129032258064"/>
    <n v="0.78431372549019607"/>
    <x v="1"/>
    <s v="plays"/>
    <x v="3589"/>
    <d v="2015-05-26T06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68.493150684931507"/>
    <n v="0.99940035978412955"/>
    <x v="1"/>
    <s v="plays"/>
    <x v="3590"/>
    <d v="2014-10-19T2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38.888888888888886"/>
    <n v="0.5714285714285714"/>
    <x v="1"/>
    <s v="plays"/>
    <x v="3591"/>
    <d v="2015-01-23T19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57.142857142857146"/>
    <n v="0.78585461689587421"/>
    <x v="1"/>
    <s v="plays"/>
    <x v="3592"/>
    <d v="2015-02-10T19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69.767441860465112"/>
    <n v="0.90388671286532085"/>
    <x v="1"/>
    <s v="plays"/>
    <x v="3593"/>
    <d v="2015-01-05T11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44.444444444444443"/>
    <n v="0.794044665012407"/>
    <x v="1"/>
    <s v="plays"/>
    <x v="3594"/>
    <d v="2016-09-03T16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41.935483870967744"/>
    <n v="0.84388185654008441"/>
    <x v="1"/>
    <s v="plays"/>
    <x v="3595"/>
    <d v="2015-03-12T2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73.333333333333329"/>
    <n v="0.92827004219409281"/>
    <x v="1"/>
    <s v="plays"/>
    <x v="3596"/>
    <d v="2014-08-26T08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75.757575757575751"/>
    <n v="0.97465886939571145"/>
    <x v="1"/>
    <s v="plays"/>
    <x v="3597"/>
    <d v="2016-03-02T2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37.037037037037038"/>
    <n v="0.90826521344232514"/>
    <x v="1"/>
    <s v="plays"/>
    <x v="3598"/>
    <d v="2014-09-02T19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9.411764705882351"/>
    <n v="0.49504950495049505"/>
    <x v="1"/>
    <s v="plays"/>
    <x v="3599"/>
    <d v="2015-08-29T15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2.5"/>
    <n v="0.76923076923076927"/>
    <x v="1"/>
    <s v="plays"/>
    <x v="3600"/>
    <d v="2016-10-13T11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37.735849056603776"/>
    <n v="0.95831336847149018"/>
    <x v="1"/>
    <s v="plays"/>
    <x v="3601"/>
    <d v="2015-01-16T14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81.632653061224488"/>
    <n v="0.99950024987506247"/>
    <x v="1"/>
    <s v="plays"/>
    <x v="3602"/>
    <d v="2016-05-17T12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26.315789473684209"/>
    <n v="0.5859375"/>
    <x v="1"/>
    <s v="plays"/>
    <x v="3603"/>
    <d v="2015-11-05T12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43.478260869565219"/>
    <n v="0.88626292466765144"/>
    <x v="1"/>
    <s v="plays"/>
    <x v="3604"/>
    <d v="2016-04-28T2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6.666666666666668"/>
    <n v="0.54347826086956519"/>
    <x v="1"/>
    <s v="plays"/>
    <x v="3605"/>
    <d v="2016-02-13T10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46.875"/>
    <n v="0.76765609007164792"/>
    <x v="1"/>
    <s v="plays"/>
    <x v="3606"/>
    <d v="2016-08-14T05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27.5"/>
    <n v="0.94827586206896552"/>
    <x v="1"/>
    <s v="plays"/>
    <x v="3607"/>
    <d v="2015-12-14T15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29.62962962962963"/>
    <n v="1"/>
    <x v="1"/>
    <s v="plays"/>
    <x v="3608"/>
    <d v="2016-06-17T05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93.333333333333329"/>
    <n v="0.65224625623960064"/>
    <x v="1"/>
    <s v="plays"/>
    <x v="3609"/>
    <d v="2016-03-30T1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32.258064516129032"/>
    <n v="0.61614294516327783"/>
    <x v="1"/>
    <s v="plays"/>
    <x v="3610"/>
    <d v="2015-08-17T01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49.019607843137258"/>
    <n v="0.73529411764705888"/>
    <x v="1"/>
    <s v="plays"/>
    <x v="3611"/>
    <d v="2015-04-07T2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87.719298245614041"/>
    <n v="0.69252077562326875"/>
    <x v="1"/>
    <s v="plays"/>
    <x v="3612"/>
    <d v="2014-06-09T08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62.5"/>
    <n v="1"/>
    <x v="1"/>
    <s v="plays"/>
    <x v="3613"/>
    <d v="2014-06-28T05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35.2112676056338"/>
    <n v="0.99206349206349209"/>
    <x v="1"/>
    <s v="plays"/>
    <x v="3614"/>
    <d v="2015-06-18T16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34.722222222222221"/>
    <n v="0.93632958801498123"/>
    <x v="1"/>
    <s v="plays"/>
    <x v="3615"/>
    <d v="2015-12-10T05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55.555555555555557"/>
    <n v="0.80128205128205132"/>
    <x v="1"/>
    <s v="plays"/>
    <x v="3616"/>
    <d v="2015-03-19T1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4.509803921568627"/>
    <n v="0.84090909090909094"/>
    <x v="1"/>
    <s v="plays"/>
    <x v="3617"/>
    <d v="2017-02-27T15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35.714285714285715"/>
    <n v="0.99009900990099009"/>
    <x v="1"/>
    <s v="plays"/>
    <x v="3618"/>
    <d v="2015-06-03T06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58.823529411764703"/>
    <n v="0.88495575221238942"/>
    <x v="1"/>
    <s v="plays"/>
    <x v="3619"/>
    <d v="2016-11-19T13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53.299492385786799"/>
    <n v="0.9506564056133997"/>
    <x v="1"/>
    <s v="plays"/>
    <x v="3620"/>
    <d v="2015-03-04T19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42.857142857142854"/>
    <n v="0.91130012150668283"/>
    <x v="1"/>
    <s v="plays"/>
    <x v="3621"/>
    <d v="2016-09-30T12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47.61904761904762"/>
    <n v="0.99901097913066061"/>
    <x v="1"/>
    <s v="plays"/>
    <x v="3622"/>
    <d v="2014-09-27T18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73.529411764705884"/>
    <n v="0.83333333333333337"/>
    <x v="1"/>
    <s v="plays"/>
    <x v="3623"/>
    <d v="2014-07-25T2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76.92307692307692"/>
    <n v="0.95298602287166456"/>
    <x v="1"/>
    <s v="plays"/>
    <x v="3624"/>
    <d v="2016-08-23T09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38.46153846153846"/>
    <n v="0.97402597402597402"/>
    <x v="1"/>
    <s v="plays"/>
    <x v="3625"/>
    <d v="2015-07-02T06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83.333333333333329"/>
    <n v="0.98207709305180457"/>
    <x v="1"/>
    <s v="plays"/>
    <x v="3626"/>
    <d v="2014-08-16T07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68.965517241379317"/>
    <n v="1"/>
    <x v="1"/>
    <s v="plays"/>
    <x v="3627"/>
    <d v="2016-05-20T18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e v="#DIV/0!"/>
    <e v="#DIV/0!"/>
    <x v="1"/>
    <s v="musical"/>
    <x v="3628"/>
    <d v="2015-12-13T11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500000"/>
    <n v="500000"/>
    <x v="1"/>
    <s v="musical"/>
    <x v="3629"/>
    <d v="2016-05-05T08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000"/>
    <n v="3000"/>
    <x v="1"/>
    <s v="musical"/>
    <x v="3630"/>
    <d v="2014-11-29T12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289.83050847457628"/>
    <n v="1.9598853868194843"/>
    <x v="1"/>
    <s v="musical"/>
    <x v="3631"/>
    <d v="2014-09-22T18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500"/>
    <n v="5"/>
    <x v="1"/>
    <s v="musical"/>
    <x v="3632"/>
    <d v="2014-11-23T13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161.29032258064515"/>
    <n v="2.8376844494892168"/>
    <x v="1"/>
    <s v="musical"/>
    <x v="3633"/>
    <d v="2016-11-18T16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166.666666666667"/>
    <n v="23.547880690737834"/>
    <x v="1"/>
    <s v="musical"/>
    <x v="3634"/>
    <d v="2017-01-13T18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50"/>
    <n v="2.7429467084639501"/>
    <x v="1"/>
    <s v="musical"/>
    <x v="3635"/>
    <d v="2016-04-20T12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e v="#DIV/0!"/>
    <e v="#DIV/0!"/>
    <x v="1"/>
    <s v="musical"/>
    <x v="3636"/>
    <d v="2015-09-14T07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214.28571428571428"/>
    <n v="3.2397408207343412"/>
    <x v="1"/>
    <s v="musical"/>
    <x v="3637"/>
    <d v="2015-01-01T07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1650"/>
    <n v="15.277777777777779"/>
    <x v="1"/>
    <s v="musical"/>
    <x v="3638"/>
    <d v="2015-04-19T0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25000"/>
    <n v="25000"/>
    <x v="1"/>
    <s v="musical"/>
    <x v="3639"/>
    <d v="2016-10-07T06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333.33333333333331"/>
    <n v="18.181818181818183"/>
    <x v="1"/>
    <s v="musical"/>
    <x v="3640"/>
    <d v="2015-05-10T09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e v="#DIV/0!"/>
    <e v="#DIV/0!"/>
    <x v="1"/>
    <s v="musical"/>
    <x v="3641"/>
    <d v="2014-10-04T2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350"/>
    <n v="46.666666666666664"/>
    <x v="1"/>
    <s v="musical"/>
    <x v="3642"/>
    <d v="2015-11-30T08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e v="#DIV/0!"/>
    <e v="#DIV/0!"/>
    <x v="1"/>
    <s v="musical"/>
    <x v="3643"/>
    <d v="2015-11-16T19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416.66666666666669"/>
    <n v="6.0901339829476244"/>
    <x v="1"/>
    <s v="musical"/>
    <x v="3644"/>
    <d v="2016-03-07T19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000"/>
    <n v="1000"/>
    <x v="1"/>
    <s v="musical"/>
    <x v="3645"/>
    <d v="2016-11-21T15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1250"/>
    <n v="20.79002079002079"/>
    <x v="1"/>
    <s v="musical"/>
    <x v="3646"/>
    <d v="2015-06-16T14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250"/>
    <n v="16.666666666666668"/>
    <x v="1"/>
    <s v="musical"/>
    <x v="3647"/>
    <d v="2016-09-30T08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547.94520547945206"/>
    <n v="0.99618957487609894"/>
    <x v="1"/>
    <s v="plays"/>
    <x v="3648"/>
    <d v="2014-10-04T2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93.75"/>
    <n v="0.96153846153846156"/>
    <x v="1"/>
    <s v="plays"/>
    <x v="3649"/>
    <d v="2014-06-16T08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29.411764705882351"/>
    <n v="1"/>
    <x v="1"/>
    <s v="plays"/>
    <x v="3650"/>
    <d v="2016-02-02T02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55.555555555555557"/>
    <n v="0.96153846153846156"/>
    <x v="1"/>
    <s v="plays"/>
    <x v="3651"/>
    <d v="2014-08-10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17.647058823529413"/>
    <n v="0.39893617021276595"/>
    <x v="1"/>
    <s v="plays"/>
    <x v="3652"/>
    <d v="2016-08-24T18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60.606060606060609"/>
    <n v="0.99502487562189057"/>
    <x v="1"/>
    <s v="plays"/>
    <x v="3653"/>
    <d v="2015-08-04T2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39.473684210526315"/>
    <n v="0.57339449541284404"/>
    <x v="1"/>
    <s v="plays"/>
    <x v="3654"/>
    <d v="2016-04-03T08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63.291139240506332"/>
    <n v="0.86014106313435401"/>
    <x v="1"/>
    <s v="plays"/>
    <x v="3655"/>
    <d v="2015-07-17T2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8.69565217391305"/>
    <n v="0.945000945000945"/>
    <x v="1"/>
    <s v="plays"/>
    <x v="3656"/>
    <d v="2017-02-01T13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00"/>
    <n v="0.90293453724604966"/>
    <x v="1"/>
    <s v="plays"/>
    <x v="3657"/>
    <d v="2016-06-01T12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75"/>
    <n v="0.99337748344370858"/>
    <x v="1"/>
    <s v="plays"/>
    <x v="3658"/>
    <d v="2014-07-01T18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230.76923076923077"/>
    <n v="0.98007187193727541"/>
    <x v="1"/>
    <s v="plays"/>
    <x v="3659"/>
    <d v="2015-03-19T05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1.363636363636363"/>
    <n v="1"/>
    <x v="1"/>
    <s v="plays"/>
    <x v="3660"/>
    <d v="2014-12-23T12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83.333333333333329"/>
    <n v="0.90090090090090091"/>
    <x v="1"/>
    <s v="plays"/>
    <x v="3661"/>
    <d v="2016-04-09T19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200"/>
    <n v="0.98595020951441947"/>
    <x v="1"/>
    <s v="plays"/>
    <x v="3662"/>
    <d v="2015-03-30T19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25"/>
    <n v="0.96153846153846156"/>
    <x v="1"/>
    <s v="plays"/>
    <x v="3663"/>
    <d v="2016-12-21T02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42.10526315789474"/>
    <n v="0.91428571428571426"/>
    <x v="1"/>
    <s v="plays"/>
    <x v="3664"/>
    <d v="2016-06-15T2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44.285714285714285"/>
    <n v="0.86834733893557425"/>
    <x v="1"/>
    <s v="plays"/>
    <x v="3665"/>
    <d v="2015-10-28T10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31.578947368421051"/>
    <n v="1"/>
    <x v="1"/>
    <s v="plays"/>
    <x v="3666"/>
    <d v="2014-07-23T2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51.724137931034484"/>
    <n v="0.96927088213342982"/>
    <x v="1"/>
    <s v="plays"/>
    <x v="3667"/>
    <d v="2015-07-18T14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35.714285714285715"/>
    <n v="0.96618357487922701"/>
    <x v="1"/>
    <s v="plays"/>
    <x v="3668"/>
    <d v="2015-07-23T09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58.823529411764703"/>
    <n v="0.72358900144717797"/>
    <x v="1"/>
    <s v="plays"/>
    <x v="3669"/>
    <d v="2015-06-11T07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8.333333333333332"/>
    <n v="0.91286307053941906"/>
    <x v="1"/>
    <s v="plays"/>
    <x v="3670"/>
    <d v="2015-05-31T14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87.5"/>
    <n v="0.99150141643059486"/>
    <x v="1"/>
    <s v="plays"/>
    <x v="3671"/>
    <d v="2014-07-20T18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52.631578947368418"/>
    <n v="0.98489822718319109"/>
    <x v="1"/>
    <s v="plays"/>
    <x v="3672"/>
    <d v="2014-09-26T13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35.087719298245617"/>
    <n v="0.88008800880088012"/>
    <x v="1"/>
    <s v="plays"/>
    <x v="3673"/>
    <d v="2014-11-05T03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45.16129032258064"/>
    <n v="1"/>
    <x v="1"/>
    <s v="plays"/>
    <x v="3674"/>
    <d v="2016-09-03T11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6.666666666666668"/>
    <n v="0.7142857142857143"/>
    <x v="1"/>
    <s v="plays"/>
    <x v="3675"/>
    <d v="2016-05-15T14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50"/>
    <n v="0.77669902912621358"/>
    <x v="1"/>
    <s v="plays"/>
    <x v="3676"/>
    <d v="2014-09-12T10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60.301507537688444"/>
    <n v="0.97177794873871315"/>
    <x v="1"/>
    <s v="plays"/>
    <x v="3677"/>
    <d v="2014-07-02T18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64.516129032258064"/>
    <n v="0.97560975609756095"/>
    <x v="1"/>
    <s v="plays"/>
    <x v="3678"/>
    <d v="2015-05-31T03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66.666666666666671"/>
    <n v="0.90826521344232514"/>
    <x v="1"/>
    <s v="plays"/>
    <x v="3679"/>
    <d v="2014-06-30T19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88.235294117647058"/>
    <n v="0.88678687555424185"/>
    <x v="1"/>
    <s v="plays"/>
    <x v="3680"/>
    <d v="2016-10-05T01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55.555555555555557"/>
    <n v="0.89365504915102767"/>
    <x v="1"/>
    <s v="plays"/>
    <x v="3681"/>
    <d v="2016-01-15T06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44.776119402985074"/>
    <n v="0.7183908045977011"/>
    <x v="1"/>
    <s v="plays"/>
    <x v="3682"/>
    <d v="2014-06-15T2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53.030303030303031"/>
    <n v="0.90206185567010311"/>
    <x v="1"/>
    <s v="plays"/>
    <x v="3683"/>
    <d v="2016-10-19T17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32.608695652173914"/>
    <n v="0.7190795781399808"/>
    <x v="1"/>
    <s v="plays"/>
    <x v="3684"/>
    <d v="2015-09-01T19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39.682539682539684"/>
    <n v="0.94607379375591294"/>
    <x v="1"/>
    <s v="plays"/>
    <x v="3685"/>
    <d v="2014-05-19T12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58.333333333333336"/>
    <n v="0.9859154929577465"/>
    <x v="1"/>
    <s v="plays"/>
    <x v="3686"/>
    <d v="2015-08-28T18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200"/>
    <n v="0.99755598782981691"/>
    <x v="1"/>
    <s v="plays"/>
    <x v="3687"/>
    <d v="2014-06-26T2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76.92307692307692"/>
    <n v="0.91603053435114501"/>
    <x v="1"/>
    <s v="plays"/>
    <x v="3688"/>
    <d v="2014-08-08T09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48.387096774193552"/>
    <n v="0.84507042253521125"/>
    <x v="1"/>
    <s v="plays"/>
    <x v="3689"/>
    <d v="2015-06-21T13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48.387096774193552"/>
    <n v="0.83333333333333337"/>
    <x v="1"/>
    <s v="plays"/>
    <x v="3690"/>
    <d v="2014-11-27T06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45.98540145985402"/>
    <n v="0.78149421694279464"/>
    <x v="1"/>
    <s v="plays"/>
    <x v="3691"/>
    <d v="2015-03-01T19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58.823529411764703"/>
    <n v="0.79365079365079361"/>
    <x v="1"/>
    <s v="plays"/>
    <x v="3692"/>
    <d v="2014-09-18T15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23.785714285714285"/>
    <n v="0.77441860465116275"/>
    <x v="1"/>
    <s v="plays"/>
    <x v="3693"/>
    <d v="2015-11-30T13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58.333333333333336"/>
    <n v="0.93085106382978722"/>
    <x v="1"/>
    <s v="plays"/>
    <x v="3694"/>
    <d v="2016-06-05T17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21.21212121212122"/>
    <n v="0.99875156054931336"/>
    <x v="1"/>
    <s v="plays"/>
    <x v="3695"/>
    <d v="2015-01-11T11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25.641025641025642"/>
    <n v="0.64516129032258063"/>
    <x v="1"/>
    <s v="plays"/>
    <x v="3696"/>
    <d v="2015-02-13T05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66.666666666666671"/>
    <n v="0.92592592592592593"/>
    <x v="1"/>
    <s v="plays"/>
    <x v="3697"/>
    <d v="2016-05-10T02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36.764705882352942"/>
    <n v="0.90481360839667024"/>
    <x v="1"/>
    <s v="plays"/>
    <x v="3698"/>
    <d v="2016-03-02T10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62.5"/>
    <n v="0.99206349206349209"/>
    <x v="1"/>
    <s v="plays"/>
    <x v="3699"/>
    <d v="2014-10-15T05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27.777777777777779"/>
    <n v="0.82508250825082508"/>
    <x v="1"/>
    <s v="plays"/>
    <x v="3700"/>
    <d v="2014-09-30T07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38.46153846153846"/>
    <n v="0.99667774086378735"/>
    <x v="1"/>
    <s v="plays"/>
    <x v="3701"/>
    <d v="2015-06-04T03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42.85714285714286"/>
    <n v="0.91603053435114501"/>
    <x v="1"/>
    <s v="plays"/>
    <x v="3702"/>
    <d v="2016-07-10T13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35"/>
    <n v="0.81018518518518523"/>
    <x v="1"/>
    <s v="plays"/>
    <x v="3703"/>
    <d v="2016-08-12T2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1.111111111111111"/>
    <n v="0.73347839906114765"/>
    <x v="1"/>
    <s v="plays"/>
    <x v="3704"/>
    <d v="2016-05-31T07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80.771428571428572"/>
    <n v="0.96649572649572646"/>
    <x v="1"/>
    <s v="plays"/>
    <x v="3705"/>
    <d v="2014-06-23T09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15.38461538461539"/>
    <n v="0.82417582417582413"/>
    <x v="1"/>
    <s v="plays"/>
    <x v="3706"/>
    <d v="2014-09-12T12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43.478260869565219"/>
    <n v="0.5376344086021505"/>
    <x v="1"/>
    <s v="plays"/>
    <x v="3707"/>
    <d v="2016-07-21T2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17.948717948717949"/>
    <n v="0.33333333333333331"/>
    <x v="1"/>
    <s v="plays"/>
    <x v="3708"/>
    <d v="2014-07-03T18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28.571428571428573"/>
    <n v="0.92378752886836024"/>
    <x v="1"/>
    <s v="plays"/>
    <x v="3709"/>
    <d v="2014-06-25T07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48.148148148148145"/>
    <n v="0.70844686648501365"/>
    <x v="1"/>
    <s v="plays"/>
    <x v="3710"/>
    <d v="2015-04-03T04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23.80952380952381"/>
    <n v="0.8771929824561403"/>
    <x v="1"/>
    <s v="plays"/>
    <x v="3711"/>
    <d v="2014-06-15T07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72.115384615384613"/>
    <n v="0.65047701647875111"/>
    <x v="1"/>
    <s v="plays"/>
    <x v="3712"/>
    <d v="2015-05-30T2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5.26315789473684"/>
    <n v="0.98522167487684731"/>
    <x v="1"/>
    <s v="plays"/>
    <x v="3713"/>
    <d v="2016-06-04T08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3.09278350515464"/>
    <n v="0.97703957010258913"/>
    <x v="1"/>
    <s v="plays"/>
    <x v="3714"/>
    <d v="2015-05-25T18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29.62962962962962"/>
    <n v="0.97493036211699169"/>
    <x v="1"/>
    <s v="plays"/>
    <x v="3715"/>
    <d v="2015-03-31T03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33.333333333333336"/>
    <n v="0.6420545746388443"/>
    <x v="1"/>
    <s v="plays"/>
    <x v="3716"/>
    <d v="2016-01-21T12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307.69230769230768"/>
    <n v="0.99255583126550873"/>
    <x v="1"/>
    <s v="plays"/>
    <x v="3717"/>
    <d v="2015-05-09T11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10.869565217391305"/>
    <n v="0.41771094402673348"/>
    <x v="1"/>
    <s v="plays"/>
    <x v="3718"/>
    <d v="2015-02-27T08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50"/>
    <n v="0.47619047619047616"/>
    <x v="1"/>
    <s v="plays"/>
    <x v="3719"/>
    <d v="2015-06-22T08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82.5"/>
    <n v="0.95679907219483906"/>
    <x v="1"/>
    <s v="plays"/>
    <x v="3720"/>
    <d v="2015-07-02T14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13.63636363636364"/>
    <n v="0.99206349206349209"/>
    <x v="1"/>
    <s v="plays"/>
    <x v="3721"/>
    <d v="2014-11-05T14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42.857142857142854"/>
    <n v="0.89928057553956831"/>
    <x v="1"/>
    <s v="plays"/>
    <x v="3722"/>
    <d v="2016-02-11T1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71.428571428571431"/>
    <n v="0.97996515679442509"/>
    <x v="1"/>
    <s v="plays"/>
    <x v="3723"/>
    <d v="2014-11-30T10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48.314606741573037"/>
    <n v="0.97515619507659512"/>
    <x v="1"/>
    <s v="plays"/>
    <x v="3724"/>
    <d v="2016-05-04T14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20"/>
    <n v="0.78740157480314965"/>
    <x v="1"/>
    <s v="plays"/>
    <x v="3725"/>
    <d v="2016-02-18T12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18.478260869565219"/>
    <n v="0.29524140326502257"/>
    <x v="1"/>
    <s v="plays"/>
    <x v="3726"/>
    <d v="2016-04-29T12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60.606060606060609"/>
    <n v="0.99255583126550873"/>
    <x v="1"/>
    <s v="plays"/>
    <x v="3727"/>
    <d v="2016-10-19T19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645.16129032258061"/>
    <n v="10.741138560687434"/>
    <x v="1"/>
    <s v="plays"/>
    <x v="3728"/>
    <d v="2015-08-18T19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1000"/>
    <n v="13.812154696132596"/>
    <x v="1"/>
    <s v="plays"/>
    <x v="3729"/>
    <d v="2015-03-22T18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00"/>
    <n v="10"/>
    <x v="1"/>
    <s v="plays"/>
    <x v="3730"/>
    <d v="2015-08-17T07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458.33333333333331"/>
    <n v="8.870967741935484"/>
    <x v="1"/>
    <s v="plays"/>
    <x v="3731"/>
    <d v="2015-01-09T18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212.5"/>
    <n v="6.4885496183206106"/>
    <x v="1"/>
    <s v="plays"/>
    <x v="3732"/>
    <d v="2015-01-24T03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e v="#DIV/0!"/>
    <e v="#DIV/0!"/>
    <x v="1"/>
    <s v="plays"/>
    <x v="3733"/>
    <d v="2015-04-18T13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14.28571428571428"/>
    <n v="3.5128805620608898"/>
    <x v="1"/>
    <s v="plays"/>
    <x v="3734"/>
    <d v="2015-05-25T12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75"/>
    <n v="7.5"/>
    <x v="1"/>
    <s v="plays"/>
    <x v="3735"/>
    <d v="2015-05-28T07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500"/>
    <n v="150"/>
    <x v="1"/>
    <s v="plays"/>
    <x v="3736"/>
    <d v="2015-03-23T09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175"/>
    <n v="4.666666666666667"/>
    <x v="1"/>
    <s v="plays"/>
    <x v="3737"/>
    <d v="2015-11-11T2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250"/>
    <n v="5.5555555555555554"/>
    <x v="1"/>
    <s v="plays"/>
    <x v="3738"/>
    <d v="2014-07-15T13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500"/>
    <n v="4.9689440993788816"/>
    <x v="1"/>
    <s v="plays"/>
    <x v="3739"/>
    <d v="2016-07-17T01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42.85714285714286"/>
    <n v="5.5865921787709496"/>
    <x v="1"/>
    <s v="plays"/>
    <x v="3740"/>
    <d v="2014-08-11T16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e v="#DIV/0!"/>
    <e v="#DIV/0!"/>
    <x v="1"/>
    <s v="plays"/>
    <x v="3741"/>
    <d v="2015-12-17T13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1250"/>
    <n v="50"/>
    <x v="1"/>
    <s v="plays"/>
    <x v="3742"/>
    <d v="2014-09-05T2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e v="#DIV/0!"/>
    <e v="#DIV/0!"/>
    <x v="1"/>
    <s v="plays"/>
    <x v="3743"/>
    <d v="2014-07-03T08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e v="#DIV/0!"/>
    <e v="#DIV/0!"/>
    <x v="1"/>
    <s v="plays"/>
    <x v="3744"/>
    <d v="2014-07-04T18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0"/>
    <n v="10"/>
    <x v="1"/>
    <s v="plays"/>
    <x v="3745"/>
    <d v="2014-08-10T07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8500"/>
    <n v="42.079207920792079"/>
    <x v="1"/>
    <s v="plays"/>
    <x v="3746"/>
    <d v="2016-10-08T00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2500"/>
    <n v="100"/>
    <x v="1"/>
    <s v="plays"/>
    <x v="3747"/>
    <d v="2015-07-05T13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96.15384615384616"/>
    <n v="0.96599690880989186"/>
    <x v="1"/>
    <s v="musical"/>
    <x v="3748"/>
    <d v="2016-02-15T2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71.428571428571431"/>
    <n v="0.95238095238095233"/>
    <x v="1"/>
    <s v="musical"/>
    <x v="3749"/>
    <d v="2016-04-28T18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214.28571428571428"/>
    <n v="0.99552015928322546"/>
    <x v="1"/>
    <s v="musical"/>
    <x v="3750"/>
    <d v="2015-02-09T2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90.909090909090907"/>
    <n v="0.75414781297134237"/>
    <x v="1"/>
    <s v="musical"/>
    <x v="3751"/>
    <d v="2016-04-02T14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33.333333333333336"/>
    <n v="0.88495575221238942"/>
    <x v="1"/>
    <s v="musical"/>
    <x v="3752"/>
    <d v="2016-10-16T12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66.66666666666666"/>
    <n v="0.96767950454809371"/>
    <x v="1"/>
    <s v="musical"/>
    <x v="3753"/>
    <d v="2015-06-02T15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92.592592592592595"/>
    <n v="0.83333333333333337"/>
    <x v="1"/>
    <s v="musical"/>
    <x v="3754"/>
    <d v="2014-07-25T19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9.642857142857142"/>
    <n v="0.77138849929873776"/>
    <x v="1"/>
    <s v="musical"/>
    <x v="3755"/>
    <d v="2016-04-15T11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264.70588235294116"/>
    <n v="0.98901098901098905"/>
    <x v="1"/>
    <s v="musical"/>
    <x v="3756"/>
    <d v="2014-06-11T10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70"/>
    <n v="0.92153765139547128"/>
    <x v="1"/>
    <s v="musical"/>
    <x v="3757"/>
    <d v="2014-12-01T11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57.692307692307693"/>
    <n v="0.9771986970684039"/>
    <x v="1"/>
    <s v="musical"/>
    <x v="3758"/>
    <d v="2014-05-18T2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45.454545454545453"/>
    <n v="0.90707678631765365"/>
    <x v="1"/>
    <s v="musical"/>
    <x v="3759"/>
    <d v="2015-08-25T17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54.945054945054942"/>
    <n v="0.98994806732438811"/>
    <x v="1"/>
    <s v="musical"/>
    <x v="3760"/>
    <d v="2014-05-05T03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66.66666666666666"/>
    <n v="1"/>
    <x v="1"/>
    <s v="musical"/>
    <x v="3761"/>
    <d v="2015-08-10T14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44.642857142857146"/>
    <n v="0.9412650602409639"/>
    <x v="1"/>
    <s v="musical"/>
    <x v="3762"/>
    <d v="2015-08-02T10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64.935064935064929"/>
    <n v="1"/>
    <x v="1"/>
    <s v="musical"/>
    <x v="3763"/>
    <d v="2015-04-01T0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55.555555555555557"/>
    <n v="1"/>
    <x v="1"/>
    <s v="musical"/>
    <x v="3764"/>
    <d v="2016-05-28T15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65.420560747663558"/>
    <n v="0.88139007806597836"/>
    <x v="1"/>
    <s v="musical"/>
    <x v="3765"/>
    <d v="2014-07-30T09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4.16666666666667"/>
    <n v="0.97418317176505431"/>
    <x v="1"/>
    <s v="musical"/>
    <x v="3766"/>
    <d v="2014-07-02T19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35.714285714285715"/>
    <n v="0.85653104925053536"/>
    <x v="1"/>
    <s v="musical"/>
    <x v="3767"/>
    <d v="2015-02-28T19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68.965517241379317"/>
    <n v="0.92891263808866942"/>
    <x v="1"/>
    <s v="musical"/>
    <x v="3768"/>
    <d v="2014-06-12T08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73.333333333333329"/>
    <n v="1"/>
    <x v="1"/>
    <s v="musical"/>
    <x v="3769"/>
    <d v="2016-04-15T05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"/>
    <x v="1"/>
    <s v="musical"/>
    <x v="3770"/>
    <d v="2015-06-13T13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26.315789473684209"/>
    <n v="0.68493150684931503"/>
    <x v="1"/>
    <s v="musical"/>
    <x v="3771"/>
    <d v="2016-05-17T15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51.5151515151515"/>
    <n v="0.90744101633393826"/>
    <x v="1"/>
    <s v="musical"/>
    <x v="3772"/>
    <d v="2016-11-28T2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87.719298245614041"/>
    <n v="0.92421441774491686"/>
    <x v="1"/>
    <s v="musical"/>
    <x v="3773"/>
    <d v="2016-11-14T17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"/>
    <x v="1"/>
    <s v="musical"/>
    <x v="3774"/>
    <d v="2015-04-09T10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42.85714285714286"/>
    <n v="0.99750623441396513"/>
    <x v="1"/>
    <s v="musical"/>
    <x v="3775"/>
    <d v="2015-04-08T19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85.106382978723403"/>
    <n v="0.93709734098629494"/>
    <x v="1"/>
    <s v="musical"/>
    <x v="3776"/>
    <d v="2014-07-31T16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33.898305084745765"/>
    <n v="0.6983240223463687"/>
    <x v="1"/>
    <s v="musical"/>
    <x v="3777"/>
    <d v="2014-09-26T19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66.666666666666671"/>
    <n v="0.95200317334391116"/>
    <x v="1"/>
    <s v="musical"/>
    <x v="3778"/>
    <d v="2015-02-14T10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30.43478260869566"/>
    <n v="0.96172340834775916"/>
    <x v="1"/>
    <s v="musical"/>
    <x v="3779"/>
    <d v="2016-03-26T0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83.333333333333329"/>
    <n v="0.83333333333333337"/>
    <x v="1"/>
    <s v="musical"/>
    <x v="3780"/>
    <d v="2015-07-13T11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86.538461538461533"/>
    <n v="0.91185410334346506"/>
    <x v="1"/>
    <s v="musical"/>
    <x v="3781"/>
    <d v="2014-09-08T12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74.074074074074076"/>
    <n v="0.98280098280098283"/>
    <x v="1"/>
    <s v="musical"/>
    <x v="3782"/>
    <d v="2016-07-24T14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50"/>
    <n v="0.77569489334195219"/>
    <x v="1"/>
    <s v="musical"/>
    <x v="3783"/>
    <d v="2016-03-15T07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00"/>
    <n v="0.86956521739130432"/>
    <x v="1"/>
    <s v="musical"/>
    <x v="3784"/>
    <d v="2016-07-10T14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66.666666666666671"/>
    <n v="0.66334991708126034"/>
    <x v="1"/>
    <s v="musical"/>
    <x v="3785"/>
    <d v="2016-08-02T01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84.507042253521121"/>
    <n v="0.9011715229798738"/>
    <x v="1"/>
    <s v="musical"/>
    <x v="3786"/>
    <d v="2016-05-26T15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35"/>
    <n v="0.9971509971509972"/>
    <x v="1"/>
    <s v="musical"/>
    <x v="3787"/>
    <d v="2015-07-10T18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75000"/>
    <n v="150"/>
    <x v="1"/>
    <s v="musical"/>
    <x v="3788"/>
    <d v="2015-12-23T07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887.5"/>
    <n v="30.603448275862068"/>
    <x v="1"/>
    <s v="musical"/>
    <x v="3789"/>
    <d v="2015-06-15T10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e v="#DIV/0!"/>
    <e v="#DIV/0!"/>
    <x v="1"/>
    <s v="musical"/>
    <x v="3790"/>
    <d v="2016-11-22T08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e v="#DIV/0!"/>
    <e v="#DIV/0!"/>
    <x v="1"/>
    <s v="musical"/>
    <x v="3791"/>
    <d v="2014-07-06T07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6250"/>
    <n v="357.14285714285717"/>
    <x v="1"/>
    <s v="musical"/>
    <x v="3792"/>
    <d v="2015-07-15T01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291.66666666666669"/>
    <n v="1.6762452107279693"/>
    <x v="1"/>
    <s v="musical"/>
    <x v="3793"/>
    <d v="2014-12-16T13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5000"/>
    <n v="100"/>
    <x v="1"/>
    <s v="musical"/>
    <x v="3794"/>
    <d v="2015-06-07T04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300"/>
    <n v="60"/>
    <x v="1"/>
    <s v="musical"/>
    <x v="3795"/>
    <d v="2015-08-28T13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22500"/>
    <n v="22500"/>
    <x v="1"/>
    <s v="musical"/>
    <x v="3796"/>
    <d v="2017-01-13T15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162.16216216216216"/>
    <n v="1.1152416356877324"/>
    <x v="1"/>
    <s v="musical"/>
    <x v="3797"/>
    <d v="2015-04-20T12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4000"/>
    <n v="68.292682926829272"/>
    <x v="1"/>
    <s v="musical"/>
    <x v="3798"/>
    <d v="2014-08-10T08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2500"/>
    <n v="24.875621890547265"/>
    <x v="1"/>
    <s v="musical"/>
    <x v="3799"/>
    <d v="2016-03-11T13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1375"/>
    <n v="24.971623155505107"/>
    <x v="1"/>
    <s v="musical"/>
    <x v="3800"/>
    <d v="2015-01-10T19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555.55555555555554"/>
    <n v="11.737089201877934"/>
    <x v="1"/>
    <s v="musical"/>
    <x v="3801"/>
    <d v="2015-01-02T07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e v="#DIV/0!"/>
    <e v="#DIV/0!"/>
    <x v="1"/>
    <s v="musical"/>
    <x v="3802"/>
    <d v="2015-10-21T18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300"/>
    <n v="5.0890585241730282"/>
    <x v="1"/>
    <s v="musical"/>
    <x v="3803"/>
    <d v="2016-03-04T14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e v="#DIV/0!"/>
    <e v="#DIV/0!"/>
    <x v="1"/>
    <s v="musical"/>
    <x v="3804"/>
    <d v="2016-07-30T2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75000"/>
    <n v="50000"/>
    <x v="1"/>
    <s v="musical"/>
    <x v="3805"/>
    <d v="2014-09-27T12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7500"/>
    <n v="1500"/>
    <x v="1"/>
    <s v="musical"/>
    <x v="3806"/>
    <d v="2014-06-28T2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166.66666666666666"/>
    <n v="3.2967032967032965"/>
    <x v="1"/>
    <s v="musical"/>
    <x v="3807"/>
    <d v="2015-04-03T12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41.666666666666664"/>
    <n v="1"/>
    <x v="1"/>
    <s v="plays"/>
    <x v="3808"/>
    <d v="2015-04-25T0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52.631578947368418"/>
    <n v="0.98765432098765427"/>
    <x v="1"/>
    <s v="plays"/>
    <x v="3809"/>
    <d v="2014-07-30T14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57.692307692307693"/>
    <n v="0.8214676889375685"/>
    <x v="1"/>
    <s v="plays"/>
    <x v="3810"/>
    <d v="2015-03-21T1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13.157894736842104"/>
    <n v="0.30303030303030304"/>
    <x v="1"/>
    <s v="plays"/>
    <x v="3811"/>
    <d v="2016-05-31T02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81.81818181818181"/>
    <n v="0.91282519397535367"/>
    <x v="1"/>
    <s v="plays"/>
    <x v="3812"/>
    <d v="2015-05-31T18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77.777777777777771"/>
    <n v="0.99057071023919929"/>
    <x v="1"/>
    <s v="plays"/>
    <x v="3813"/>
    <d v="2016-06-14T12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44.117647058823529"/>
    <n v="0.71360608943862991"/>
    <x v="1"/>
    <s v="plays"/>
    <x v="3814"/>
    <d v="2015-03-31T18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50"/>
    <n v="0.99999000009999905"/>
    <x v="1"/>
    <s v="plays"/>
    <x v="3815"/>
    <d v="2015-08-20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40.54054054054054"/>
    <n v="0.83865881682014121"/>
    <x v="1"/>
    <s v="plays"/>
    <x v="3816"/>
    <d v="2014-07-17T07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0"/>
    <n v="0.93240093240093236"/>
    <x v="1"/>
    <s v="plays"/>
    <x v="3817"/>
    <d v="2015-10-23T18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5"/>
    <n v="0.43859649122807015"/>
    <x v="1"/>
    <s v="plays"/>
    <x v="3818"/>
    <d v="2015-03-12T1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38.46153846153846"/>
    <n v="0.93984962406015038"/>
    <x v="1"/>
    <s v="plays"/>
    <x v="3819"/>
    <d v="2015-07-17T12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5"/>
    <n v="0.69767441860465118"/>
    <x v="1"/>
    <s v="plays"/>
    <x v="3820"/>
    <d v="2015-07-05T06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76.086956521739125"/>
    <n v="0.95654550423613005"/>
    <x v="1"/>
    <s v="plays"/>
    <x v="3821"/>
    <d v="2016-01-03T19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65.78947368421052"/>
    <n v="0.90892564988183966"/>
    <x v="1"/>
    <s v="plays"/>
    <x v="3822"/>
    <d v="2016-01-19T13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60.975609756097562"/>
    <n v="0.94339622641509435"/>
    <x v="1"/>
    <s v="plays"/>
    <x v="3823"/>
    <d v="2015-07-19T18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35.714285714285715"/>
    <n v="0.92592592592592593"/>
    <x v="1"/>
    <s v="plays"/>
    <x v="3824"/>
    <d v="2016-08-01T04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2.04081632653062"/>
    <n v="0.94858660595712385"/>
    <x v="1"/>
    <s v="plays"/>
    <x v="3825"/>
    <d v="2015-06-16T16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23.076923076923077"/>
    <n v="0.83916083916083917"/>
    <x v="1"/>
    <s v="plays"/>
    <x v="3826"/>
    <d v="2015-05-07T01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46.153846153846153"/>
    <n v="0.65502183406113534"/>
    <x v="1"/>
    <s v="plays"/>
    <x v="3827"/>
    <d v="2015-03-26T15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78.57142857142858"/>
    <n v="1"/>
    <x v="1"/>
    <s v="plays"/>
    <x v="3828"/>
    <d v="2014-12-31T04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62.5"/>
    <n v="0.99800399201596801"/>
    <x v="1"/>
    <s v="plays"/>
    <x v="3829"/>
    <d v="2016-08-31T11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33.333333333333336"/>
    <n v="0.44444444444444442"/>
    <x v="1"/>
    <s v="plays"/>
    <x v="3830"/>
    <d v="2016-05-27T08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55.555555555555557"/>
    <n v="0.94320046782743205"/>
    <x v="1"/>
    <s v="plays"/>
    <x v="3831"/>
    <d v="2014-11-05T12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33.33333333333334"/>
    <n v="0.95541401273885351"/>
    <x v="1"/>
    <s v="plays"/>
    <x v="3832"/>
    <d v="2016-02-19T17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60"/>
    <n v="0.8571428571428571"/>
    <x v="1"/>
    <s v="plays"/>
    <x v="3833"/>
    <d v="2014-12-01T10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52.631578947368418"/>
    <n v="0.9171507184347294"/>
    <x v="1"/>
    <s v="plays"/>
    <x v="3834"/>
    <d v="2015-06-18T01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25"/>
    <n v="0.625"/>
    <x v="1"/>
    <s v="plays"/>
    <x v="3835"/>
    <d v="2016-04-21T13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57.142857142857146"/>
    <n v="0.88888888888888884"/>
    <x v="1"/>
    <s v="plays"/>
    <x v="3836"/>
    <d v="2016-08-02T19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17.64705882352941"/>
    <n v="0.97943192948090108"/>
    <x v="1"/>
    <s v="plays"/>
    <x v="3837"/>
    <d v="2015-07-03T09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0"/>
    <n v="0.99182734269618344"/>
    <x v="1"/>
    <s v="plays"/>
    <x v="3838"/>
    <d v="2015-05-22T08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62.5"/>
    <n v="0.98765432098765427"/>
    <x v="1"/>
    <s v="plays"/>
    <x v="3839"/>
    <d v="2015-07-29T18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0.33333333333333331"/>
    <n v="1.5384615384615385E-2"/>
    <x v="1"/>
    <s v="plays"/>
    <x v="3840"/>
    <d v="2016-03-28T0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294.11764705882354"/>
    <n v="11.467889908256881"/>
    <x v="1"/>
    <s v="plays"/>
    <x v="3841"/>
    <d v="2014-07-20T09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7.39130434782609"/>
    <n v="4.557885141294439"/>
    <x v="1"/>
    <s v="plays"/>
    <x v="3842"/>
    <d v="2014-05-11T02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63.15789473684208"/>
    <n v="4.694835680751174"/>
    <x v="1"/>
    <s v="plays"/>
    <x v="3843"/>
    <d v="2014-05-31T16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196"/>
    <n v="2.4102311854402361"/>
    <x v="1"/>
    <s v="plays"/>
    <x v="3844"/>
    <d v="2014-06-02T2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3333.3333333333335"/>
    <n v="47.505938242280287"/>
    <x v="1"/>
    <s v="plays"/>
    <x v="3845"/>
    <d v="2015-10-01T06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875"/>
    <n v="37.037037037037038"/>
    <x v="1"/>
    <s v="plays"/>
    <x v="3846"/>
    <d v="2014-10-03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166.6666666666667"/>
    <n v="6.1873895109015908"/>
    <x v="1"/>
    <s v="plays"/>
    <x v="3847"/>
    <d v="2015-07-18T2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302.32558139534882"/>
    <n v="6.1061531235321747"/>
    <x v="1"/>
    <s v="plays"/>
    <x v="3848"/>
    <d v="2015-10-18T10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1071.4285714285713"/>
    <n v="14.19782300047326"/>
    <x v="1"/>
    <s v="plays"/>
    <x v="3849"/>
    <d v="2015-06-11T09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250"/>
    <n v="26.315789473684209"/>
    <x v="1"/>
    <s v="plays"/>
    <x v="3850"/>
    <d v="2014-12-31T17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104.16666666666667"/>
    <n v="2.9342723004694835"/>
    <x v="1"/>
    <s v="plays"/>
    <x v="3851"/>
    <d v="2015-07-17T01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5000"/>
    <n v="500"/>
    <x v="1"/>
    <s v="plays"/>
    <x v="3852"/>
    <d v="2015-03-26T18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50000"/>
    <n v="3846.1538461538462"/>
    <x v="1"/>
    <s v="plays"/>
    <x v="3853"/>
    <d v="2014-09-01T11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550"/>
    <n v="6.1521252796420578"/>
    <x v="1"/>
    <s v="plays"/>
    <x v="3854"/>
    <d v="2015-05-09T12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1000"/>
    <n v="40"/>
    <x v="1"/>
    <s v="plays"/>
    <x v="3855"/>
    <d v="2015-03-26T1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5000"/>
    <n v="5000"/>
    <x v="1"/>
    <s v="plays"/>
    <x v="3856"/>
    <d v="2015-03-08T0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1250"/>
    <n v="19.23076923076923"/>
    <x v="1"/>
    <s v="plays"/>
    <x v="3857"/>
    <d v="2014-08-01T08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500"/>
    <n v="50"/>
    <x v="1"/>
    <s v="plays"/>
    <x v="3858"/>
    <d v="2015-05-22T12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2500"/>
    <n v="2500"/>
    <x v="1"/>
    <s v="plays"/>
    <x v="3859"/>
    <d v="2014-06-25T12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461.53846153846155"/>
    <n v="5.6603773584905657"/>
    <x v="1"/>
    <s v="plays"/>
    <x v="3860"/>
    <d v="2014-08-12T06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2000"/>
    <n v="20"/>
    <x v="1"/>
    <s v="plays"/>
    <x v="3861"/>
    <d v="2014-11-12T12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7500"/>
    <n v="7500"/>
    <x v="1"/>
    <s v="plays"/>
    <x v="3862"/>
    <d v="2016-09-12T07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e v="#DIV/0!"/>
    <e v="#DIV/0!"/>
    <x v="1"/>
    <s v="plays"/>
    <x v="3863"/>
    <d v="2015-11-05T07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666.6666666666667"/>
    <n v="83.333333333333329"/>
    <x v="1"/>
    <s v="plays"/>
    <x v="3864"/>
    <d v="2015-11-17T13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172.35714285714286"/>
    <n v="3.7123076923076921"/>
    <x v="1"/>
    <s v="plays"/>
    <x v="3865"/>
    <d v="2014-08-29T2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000"/>
    <n v="181.81818181818181"/>
    <x v="1"/>
    <s v="plays"/>
    <x v="3866"/>
    <d v="2016-03-22T18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400"/>
    <n v="7.9681274900398407"/>
    <x v="1"/>
    <s v="plays"/>
    <x v="3867"/>
    <d v="2016-06-18T10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5000"/>
    <n v="500"/>
    <x v="1"/>
    <s v="musical"/>
    <x v="3868"/>
    <d v="2014-09-08T06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874.06666666666672"/>
    <n v="29.006637168141594"/>
    <x v="1"/>
    <s v="musical"/>
    <x v="3869"/>
    <d v="2015-03-13T18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000"/>
    <n v="6.666666666666667"/>
    <x v="1"/>
    <s v="musical"/>
    <x v="3870"/>
    <d v="2014-07-02T19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500"/>
    <n v="37.5"/>
    <x v="1"/>
    <s v="musical"/>
    <x v="3871"/>
    <d v="2017-03-29T0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e v="#DIV/0!"/>
    <e v="#DIV/0!"/>
    <x v="1"/>
    <s v="musical"/>
    <x v="3872"/>
    <d v="2015-08-13T18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e v="#DIV/0!"/>
    <e v="#DIV/0!"/>
    <x v="1"/>
    <s v="musical"/>
    <x v="3873"/>
    <d v="2015-10-08T07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e v="#DIV/0!"/>
    <e v="#DIV/0!"/>
    <x v="1"/>
    <s v="musical"/>
    <x v="3874"/>
    <d v="2015-01-23T16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e v="#DIV/0!"/>
    <e v="#DIV/0!"/>
    <x v="1"/>
    <s v="musical"/>
    <x v="3875"/>
    <d v="2016-09-03T01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84.782608695652172"/>
    <n v="1.8941233608547838"/>
    <x v="1"/>
    <s v="musical"/>
    <x v="3876"/>
    <d v="2016-02-02T05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1785.7142857142858"/>
    <n v="20.145044319097501"/>
    <x v="1"/>
    <s v="musical"/>
    <x v="3877"/>
    <d v="2016-12-08T07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18000"/>
    <n v="1800"/>
    <x v="1"/>
    <s v="musical"/>
    <x v="3878"/>
    <d v="2015-06-29T18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e v="#DIV/0!"/>
    <e v="#DIV/0!"/>
    <x v="1"/>
    <s v="musical"/>
    <x v="3879"/>
    <d v="2015-01-25T11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441.1764705882353"/>
    <n v="7.6530612244897958"/>
    <x v="1"/>
    <s v="musical"/>
    <x v="3880"/>
    <d v="2014-07-30T14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00"/>
    <n v="20"/>
    <x v="1"/>
    <s v="musical"/>
    <x v="3881"/>
    <d v="2017-02-19T15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e v="#DIV/0!"/>
    <e v="#DIV/0!"/>
    <x v="1"/>
    <s v="musical"/>
    <x v="3882"/>
    <d v="2016-01-31T14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e v="#DIV/0!"/>
    <e v="#DIV/0!"/>
    <x v="1"/>
    <s v="musical"/>
    <x v="3883"/>
    <d v="2014-09-02T05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e v="#DIV/0!"/>
    <e v="#DIV/0!"/>
    <x v="1"/>
    <s v="musical"/>
    <x v="3884"/>
    <d v="2015-03-27T0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e v="#DIV/0!"/>
    <e v="#DIV/0!"/>
    <x v="1"/>
    <s v="musical"/>
    <x v="3885"/>
    <d v="2016-05-09T13:49:51"/>
  </r>
  <r>
    <n v="3886"/>
    <s v="a (Canceled)"/>
    <n v="1"/>
    <n v="10000"/>
    <n v="0"/>
    <x v="1"/>
    <s v="AU"/>
    <s v="AUD"/>
    <n v="1418275702"/>
    <n v="1415683702"/>
    <b v="0"/>
    <n v="0"/>
    <b v="0"/>
    <e v="#DIV/0!"/>
    <e v="#DIV/0!"/>
    <x v="1"/>
    <s v="musical"/>
    <x v="3886"/>
    <d v="2014-12-10T2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000"/>
    <n v="57.142857142857146"/>
    <x v="1"/>
    <s v="musical"/>
    <x v="3887"/>
    <d v="2015-05-01T13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142.85714285714286"/>
    <n v="3.6900369003690039"/>
    <x v="1"/>
    <s v="plays"/>
    <x v="3888"/>
    <d v="2017-02-26T04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888.88888888888891"/>
    <n v="67.79661016949153"/>
    <x v="1"/>
    <s v="plays"/>
    <x v="3889"/>
    <d v="2015-01-04T14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875"/>
    <n v="5.9429477020602217"/>
    <x v="1"/>
    <s v="plays"/>
    <x v="3890"/>
    <d v="2015-08-15T09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114.28571428571429"/>
    <n v="3.0769230769230771"/>
    <x v="1"/>
    <s v="plays"/>
    <x v="3891"/>
    <d v="2015-03-22T19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e v="#DIV/0!"/>
    <e v="#DIV/0!"/>
    <x v="1"/>
    <s v="plays"/>
    <x v="3892"/>
    <d v="2014-08-23T2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595.23809523809518"/>
    <n v="4.6403712296983759"/>
    <x v="1"/>
    <s v="plays"/>
    <x v="3893"/>
    <d v="2014-06-30T2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1363.6363636363637"/>
    <n v="28.846153846153847"/>
    <x v="1"/>
    <s v="plays"/>
    <x v="3894"/>
    <d v="2016-12-05T19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1000"/>
    <n v="20"/>
    <x v="1"/>
    <s v="plays"/>
    <x v="3895"/>
    <d v="2015-02-27T2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400"/>
    <n v="9.4117647058823533"/>
    <x v="1"/>
    <s v="plays"/>
    <x v="3896"/>
    <d v="2014-06-16T19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250"/>
    <n v="5.6818181818181817"/>
    <x v="1"/>
    <s v="plays"/>
    <x v="3897"/>
    <d v="2015-01-08T11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156.25"/>
    <n v="3.0712530712530715"/>
    <x v="1"/>
    <s v="plays"/>
    <x v="3898"/>
    <d v="2015-08-17T07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5000"/>
    <n v="80"/>
    <x v="1"/>
    <s v="plays"/>
    <x v="3899"/>
    <d v="2014-08-12T09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00"/>
    <n v="18.518518518518519"/>
    <x v="1"/>
    <s v="plays"/>
    <x v="3900"/>
    <d v="2015-06-10T17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3000"/>
    <n v="120"/>
    <x v="1"/>
    <s v="plays"/>
    <x v="3901"/>
    <d v="2015-12-19T10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96.774193548387103"/>
    <n v="2.0477815699658701"/>
    <x v="1"/>
    <s v="plays"/>
    <x v="3902"/>
    <d v="2016-11-14T03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e v="#DIV/0!"/>
    <e v="#DIV/0!"/>
    <x v="1"/>
    <s v="plays"/>
    <x v="3903"/>
    <d v="2015-08-14T10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5000"/>
    <n v="3333.3333333333335"/>
    <x v="1"/>
    <s v="plays"/>
    <x v="3904"/>
    <d v="2015-04-14T2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214.28571428571428"/>
    <n v="8.6705202312138727"/>
    <x v="1"/>
    <s v="plays"/>
    <x v="3905"/>
    <d v="2015-06-11T14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93.75"/>
    <n v="1.4851485148514851"/>
    <x v="1"/>
    <s v="plays"/>
    <x v="3906"/>
    <d v="2015-06-26T04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250"/>
    <n v="6.5359477124183005"/>
    <x v="1"/>
    <s v="plays"/>
    <x v="3907"/>
    <d v="2014-10-26T11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187.5"/>
    <n v="11.538461538461538"/>
    <x v="1"/>
    <s v="plays"/>
    <x v="3908"/>
    <d v="2014-07-28T18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15000"/>
    <n v="444.44444444444446"/>
    <x v="1"/>
    <s v="plays"/>
    <x v="3909"/>
    <d v="2014-09-10T2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2000"/>
    <n v="32.432432432432435"/>
    <x v="1"/>
    <s v="plays"/>
    <x v="3910"/>
    <d v="2015-09-07T09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222.22222222222223"/>
    <n v="2.6729034413631809"/>
    <x v="1"/>
    <s v="plays"/>
    <x v="3911"/>
    <d v="2014-11-26T11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15000"/>
    <n v="15000"/>
    <x v="1"/>
    <s v="plays"/>
    <x v="3912"/>
    <d v="2015-04-24T19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428.5714285714287"/>
    <n v="10"/>
    <x v="1"/>
    <s v="plays"/>
    <x v="3913"/>
    <d v="2015-11-29T2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92.592592592592595"/>
    <n v="2.7502750275027501"/>
    <x v="1"/>
    <s v="plays"/>
    <x v="3914"/>
    <d v="2015-05-10T13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1500"/>
    <n v="300"/>
    <x v="1"/>
    <s v="plays"/>
    <x v="3915"/>
    <d v="2016-06-01T14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e v="#DIV/0!"/>
    <e v="#DIV/0!"/>
    <x v="1"/>
    <s v="plays"/>
    <x v="3916"/>
    <d v="2016-06-03T02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3500"/>
    <n v="350"/>
    <x v="1"/>
    <s v="plays"/>
    <x v="3917"/>
    <d v="2014-09-11T03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0000"/>
    <n v="500"/>
    <x v="1"/>
    <s v="plays"/>
    <x v="3918"/>
    <d v="2014-08-04T07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666.6666666666667"/>
    <n v="55.555555555555557"/>
    <x v="1"/>
    <s v="plays"/>
    <x v="3919"/>
    <d v="2016-01-17T15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833.33333333333337"/>
    <n v="18.518518518518519"/>
    <x v="1"/>
    <s v="plays"/>
    <x v="3920"/>
    <d v="2016-11-13T01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e v="#DIV/0!"/>
    <e v="#DIV/0!"/>
    <x v="1"/>
    <s v="plays"/>
    <x v="3921"/>
    <d v="2014-10-26T09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125"/>
    <n v="12.295081967213115"/>
    <x v="1"/>
    <s v="plays"/>
    <x v="3922"/>
    <d v="2015-03-02T14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676.47058823529414"/>
    <n v="8.3092485549132942"/>
    <x v="1"/>
    <s v="plays"/>
    <x v="3923"/>
    <d v="2015-04-09T14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375"/>
    <n v="6.5502183406113534"/>
    <x v="1"/>
    <s v="plays"/>
    <x v="3924"/>
    <d v="2014-06-26T14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50"/>
    <n v="10"/>
    <x v="1"/>
    <s v="plays"/>
    <x v="3925"/>
    <d v="2014-07-30T11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5000"/>
    <n v="333.33333333333331"/>
    <x v="1"/>
    <s v="plays"/>
    <x v="3926"/>
    <d v="2014-12-26T17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250"/>
    <n v="100"/>
    <x v="1"/>
    <s v="plays"/>
    <x v="3927"/>
    <d v="2014-08-08T2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714.28571428571433"/>
    <n v="7.6804915514592933"/>
    <x v="1"/>
    <s v="plays"/>
    <x v="3928"/>
    <d v="2015-10-15T19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1428.5714285714287"/>
    <n v="44.150110375275936"/>
    <x v="1"/>
    <s v="plays"/>
    <x v="3929"/>
    <d v="2016-09-18T10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e v="#DIV/0!"/>
    <e v="#DIV/0!"/>
    <x v="1"/>
    <s v="plays"/>
    <x v="3930"/>
    <d v="2016-03-31T2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e v="#DIV/0!"/>
    <e v="#DIV/0!"/>
    <x v="1"/>
    <s v="plays"/>
    <x v="3931"/>
    <d v="2015-09-05T18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12000"/>
    <n v="12000"/>
    <x v="1"/>
    <s v="plays"/>
    <x v="3932"/>
    <d v="2016-03-15T18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583.33333333333337"/>
    <n v="6.3520871143375679"/>
    <x v="1"/>
    <s v="plays"/>
    <x v="3933"/>
    <d v="2016-07-16T15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416.66666666666669"/>
    <n v="9.0909090909090917"/>
    <x v="1"/>
    <s v="plays"/>
    <x v="3934"/>
    <d v="2015-10-01T04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130.43478260869566"/>
    <n v="2.2813688212927756"/>
    <x v="1"/>
    <s v="plays"/>
    <x v="3935"/>
    <d v="2015-10-04T06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e v="#DIV/0!"/>
    <e v="#DIV/0!"/>
    <x v="1"/>
    <s v="plays"/>
    <x v="3936"/>
    <d v="2016-11-30T2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288.5"/>
    <n v="1.1609657947686116"/>
    <x v="1"/>
    <s v="plays"/>
    <x v="3937"/>
    <d v="2016-07-11T06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651"/>
    <n v="8.1989924433249364"/>
    <x v="1"/>
    <s v="plays"/>
    <x v="3938"/>
    <d v="2015-06-27T12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5000"/>
    <n v="1000"/>
    <x v="1"/>
    <s v="plays"/>
    <x v="3939"/>
    <d v="2014-10-06T19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500"/>
    <n v="454.54545454545456"/>
    <x v="1"/>
    <s v="plays"/>
    <x v="3940"/>
    <d v="2015-01-02T02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2750"/>
    <n v="110"/>
    <x v="1"/>
    <s v="plays"/>
    <x v="3941"/>
    <d v="2014-11-24T16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e v="#DIV/0!"/>
    <e v="#DIV/0!"/>
    <x v="1"/>
    <s v="plays"/>
    <x v="3942"/>
    <d v="2015-06-16T12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84.61538461538464"/>
    <n v="2.8058361391694726"/>
    <x v="1"/>
    <s v="plays"/>
    <x v="3943"/>
    <d v="2015-11-02T07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e v="#DIV/0!"/>
    <e v="#DIV/0!"/>
    <x v="1"/>
    <s v="plays"/>
    <x v="3944"/>
    <d v="2015-08-27T06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000"/>
    <n v="400"/>
    <x v="1"/>
    <s v="plays"/>
    <x v="3945"/>
    <d v="2015-05-15T10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1200"/>
    <n v="30.76923076923077"/>
    <x v="1"/>
    <s v="plays"/>
    <x v="3946"/>
    <d v="2015-02-27T2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1500"/>
    <n v="29.702970297029704"/>
    <x v="1"/>
    <s v="plays"/>
    <x v="3947"/>
    <d v="2016-10-01T18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e v="#DIV/0!"/>
    <e v="#DIV/0!"/>
    <x v="1"/>
    <s v="plays"/>
    <x v="3948"/>
    <d v="2014-09-06T2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312.5"/>
    <n v="6.3411540900443883"/>
    <x v="1"/>
    <s v="plays"/>
    <x v="3949"/>
    <d v="2015-02-10T17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4000"/>
    <n v="160"/>
    <x v="1"/>
    <s v="plays"/>
    <x v="3950"/>
    <d v="2016-04-08T09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200000"/>
    <n v="200000"/>
    <x v="1"/>
    <s v="plays"/>
    <x v="3951"/>
    <d v="2016-05-03T0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26000"/>
    <n v="1040"/>
    <x v="1"/>
    <s v="plays"/>
    <x v="3952"/>
    <d v="2015-10-26T09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e v="#DIV/0!"/>
    <e v="#DIV/0!"/>
    <x v="1"/>
    <s v="plays"/>
    <x v="3953"/>
    <d v="2016-07-29T14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e v="#DIV/0!"/>
    <e v="#DIV/0!"/>
    <x v="1"/>
    <s v="plays"/>
    <x v="3954"/>
    <d v="2014-07-14T06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18.75"/>
    <n v="4.117647058823529"/>
    <x v="1"/>
    <s v="plays"/>
    <x v="3955"/>
    <d v="2015-11-28T12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e v="#DIV/0!"/>
    <e v="#DIV/0!"/>
    <x v="1"/>
    <s v="plays"/>
    <x v="3956"/>
    <d v="2016-04-24T15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8000"/>
    <n v="4000"/>
    <x v="1"/>
    <s v="plays"/>
    <x v="3957"/>
    <d v="2016-07-08T14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125"/>
    <n v="3.1201248049921997"/>
    <x v="1"/>
    <s v="plays"/>
    <x v="3958"/>
    <d v="2014-08-02T05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100"/>
    <n v="4.1095890410958908"/>
    <x v="1"/>
    <s v="plays"/>
    <x v="3959"/>
    <d v="2014-09-28T09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750"/>
    <n v="66.666666666666671"/>
    <x v="1"/>
    <s v="plays"/>
    <x v="3960"/>
    <d v="2016-01-03T11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2500"/>
    <n v="238.0952380952381"/>
    <x v="1"/>
    <s v="plays"/>
    <x v="3961"/>
    <d v="2014-05-08T12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466.66666666666669"/>
    <n v="31.111111111111111"/>
    <x v="1"/>
    <s v="plays"/>
    <x v="3962"/>
    <d v="2015-11-28T05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e v="#DIV/0!"/>
    <e v="#DIV/0!"/>
    <x v="1"/>
    <s v="plays"/>
    <x v="3963"/>
    <d v="2015-11-17T19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66.66666666666663"/>
    <n v="15.873015873015873"/>
    <x v="1"/>
    <s v="plays"/>
    <x v="3964"/>
    <d v="2015-04-19T0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500"/>
    <n v="7.0175438596491224"/>
    <x v="1"/>
    <s v="plays"/>
    <x v="3965"/>
    <d v="2016-04-13T19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3750"/>
    <n v="166.66666666666666"/>
    <x v="1"/>
    <s v="plays"/>
    <x v="3966"/>
    <d v="2014-07-23T1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170"/>
    <n v="4.1463414634146343"/>
    <x v="1"/>
    <s v="plays"/>
    <x v="3967"/>
    <d v="2017-03-05T2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454.54545454545456"/>
    <n v="9.4876660341555983"/>
    <x v="1"/>
    <s v="plays"/>
    <x v="3968"/>
    <d v="2016-05-22T10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470.83333333333331"/>
    <n v="13.388625592417062"/>
    <x v="1"/>
    <s v="plays"/>
    <x v="3969"/>
    <d v="2016-08-28T18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500"/>
    <n v="1363.6363636363637"/>
    <x v="1"/>
    <s v="plays"/>
    <x v="3970"/>
    <d v="2016-04-17T11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2333.3333333333335"/>
    <n v="102.94117647058823"/>
    <x v="1"/>
    <s v="plays"/>
    <x v="3971"/>
    <d v="2014-07-21T03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125"/>
    <n v="4.7393364928909953"/>
    <x v="1"/>
    <s v="plays"/>
    <x v="3972"/>
    <d v="2015-02-05T16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135.13513513513513"/>
    <n v="1.2804097311139564"/>
    <x v="1"/>
    <s v="plays"/>
    <x v="3973"/>
    <d v="2016-05-08T19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90.909090909090907"/>
    <n v="3.125"/>
    <x v="1"/>
    <s v="plays"/>
    <x v="3974"/>
    <d v="2016-06-02T04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e v="#DIV/0!"/>
    <e v="#DIV/0!"/>
    <x v="1"/>
    <s v="plays"/>
    <x v="3975"/>
    <d v="2016-07-13T11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130"/>
    <n v="2.096774193548387"/>
    <x v="1"/>
    <s v="plays"/>
    <x v="3976"/>
    <d v="2014-07-31T2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5000"/>
    <n v="68.965517241379317"/>
    <x v="1"/>
    <s v="plays"/>
    <x v="3977"/>
    <d v="2016-07-22T09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250"/>
    <n v="9.3457943925233646"/>
    <x v="1"/>
    <s v="plays"/>
    <x v="3978"/>
    <d v="2015-01-31T06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000"/>
    <n v="54.545454545454547"/>
    <x v="1"/>
    <s v="plays"/>
    <x v="3979"/>
    <d v="2015-03-29T11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357.14285714285717"/>
    <n v="5.5555555555555554"/>
    <x v="1"/>
    <s v="plays"/>
    <x v="3980"/>
    <d v="2014-07-05T05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285.7142857142853"/>
    <n v="24.489795918367346"/>
    <x v="1"/>
    <s v="plays"/>
    <x v="3981"/>
    <d v="2016-07-16T19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170"/>
    <n v="5"/>
    <x v="1"/>
    <s v="plays"/>
    <x v="3982"/>
    <d v="2015-07-07T10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242.17391304347825"/>
    <n v="2.8733556873871549"/>
    <x v="1"/>
    <s v="plays"/>
    <x v="3983"/>
    <d v="2014-05-19T2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150"/>
    <n v="15.789473684210526"/>
    <x v="1"/>
    <s v="plays"/>
    <x v="3984"/>
    <d v="2014-11-07T15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105.26315789473684"/>
    <n v="3.1201248049921997"/>
    <x v="1"/>
    <s v="plays"/>
    <x v="3985"/>
    <d v="2016-02-20T12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384.61538461538464"/>
    <n v="10.245901639344263"/>
    <x v="1"/>
    <s v="plays"/>
    <x v="3986"/>
    <d v="2016-05-06T04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0.76923076923077"/>
    <n v="2.6490066225165565"/>
    <x v="1"/>
    <s v="plays"/>
    <x v="3987"/>
    <d v="2014-05-16T13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375"/>
    <n v="46.875"/>
    <x v="1"/>
    <s v="plays"/>
    <x v="3988"/>
    <d v="2015-08-28T16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e v="#DIV/0!"/>
    <e v="#DIV/0!"/>
    <x v="1"/>
    <s v="plays"/>
    <x v="3989"/>
    <d v="2015-11-08T09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550"/>
    <n v="23.913043478260871"/>
    <x v="1"/>
    <s v="plays"/>
    <x v="3990"/>
    <d v="2016-03-02T07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500"/>
    <n v="5"/>
    <x v="1"/>
    <s v="plays"/>
    <x v="3991"/>
    <d v="2015-05-31T06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1111.1111111111111"/>
    <n v="18.484288354898336"/>
    <x v="1"/>
    <s v="plays"/>
    <x v="3992"/>
    <d v="2015-12-11T14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50000"/>
    <n v="16666.666666666668"/>
    <x v="1"/>
    <s v="plays"/>
    <x v="3993"/>
    <d v="2015-05-13T11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000"/>
    <n v="400"/>
    <x v="1"/>
    <s v="plays"/>
    <x v="3994"/>
    <d v="2014-07-19T00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50"/>
    <n v="2.8571428571428572"/>
    <x v="1"/>
    <s v="plays"/>
    <x v="3995"/>
    <d v="2015-02-14T02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6.47058823529412"/>
    <n v="6.0362173038229372"/>
    <x v="1"/>
    <s v="plays"/>
    <x v="3996"/>
    <d v="2014-11-20T07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e v="#DIV/0!"/>
    <e v="#DIV/0!"/>
    <x v="1"/>
    <s v="plays"/>
    <x v="3997"/>
    <d v="2015-04-04T2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104.16666666666667"/>
    <n v="1.7482517482517483"/>
    <x v="1"/>
    <s v="plays"/>
    <x v="3998"/>
    <d v="2015-03-28T1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500"/>
    <n v="6.0553633217993079"/>
    <x v="1"/>
    <s v="plays"/>
    <x v="3999"/>
    <d v="2014-08-31T10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8000"/>
    <n v="800"/>
    <x v="1"/>
    <s v="plays"/>
    <x v="4000"/>
    <d v="2016-05-07T0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85.714285714285708"/>
    <n v="2.6490066225165565"/>
    <x v="1"/>
    <s v="plays"/>
    <x v="4001"/>
    <d v="2017-03-01T1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312.5"/>
    <n v="54.347826086956523"/>
    <x v="1"/>
    <s v="plays"/>
    <x v="4002"/>
    <d v="2014-09-26T16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00"/>
    <n v="9.9502487562189046"/>
    <x v="1"/>
    <s v="plays"/>
    <x v="4003"/>
    <d v="2015-02-15T05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500"/>
    <n v="500"/>
    <x v="1"/>
    <s v="plays"/>
    <x v="4004"/>
    <d v="2014-10-07T18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500"/>
    <n v="75"/>
    <x v="1"/>
    <s v="plays"/>
    <x v="4005"/>
    <d v="2014-10-20T10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30000"/>
    <n v="15000"/>
    <x v="1"/>
    <s v="plays"/>
    <x v="4006"/>
    <d v="2016-02-16T09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000"/>
    <n v="400"/>
    <x v="1"/>
    <s v="plays"/>
    <x v="4007"/>
    <d v="2014-08-26T07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250"/>
    <n v="16.666666666666668"/>
    <x v="1"/>
    <s v="plays"/>
    <x v="4008"/>
    <d v="2015-07-22T14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643.33333333333337"/>
    <n v="25.733333333333334"/>
    <x v="1"/>
    <s v="plays"/>
    <x v="4009"/>
    <d v="2014-09-09T07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189.47368421052633"/>
    <n v="4.1331802525832373"/>
    <x v="1"/>
    <s v="plays"/>
    <x v="4010"/>
    <d v="2014-10-26T09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62.5"/>
    <n v="13.157894736842104"/>
    <x v="1"/>
    <s v="plays"/>
    <x v="4011"/>
    <d v="2015-01-28T04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e v="#DIV/0!"/>
    <e v="#DIV/0!"/>
    <x v="1"/>
    <s v="plays"/>
    <x v="4012"/>
    <d v="2015-05-02T04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000"/>
    <n v="76.92307692307692"/>
    <x v="1"/>
    <s v="plays"/>
    <x v="4013"/>
    <d v="2015-02-15T2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e v="#DIV/0!"/>
    <e v="#DIV/0!"/>
    <x v="1"/>
    <s v="plays"/>
    <x v="4014"/>
    <d v="2016-03-04T2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7000"/>
    <n v="7000"/>
    <x v="1"/>
    <s v="plays"/>
    <x v="4015"/>
    <d v="2015-07-19T09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71.428571428571431"/>
    <n v="7.1428571428571432"/>
    <x v="1"/>
    <s v="plays"/>
    <x v="4016"/>
    <d v="2014-09-17T11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5000"/>
    <n v="95.238095238095241"/>
    <x v="1"/>
    <s v="plays"/>
    <x v="4017"/>
    <d v="2014-09-04T07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375"/>
    <n v="11.538461538461538"/>
    <x v="1"/>
    <s v="plays"/>
    <x v="4018"/>
    <d v="2016-10-07T12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75"/>
    <n v="120.68965517241379"/>
    <x v="1"/>
    <s v="plays"/>
    <x v="4019"/>
    <d v="2016-04-15T07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200"/>
    <n v="6"/>
    <x v="1"/>
    <s v="plays"/>
    <x v="4020"/>
    <d v="2015-03-23T18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7500"/>
    <n v="120"/>
    <x v="1"/>
    <s v="plays"/>
    <x v="4021"/>
    <d v="2014-10-26T12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91.370558375634516"/>
    <n v="1.4375848574395016"/>
    <x v="1"/>
    <s v="plays"/>
    <x v="4022"/>
    <d v="2015-01-31T17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e v="#DIV/0!"/>
    <e v="#DIV/0!"/>
    <x v="1"/>
    <s v="plays"/>
    <x v="4023"/>
    <d v="2016-03-24T1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800"/>
    <n v="80"/>
    <x v="1"/>
    <s v="plays"/>
    <x v="4024"/>
    <d v="2015-08-31T07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1250"/>
    <n v="20"/>
    <x v="1"/>
    <s v="plays"/>
    <x v="4025"/>
    <d v="2015-07-25T2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e v="#DIV/0!"/>
    <e v="#DIV/0!"/>
    <x v="1"/>
    <s v="plays"/>
    <x v="4026"/>
    <d v="2015-12-04T07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428.57142857142856"/>
    <n v="13.953488372093023"/>
    <x v="1"/>
    <s v="plays"/>
    <x v="4027"/>
    <d v="2017-02-22T16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181.81818181818181"/>
    <n v="3.5650623885918002"/>
    <x v="1"/>
    <s v="plays"/>
    <x v="4028"/>
    <d v="2014-06-05T13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e v="#DIV/0!"/>
    <e v="#DIV/0!"/>
    <x v="1"/>
    <s v="plays"/>
    <x v="4029"/>
    <d v="2015-12-13T15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416.66666666666669"/>
    <n v="6.25"/>
    <x v="1"/>
    <s v="plays"/>
    <x v="4030"/>
    <d v="2016-02-03T09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e v="#DIV/0!"/>
    <e v="#DIV/0!"/>
    <x v="1"/>
    <s v="plays"/>
    <x v="4031"/>
    <d v="2014-12-18T06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864"/>
    <n v="14.64406779661017"/>
    <x v="1"/>
    <s v="plays"/>
    <x v="4032"/>
    <d v="2015-12-15T11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4.25531914893617"/>
    <n v="3.891246973700706"/>
    <x v="1"/>
    <s v="plays"/>
    <x v="4033"/>
    <d v="2016-10-02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6750"/>
    <n v="67.5"/>
    <x v="1"/>
    <s v="plays"/>
    <x v="4034"/>
    <d v="2015-04-03T1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400"/>
    <n v="2.7137042062415198"/>
    <x v="1"/>
    <s v="plays"/>
    <x v="4035"/>
    <d v="2014-10-21T12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352.94117647058823"/>
    <n v="2.1253985122210413"/>
    <x v="1"/>
    <s v="plays"/>
    <x v="4036"/>
    <d v="2014-07-01T13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350"/>
    <n v="8.75"/>
    <x v="1"/>
    <s v="plays"/>
    <x v="4037"/>
    <d v="2016-05-24T05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625"/>
    <n v="8.3056478405315612"/>
    <x v="1"/>
    <s v="plays"/>
    <x v="4038"/>
    <d v="2014-10-17T10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100"/>
    <n v="1.6666666666666667"/>
    <x v="1"/>
    <s v="plays"/>
    <x v="4039"/>
    <d v="2015-11-30T2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4000"/>
    <n v="3.2"/>
    <x v="1"/>
    <s v="plays"/>
    <x v="4040"/>
    <d v="2015-07-17T18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2500"/>
    <n v="238.0952380952381"/>
    <x v="1"/>
    <s v="plays"/>
    <x v="4041"/>
    <d v="2016-09-06T02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3333.3333333333335"/>
    <n v="476.1904761904762"/>
    <x v="1"/>
    <s v="plays"/>
    <x v="4042"/>
    <d v="2015-01-20T10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e v="#DIV/0!"/>
    <e v="#DIV/0!"/>
    <x v="1"/>
    <s v="plays"/>
    <x v="4043"/>
    <d v="2014-11-20T13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150"/>
    <n v="2.6666666666666665"/>
    <x v="1"/>
    <s v="plays"/>
    <x v="4044"/>
    <d v="2015-04-09T2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5000"/>
    <n v="5000"/>
    <x v="1"/>
    <s v="plays"/>
    <x v="4045"/>
    <d v="2014-08-20T19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466.66666666666669"/>
    <n v="12.173913043478262"/>
    <x v="1"/>
    <s v="plays"/>
    <x v="4046"/>
    <d v="2014-10-22T06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1250"/>
    <n v="45.454545454545453"/>
    <x v="1"/>
    <s v="plays"/>
    <x v="4047"/>
    <d v="2015-01-10T16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6.8131868131868"/>
    <n v="5.6647784071976011"/>
    <x v="1"/>
    <s v="plays"/>
    <x v="4048"/>
    <d v="2016-04-11T0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20000"/>
    <n v="1250"/>
    <x v="1"/>
    <s v="plays"/>
    <x v="4049"/>
    <d v="2015-07-14T14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1500"/>
    <n v="1500"/>
    <x v="1"/>
    <s v="plays"/>
    <x v="4050"/>
    <d v="2014-10-23T06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e v="#DIV/0!"/>
    <e v="#DIV/0!"/>
    <x v="1"/>
    <s v="plays"/>
    <x v="4051"/>
    <d v="2014-05-08T2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230.76923076923077"/>
    <n v="2.6642984014209592"/>
    <x v="1"/>
    <s v="plays"/>
    <x v="4052"/>
    <d v="2014-10-13T12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50"/>
    <n v="4.5454545454545459"/>
    <x v="1"/>
    <s v="plays"/>
    <x v="4053"/>
    <d v="2014-11-15T11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e v="#DIV/0!"/>
    <e v="#DIV/0!"/>
    <x v="1"/>
    <s v="plays"/>
    <x v="4054"/>
    <d v="2016-09-30T19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238.0952380952381"/>
    <n v="5.6753688989784337"/>
    <x v="1"/>
    <s v="plays"/>
    <x v="4055"/>
    <d v="2014-06-19T06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166.66666666666666"/>
    <n v="1.8867924528301887"/>
    <x v="1"/>
    <s v="plays"/>
    <x v="4056"/>
    <d v="2016-07-03T10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583.33333333333337"/>
    <n v="4.5161290322580649"/>
    <x v="1"/>
    <s v="plays"/>
    <x v="4057"/>
    <d v="2015-11-25T14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937.5"/>
    <n v="39.473684210526315"/>
    <x v="1"/>
    <s v="plays"/>
    <x v="4058"/>
    <d v="2016-03-31T18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1428.5714285714287"/>
    <n v="40"/>
    <x v="1"/>
    <s v="plays"/>
    <x v="4059"/>
    <d v="2014-09-15T18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000"/>
    <n v="35.087719298245617"/>
    <x v="1"/>
    <s v="plays"/>
    <x v="4060"/>
    <d v="2014-06-23T07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e v="#DIV/0!"/>
    <e v="#DIV/0!"/>
    <x v="1"/>
    <s v="plays"/>
    <x v="4061"/>
    <d v="2016-04-20T17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6666.666666666667"/>
    <n v="40.816326530612244"/>
    <x v="1"/>
    <s v="plays"/>
    <x v="4062"/>
    <d v="2016-07-02T08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055.5555555555557"/>
    <n v="70.370370370370367"/>
    <x v="1"/>
    <s v="plays"/>
    <x v="4063"/>
    <d v="2014-06-27T07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333.33333333333331"/>
    <n v="5.1948051948051948"/>
    <x v="1"/>
    <s v="plays"/>
    <x v="4064"/>
    <d v="2015-04-29T05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000"/>
    <n v="148.14814814814815"/>
    <x v="1"/>
    <s v="plays"/>
    <x v="4065"/>
    <d v="2014-08-12T13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5000"/>
    <n v="600"/>
    <x v="1"/>
    <s v="plays"/>
    <x v="4066"/>
    <d v="2016-05-18T15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294.11764705882354"/>
    <n v="1.6420361247947455"/>
    <x v="1"/>
    <s v="plays"/>
    <x v="4067"/>
    <d v="2015-09-27T17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3495"/>
    <n v="99.999999999999986"/>
    <x v="1"/>
    <s v="plays"/>
    <x v="4068"/>
    <d v="2017-01-13T14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96.15384615384616"/>
    <n v="2.9069767441860463"/>
    <x v="1"/>
    <s v="plays"/>
    <x v="4069"/>
    <d v="2015-02-28T03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6.66666666666666"/>
    <n v="6.0606060606060606"/>
    <x v="1"/>
    <s v="plays"/>
    <x v="4070"/>
    <d v="2015-02-28T18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e v="#DIV/0!"/>
    <e v="#DIV/0!"/>
    <x v="1"/>
    <s v="plays"/>
    <x v="4071"/>
    <d v="2016-12-26T10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500"/>
    <n v="250"/>
    <x v="1"/>
    <s v="plays"/>
    <x v="4072"/>
    <d v="2014-08-21T09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750"/>
    <n v="94.594594594594597"/>
    <x v="1"/>
    <s v="plays"/>
    <x v="4073"/>
    <d v="2015-05-08T19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130.95238095238096"/>
    <n v="3.7414965986394559"/>
    <x v="1"/>
    <s v="plays"/>
    <x v="4074"/>
    <d v="2015-11-05T05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153.84615384615384"/>
    <n v="3.4722222222222223"/>
    <x v="1"/>
    <s v="plays"/>
    <x v="4075"/>
    <d v="2014-06-30T08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e v="#DIV/0!"/>
    <e v="#DIV/0!"/>
    <x v="1"/>
    <s v="plays"/>
    <x v="4076"/>
    <d v="2014-10-21T10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2500"/>
    <n v="11.235955056179776"/>
    <x v="1"/>
    <s v="plays"/>
    <x v="4077"/>
    <d v="2016-12-21T08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e v="#DIV/0!"/>
    <e v="#DIV/0!"/>
    <x v="1"/>
    <s v="plays"/>
    <x v="4078"/>
    <d v="2017-01-27T09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3000"/>
    <n v="600"/>
    <x v="1"/>
    <s v="plays"/>
    <x v="4079"/>
    <d v="2016-06-19T13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e v="#DIV/0!"/>
    <e v="#DIV/0!"/>
    <x v="1"/>
    <s v="plays"/>
    <x v="4080"/>
    <d v="2016-06-14T09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85.33333333333334"/>
    <n v="6.3542857142857141"/>
    <x v="1"/>
    <s v="plays"/>
    <x v="4081"/>
    <d v="2015-03-08T0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75"/>
    <n v="50"/>
    <x v="1"/>
    <s v="plays"/>
    <x v="4082"/>
    <d v="2015-11-14T1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583.33333333333337"/>
    <n v="4.6113306982872198"/>
    <x v="1"/>
    <s v="plays"/>
    <x v="4083"/>
    <d v="2016-01-14T09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000"/>
    <n v="300"/>
    <x v="1"/>
    <s v="plays"/>
    <x v="4084"/>
    <d v="2016-10-09T01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3500"/>
    <n v="350"/>
    <x v="1"/>
    <s v="plays"/>
    <x v="4085"/>
    <d v="2015-03-23T18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200"/>
    <n v="21.276595744680851"/>
    <x v="1"/>
    <s v="plays"/>
    <x v="4086"/>
    <d v="2015-11-20T19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e v="#DIV/0!"/>
    <e v="#DIV/0!"/>
    <x v="1"/>
    <s v="plays"/>
    <x v="4087"/>
    <d v="2016-07-17T08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666.66666666666663"/>
    <n v="9.2592592592592595"/>
    <x v="1"/>
    <s v="plays"/>
    <x v="4088"/>
    <d v="2015-01-16T01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625"/>
    <n v="20.833333333333332"/>
    <x v="1"/>
    <s v="plays"/>
    <x v="4089"/>
    <d v="2015-05-31T08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33.33333333333331"/>
    <n v="31.25"/>
    <x v="1"/>
    <s v="plays"/>
    <x v="4090"/>
    <d v="2015-08-07T06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200"/>
    <n v="7.8431372549019605"/>
    <x v="1"/>
    <s v="plays"/>
    <x v="4091"/>
    <d v="2015-01-16T03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10000"/>
    <n v="5500"/>
    <x v="1"/>
    <s v="plays"/>
    <x v="4092"/>
    <d v="2015-04-04T18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625"/>
    <n v="41.666666666666664"/>
    <x v="1"/>
    <s v="plays"/>
    <x v="4093"/>
    <d v="2015-08-22T10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250"/>
    <n v="2.7397260273972601"/>
    <x v="1"/>
    <s v="plays"/>
    <x v="4094"/>
    <d v="2014-10-21T19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0000"/>
    <n v="37.5"/>
    <x v="1"/>
    <s v="plays"/>
    <x v="4095"/>
    <d v="2016-12-18T15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700"/>
    <n v="8.75"/>
    <x v="1"/>
    <s v="plays"/>
    <x v="4096"/>
    <d v="2017-02-27T2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e v="#DIV/0!"/>
    <e v="#DIV/0!"/>
    <x v="1"/>
    <s v="plays"/>
    <x v="4097"/>
    <d v="2016-01-31T14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e v="#DIV/0!"/>
    <e v="#DIV/0!"/>
    <x v="1"/>
    <s v="plays"/>
    <x v="4098"/>
    <d v="2016-06-04T08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4500"/>
    <n v="90"/>
    <x v="1"/>
    <s v="plays"/>
    <x v="4099"/>
    <d v="2016-09-02T11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e v="#DIV/0!"/>
    <e v="#DIV/0!"/>
    <x v="1"/>
    <s v="plays"/>
    <x v="4100"/>
    <d v="2014-10-24T17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e v="#DIV/0!"/>
    <e v="#DIV/0!"/>
    <x v="1"/>
    <s v="plays"/>
    <x v="4101"/>
    <d v="2017-01-25T12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83.333333333333329"/>
    <n v="3.6496350364963503"/>
    <x v="1"/>
    <s v="plays"/>
    <x v="4102"/>
    <d v="2016-05-15T11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66.66666666666666"/>
    <n v="10"/>
    <x v="1"/>
    <s v="plays"/>
    <x v="4103"/>
    <d v="2015-08-26T09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4.28571428571428"/>
    <n v="4.6801872074882995"/>
    <x v="1"/>
    <s v="plays"/>
    <x v="4104"/>
    <d v="2016-10-26T2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5500"/>
    <n v="14.347826086956522"/>
    <x v="1"/>
    <s v="plays"/>
    <x v="4105"/>
    <d v="2016-12-25T15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151.5151515151515"/>
    <n v="1.4164305949008498"/>
    <x v="1"/>
    <s v="plays"/>
    <x v="4106"/>
    <d v="2015-04-01T16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500"/>
    <n v="48.780487804878049"/>
    <x v="1"/>
    <s v="plays"/>
    <x v="4107"/>
    <d v="2014-09-24T13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3000"/>
    <n v="50.847457627118644"/>
    <x v="1"/>
    <s v="plays"/>
    <x v="4108"/>
    <d v="2017-03-02T2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e v="#DIV/0!"/>
    <e v="#DIV/0!"/>
    <x v="1"/>
    <s v="plays"/>
    <x v="4109"/>
    <d v="2015-11-29T04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50"/>
    <n v="3.4883720930232558"/>
    <x v="1"/>
    <s v="plays"/>
    <x v="4110"/>
    <d v="2016-07-21T06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500"/>
    <n v="31.914893617021278"/>
    <x v="1"/>
    <s v="plays"/>
    <x v="4111"/>
    <d v="2015-02-23T18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2500"/>
    <n v="2500"/>
    <x v="1"/>
    <s v="plays"/>
    <x v="4112"/>
    <d v="2016-02-27T15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500"/>
    <n v="500"/>
    <x v="1"/>
    <s v="plays"/>
    <x v="4113"/>
    <d v="2016-01-07T2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n v="18"/>
    <x v="0"/>
    <x v="0"/>
    <x v="0"/>
    <x v="0"/>
  </r>
  <r>
    <x v="1"/>
    <x v="1"/>
    <x v="1"/>
    <n v="60"/>
    <x v="1"/>
    <x v="1"/>
    <x v="1"/>
    <x v="1"/>
  </r>
  <r>
    <x v="2"/>
    <x v="2"/>
    <x v="2"/>
    <n v="52"/>
    <x v="2"/>
    <x v="2"/>
    <x v="2"/>
    <x v="2"/>
  </r>
  <r>
    <x v="3"/>
    <x v="3"/>
    <x v="3"/>
    <n v="40"/>
    <x v="3"/>
    <x v="3"/>
    <x v="3"/>
    <x v="3"/>
  </r>
  <r>
    <x v="4"/>
    <x v="4"/>
    <x v="4"/>
    <n v="17"/>
    <x v="4"/>
    <x v="4"/>
    <x v="4"/>
    <x v="4"/>
  </r>
  <r>
    <x v="5"/>
    <x v="5"/>
    <x v="5"/>
    <n v="14"/>
    <x v="5"/>
    <x v="5"/>
    <x v="5"/>
    <x v="5"/>
  </r>
  <r>
    <x v="6"/>
    <x v="6"/>
    <x v="6"/>
    <n v="18"/>
    <x v="6"/>
    <x v="6"/>
    <x v="6"/>
    <x v="6"/>
  </r>
  <r>
    <x v="7"/>
    <x v="7"/>
    <x v="7"/>
    <n v="13"/>
    <x v="7"/>
    <x v="7"/>
    <x v="7"/>
    <x v="7"/>
  </r>
  <r>
    <x v="8"/>
    <x v="8"/>
    <x v="8"/>
    <n v="7"/>
    <x v="8"/>
    <x v="8"/>
    <x v="8"/>
    <x v="8"/>
  </r>
  <r>
    <x v="9"/>
    <x v="9"/>
    <x v="9"/>
    <n v="6"/>
    <x v="9"/>
    <x v="9"/>
    <x v="9"/>
    <x v="9"/>
  </r>
  <r>
    <x v="10"/>
    <x v="10"/>
    <x v="10"/>
    <n v="4"/>
    <x v="10"/>
    <x v="10"/>
    <x v="10"/>
    <x v="10"/>
  </r>
  <r>
    <x v="11"/>
    <x v="11"/>
    <x v="11"/>
    <n v="100"/>
    <x v="11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21DA9-B4A1-4E80-B202-F82A51358F4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68378-E6F3-46C2-903F-F0487B000E4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F15D61-5354-41EA-8887-185674ABACA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state" fld="5" subtotal="count" baseField="0" baseItem="0"/>
  </dataFields>
  <chartFormats count="1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AC732-6A21-423B-9ACD-AD39C594D327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">
  <location ref="H15:K28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>
      <items count="13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t="default"/>
      </items>
    </pivotField>
    <pivotField showAll="0"/>
    <pivotField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9">
    <chartFormat chart="0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401B23-445D-42D3-B015-24D94D55EC97}" name="Table1" displayName="Table1" ref="A1:H13" totalsRowShown="0" headerRowDxfId="5">
  <autoFilter ref="A1:H13" xr:uid="{827396C1-9C9C-490F-ABBC-80A8B7B5B6A0}"/>
  <tableColumns count="8">
    <tableColumn id="1" xr3:uid="{8A5BDF5E-EE9E-4826-B5E7-A64D5C6FA0BD}" name="Goal"/>
    <tableColumn id="2" xr3:uid="{343F1852-83CB-4F83-976A-DC331A8F1E42}" name="Number Successful" dataDxfId="4">
      <calculatedColumnFormula>COUNTIFS(Sheet1!$D$2:$D$4115, "&gt;=1000", Sheet1!$F$2:$F$4115,"Successful")</calculatedColumnFormula>
    </tableColumn>
    <tableColumn id="3" xr3:uid="{D9B27826-A981-4D08-B570-976EEA51936B}" name="Number Failed" dataDxfId="3">
      <calculatedColumnFormula>COUNTIFS(Sheet1!$D$2:$D$4115,"&lt;1000",Sheet1!$F$2:$F$4115,"failed")</calculatedColumnFormula>
    </tableColumn>
    <tableColumn id="4" xr3:uid="{B75E5832-CF6B-4747-A0CF-45D521852913}" name="Number Canceled"/>
    <tableColumn id="5" xr3:uid="{E9433964-B50C-4C82-8C8E-43DEF7DB659B}" name="Total Projects">
      <calculatedColumnFormula>SUM(B2:D2)</calculatedColumnFormula>
    </tableColumn>
    <tableColumn id="6" xr3:uid="{A1718756-A30B-45C9-8C1E-640414771F58}" name="Percentage Successful" dataCellStyle="Percent">
      <calculatedColumnFormula>(B2/E2)</calculatedColumnFormula>
    </tableColumn>
    <tableColumn id="7" xr3:uid="{5285E727-E8A6-4AFF-985C-CEF9C056643B}" name="Percentage Failed" dataCellStyle="Percent">
      <calculatedColumnFormula>(C2/E2)</calculatedColumnFormula>
    </tableColumn>
    <tableColumn id="8" xr3:uid="{E50A58F6-98F0-4227-9B98-6848DD9738D4}" name="Percentage Canceled" dataCellStyle="Percent">
      <calculatedColumnFormula>(D2/E2)</calculatedColumn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115"/>
  <sheetViews>
    <sheetView topLeftCell="A4105" zoomScale="82" zoomScaleNormal="82" workbookViewId="0">
      <selection activeCell="H7" sqref="H7"/>
    </sheetView>
  </sheetViews>
  <sheetFormatPr defaultRowHeight="14.4"/>
  <cols>
    <col min="2" max="2" width="38.44140625" style="3" customWidth="1"/>
    <col min="3" max="3" width="40.33203125" style="3" customWidth="1"/>
    <col min="4" max="4" width="15.6640625" style="15" bestFit="1" customWidth="1"/>
    <col min="5" max="5" width="16.44140625" style="1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16.21875" bestFit="1" customWidth="1"/>
    <col min="15" max="15" width="20.109375" bestFit="1" customWidth="1"/>
    <col min="16" max="16" width="41" style="6" customWidth="1"/>
    <col min="17" max="17" width="16" style="6" bestFit="1" customWidth="1"/>
    <col min="18" max="18" width="22.21875" bestFit="1" customWidth="1"/>
    <col min="19" max="19" width="20.88671875" style="6" bestFit="1" customWidth="1"/>
  </cols>
  <sheetData>
    <row r="1" spans="1:19">
      <c r="A1" s="1" t="s">
        <v>0</v>
      </c>
      <c r="B1" s="2" t="s">
        <v>1</v>
      </c>
      <c r="C1" s="2" t="s">
        <v>4110</v>
      </c>
      <c r="D1" s="14" t="s">
        <v>8216</v>
      </c>
      <c r="E1" s="14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8317</v>
      </c>
      <c r="O1" s="1" t="s">
        <v>8264</v>
      </c>
      <c r="P1" s="1" t="s">
        <v>8315</v>
      </c>
      <c r="Q1" s="1" t="s">
        <v>8316</v>
      </c>
      <c r="R1" s="1" t="s">
        <v>8323</v>
      </c>
      <c r="S1" s="1" t="s">
        <v>8324</v>
      </c>
    </row>
    <row r="2" spans="1:19" ht="43.2">
      <c r="A2">
        <v>0</v>
      </c>
      <c r="B2" s="3" t="s">
        <v>2</v>
      </c>
      <c r="C2" s="3" t="s">
        <v>4111</v>
      </c>
      <c r="D2" s="15">
        <v>8500</v>
      </c>
      <c r="E2" s="1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7">
        <f>D2/L2</f>
        <v>46.703296703296701</v>
      </c>
      <c r="O2" s="5">
        <f>E2/D2</f>
        <v>1.3685882352941177</v>
      </c>
      <c r="P2" s="6" t="s">
        <v>8265</v>
      </c>
      <c r="Q2" s="6" t="s">
        <v>8266</v>
      </c>
      <c r="R2" s="11">
        <f>(J2/86400)+25569+(-9/24)</f>
        <v>42176.632071759261</v>
      </c>
      <c r="S2" s="12">
        <f t="shared" ref="S2:S65" si="0">(I2/86400)+25569+(-9/24)</f>
        <v>42207.75</v>
      </c>
    </row>
    <row r="3" spans="1:19" ht="28.8">
      <c r="A3">
        <v>1</v>
      </c>
      <c r="B3" s="3" t="s">
        <v>3</v>
      </c>
      <c r="C3" s="3" t="s">
        <v>4112</v>
      </c>
      <c r="D3" s="15">
        <v>10275</v>
      </c>
      <c r="E3" s="1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7">
        <f t="shared" ref="N3:N66" si="1">D3/L3</f>
        <v>130.0632911392405</v>
      </c>
      <c r="O3" s="5">
        <f t="shared" ref="O3:O66" si="2">E3/D3</f>
        <v>1.4260827250608272</v>
      </c>
      <c r="P3" s="6" t="s">
        <v>8265</v>
      </c>
      <c r="Q3" s="6" t="s">
        <v>8266</v>
      </c>
      <c r="R3" s="11">
        <f t="shared" ref="R3:R66" si="3">(J3/86400)+25569+(-9/24)</f>
        <v>42766.225497685184</v>
      </c>
      <c r="S3" s="12">
        <f t="shared" si="0"/>
        <v>42796.225497685184</v>
      </c>
    </row>
    <row r="4" spans="1:19" ht="43.2">
      <c r="A4">
        <v>2</v>
      </c>
      <c r="B4" s="3" t="s">
        <v>4</v>
      </c>
      <c r="C4" s="3" t="s">
        <v>4113</v>
      </c>
      <c r="D4" s="15">
        <v>500</v>
      </c>
      <c r="E4" s="1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7">
        <f t="shared" si="1"/>
        <v>14.285714285714286</v>
      </c>
      <c r="O4" s="5">
        <f t="shared" si="2"/>
        <v>1.05</v>
      </c>
      <c r="P4" s="6" t="s">
        <v>8265</v>
      </c>
      <c r="Q4" s="6" t="s">
        <v>8266</v>
      </c>
      <c r="R4" s="11">
        <f t="shared" si="3"/>
        <v>42405.327349537038</v>
      </c>
      <c r="S4" s="12">
        <f t="shared" si="0"/>
        <v>42415.327349537038</v>
      </c>
    </row>
    <row r="5" spans="1:19" ht="28.8">
      <c r="A5">
        <v>3</v>
      </c>
      <c r="B5" s="3" t="s">
        <v>5</v>
      </c>
      <c r="C5" s="3" t="s">
        <v>4114</v>
      </c>
      <c r="D5" s="15">
        <v>10000</v>
      </c>
      <c r="E5" s="1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7">
        <f t="shared" si="1"/>
        <v>66.666666666666671</v>
      </c>
      <c r="O5" s="5">
        <f t="shared" si="2"/>
        <v>1.0389999999999999</v>
      </c>
      <c r="P5" s="6" t="s">
        <v>8265</v>
      </c>
      <c r="Q5" s="6" t="s">
        <v>8266</v>
      </c>
      <c r="R5" s="11">
        <f t="shared" si="3"/>
        <v>41828.140127314815</v>
      </c>
      <c r="S5" s="12">
        <f t="shared" si="0"/>
        <v>41858.140127314815</v>
      </c>
    </row>
    <row r="6" spans="1:19" ht="57.6">
      <c r="A6">
        <v>4</v>
      </c>
      <c r="B6" s="3" t="s">
        <v>6</v>
      </c>
      <c r="C6" s="3" t="s">
        <v>4115</v>
      </c>
      <c r="D6" s="15">
        <v>44000</v>
      </c>
      <c r="E6" s="1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7">
        <f t="shared" si="1"/>
        <v>154.92957746478874</v>
      </c>
      <c r="O6" s="5">
        <f t="shared" si="2"/>
        <v>1.2299154545454545</v>
      </c>
      <c r="P6" s="6" t="s">
        <v>8265</v>
      </c>
      <c r="Q6" s="6" t="s">
        <v>8266</v>
      </c>
      <c r="R6" s="11">
        <f t="shared" si="3"/>
        <v>42327.459247685183</v>
      </c>
      <c r="S6" s="12">
        <f t="shared" si="0"/>
        <v>42357.459247685183</v>
      </c>
    </row>
    <row r="7" spans="1:19" ht="43.2">
      <c r="A7">
        <v>5</v>
      </c>
      <c r="B7" s="3" t="s">
        <v>7</v>
      </c>
      <c r="C7" s="3" t="s">
        <v>4116</v>
      </c>
      <c r="D7" s="15">
        <v>3999</v>
      </c>
      <c r="E7" s="1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7">
        <f t="shared" si="1"/>
        <v>85.085106382978722</v>
      </c>
      <c r="O7" s="5">
        <f t="shared" si="2"/>
        <v>1.0977744436109027</v>
      </c>
      <c r="P7" s="6" t="s">
        <v>8265</v>
      </c>
      <c r="Q7" s="6" t="s">
        <v>8266</v>
      </c>
      <c r="R7" s="11">
        <f t="shared" si="3"/>
        <v>42563.557951388888</v>
      </c>
      <c r="S7" s="12">
        <f t="shared" si="0"/>
        <v>42579.857638888891</v>
      </c>
    </row>
    <row r="8" spans="1:19" ht="43.2">
      <c r="A8">
        <v>6</v>
      </c>
      <c r="B8" s="3" t="s">
        <v>8</v>
      </c>
      <c r="C8" s="3" t="s">
        <v>4117</v>
      </c>
      <c r="D8" s="15">
        <v>8000</v>
      </c>
      <c r="E8" s="1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7">
        <f t="shared" si="1"/>
        <v>137.93103448275863</v>
      </c>
      <c r="O8" s="5">
        <f t="shared" si="2"/>
        <v>1.064875</v>
      </c>
      <c r="P8" s="6" t="s">
        <v>8265</v>
      </c>
      <c r="Q8" s="6" t="s">
        <v>8266</v>
      </c>
      <c r="R8" s="11">
        <f t="shared" si="3"/>
        <v>41793.697337962964</v>
      </c>
      <c r="S8" s="12">
        <f t="shared" si="0"/>
        <v>41803.697337962964</v>
      </c>
    </row>
    <row r="9" spans="1:19" ht="57.6">
      <c r="A9">
        <v>7</v>
      </c>
      <c r="B9" s="3" t="s">
        <v>9</v>
      </c>
      <c r="C9" s="3" t="s">
        <v>4118</v>
      </c>
      <c r="D9" s="15">
        <v>9000</v>
      </c>
      <c r="E9" s="1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7">
        <f t="shared" si="1"/>
        <v>157.89473684210526</v>
      </c>
      <c r="O9" s="5">
        <f t="shared" si="2"/>
        <v>1.0122222222222221</v>
      </c>
      <c r="P9" s="6" t="s">
        <v>8265</v>
      </c>
      <c r="Q9" s="6" t="s">
        <v>8266</v>
      </c>
      <c r="R9" s="11">
        <f t="shared" si="3"/>
        <v>42515.672071759254</v>
      </c>
      <c r="S9" s="12">
        <f t="shared" si="0"/>
        <v>42555.672071759254</v>
      </c>
    </row>
    <row r="10" spans="1:19" ht="28.8">
      <c r="A10">
        <v>8</v>
      </c>
      <c r="B10" s="3" t="s">
        <v>10</v>
      </c>
      <c r="C10" s="3" t="s">
        <v>4119</v>
      </c>
      <c r="D10" s="15">
        <v>3500</v>
      </c>
      <c r="E10" s="1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7">
        <f t="shared" si="1"/>
        <v>291.66666666666669</v>
      </c>
      <c r="O10" s="5">
        <f t="shared" si="2"/>
        <v>1.0004342857142856</v>
      </c>
      <c r="P10" s="6" t="s">
        <v>8265</v>
      </c>
      <c r="Q10" s="6" t="s">
        <v>8266</v>
      </c>
      <c r="R10" s="11">
        <f t="shared" si="3"/>
        <v>42468.56958333333</v>
      </c>
      <c r="S10" s="12">
        <f t="shared" si="0"/>
        <v>42475.5</v>
      </c>
    </row>
    <row r="11" spans="1:19" ht="43.2">
      <c r="A11">
        <v>9</v>
      </c>
      <c r="B11" s="3" t="s">
        <v>11</v>
      </c>
      <c r="C11" s="3" t="s">
        <v>4120</v>
      </c>
      <c r="D11" s="15">
        <v>500</v>
      </c>
      <c r="E11" s="1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7">
        <f t="shared" si="1"/>
        <v>25</v>
      </c>
      <c r="O11" s="5">
        <f t="shared" si="2"/>
        <v>1.2599800000000001</v>
      </c>
      <c r="P11" s="6" t="s">
        <v>8265</v>
      </c>
      <c r="Q11" s="6" t="s">
        <v>8266</v>
      </c>
      <c r="R11" s="11">
        <f t="shared" si="3"/>
        <v>42446.728518518517</v>
      </c>
      <c r="S11" s="12">
        <f t="shared" si="0"/>
        <v>42476.728518518517</v>
      </c>
    </row>
    <row r="12" spans="1:19" ht="43.2">
      <c r="A12">
        <v>10</v>
      </c>
      <c r="B12" s="3" t="s">
        <v>12</v>
      </c>
      <c r="C12" s="3" t="s">
        <v>4121</v>
      </c>
      <c r="D12" s="15">
        <v>3000</v>
      </c>
      <c r="E12" s="1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7">
        <f t="shared" si="1"/>
        <v>157.89473684210526</v>
      </c>
      <c r="O12" s="5">
        <f t="shared" si="2"/>
        <v>1.0049999999999999</v>
      </c>
      <c r="P12" s="6" t="s">
        <v>8265</v>
      </c>
      <c r="Q12" s="6" t="s">
        <v>8266</v>
      </c>
      <c r="R12" s="11">
        <f t="shared" si="3"/>
        <v>41779.693043981482</v>
      </c>
      <c r="S12" s="12">
        <f t="shared" si="0"/>
        <v>41814.693043981482</v>
      </c>
    </row>
    <row r="13" spans="1:19" ht="57.6">
      <c r="A13">
        <v>11</v>
      </c>
      <c r="B13" s="3" t="s">
        <v>13</v>
      </c>
      <c r="C13" s="3" t="s">
        <v>4122</v>
      </c>
      <c r="D13" s="15">
        <v>5000</v>
      </c>
      <c r="E13" s="1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7">
        <f t="shared" si="1"/>
        <v>66.666666666666671</v>
      </c>
      <c r="O13" s="5">
        <f t="shared" si="2"/>
        <v>1.2050000000000001</v>
      </c>
      <c r="P13" s="6" t="s">
        <v>8265</v>
      </c>
      <c r="Q13" s="6" t="s">
        <v>8266</v>
      </c>
      <c r="R13" s="11">
        <f t="shared" si="3"/>
        <v>42572.403495370367</v>
      </c>
      <c r="S13" s="12">
        <f t="shared" si="0"/>
        <v>42603.75</v>
      </c>
    </row>
    <row r="14" spans="1:19" ht="57.6">
      <c r="A14">
        <v>12</v>
      </c>
      <c r="B14" s="3" t="s">
        <v>14</v>
      </c>
      <c r="C14" s="3" t="s">
        <v>4123</v>
      </c>
      <c r="D14" s="15">
        <v>30000</v>
      </c>
      <c r="E14" s="1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7">
        <f t="shared" si="1"/>
        <v>36.27569528415961</v>
      </c>
      <c r="O14" s="5">
        <f t="shared" si="2"/>
        <v>1.6529333333333334</v>
      </c>
      <c r="P14" s="6" t="s">
        <v>8265</v>
      </c>
      <c r="Q14" s="6" t="s">
        <v>8266</v>
      </c>
      <c r="R14" s="11">
        <f t="shared" si="3"/>
        <v>41791.338252314818</v>
      </c>
      <c r="S14" s="12">
        <f t="shared" si="0"/>
        <v>41835.75</v>
      </c>
    </row>
    <row r="15" spans="1:19" ht="43.2">
      <c r="A15">
        <v>13</v>
      </c>
      <c r="B15" s="3" t="s">
        <v>15</v>
      </c>
      <c r="C15" s="3" t="s">
        <v>4124</v>
      </c>
      <c r="D15" s="15">
        <v>3500</v>
      </c>
      <c r="E15" s="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7">
        <f t="shared" si="1"/>
        <v>68.627450980392155</v>
      </c>
      <c r="O15" s="5">
        <f t="shared" si="2"/>
        <v>1.5997142857142856</v>
      </c>
      <c r="P15" s="6" t="s">
        <v>8265</v>
      </c>
      <c r="Q15" s="6" t="s">
        <v>8266</v>
      </c>
      <c r="R15" s="11">
        <f t="shared" si="3"/>
        <v>42508.302187499998</v>
      </c>
      <c r="S15" s="12">
        <f t="shared" si="0"/>
        <v>42544.477083333331</v>
      </c>
    </row>
    <row r="16" spans="1:19" ht="28.8">
      <c r="A16">
        <v>14</v>
      </c>
      <c r="B16" s="3" t="s">
        <v>16</v>
      </c>
      <c r="C16" s="3" t="s">
        <v>4125</v>
      </c>
      <c r="D16" s="15">
        <v>6000</v>
      </c>
      <c r="E16" s="1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7">
        <f t="shared" si="1"/>
        <v>146.34146341463415</v>
      </c>
      <c r="O16" s="5">
        <f t="shared" si="2"/>
        <v>1.0093333333333334</v>
      </c>
      <c r="P16" s="6" t="s">
        <v>8265</v>
      </c>
      <c r="Q16" s="6" t="s">
        <v>8266</v>
      </c>
      <c r="R16" s="11">
        <f t="shared" si="3"/>
        <v>41807.65148148148</v>
      </c>
      <c r="S16" s="12">
        <f t="shared" si="0"/>
        <v>41833.207638888889</v>
      </c>
    </row>
    <row r="17" spans="1:19" ht="43.2">
      <c r="A17">
        <v>15</v>
      </c>
      <c r="B17" s="3" t="s">
        <v>17</v>
      </c>
      <c r="C17" s="3" t="s">
        <v>4126</v>
      </c>
      <c r="D17" s="15">
        <v>2000</v>
      </c>
      <c r="E17" s="1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7">
        <f t="shared" si="1"/>
        <v>20.408163265306122</v>
      </c>
      <c r="O17" s="5">
        <f t="shared" si="2"/>
        <v>1.0660000000000001</v>
      </c>
      <c r="P17" s="6" t="s">
        <v>8265</v>
      </c>
      <c r="Q17" s="6" t="s">
        <v>8266</v>
      </c>
      <c r="R17" s="11">
        <f t="shared" si="3"/>
        <v>42256.016875000001</v>
      </c>
      <c r="S17" s="12">
        <f t="shared" si="0"/>
        <v>42274.468055555553</v>
      </c>
    </row>
    <row r="18" spans="1:19" ht="43.2">
      <c r="A18">
        <v>16</v>
      </c>
      <c r="B18" s="3" t="s">
        <v>18</v>
      </c>
      <c r="C18" s="3" t="s">
        <v>4127</v>
      </c>
      <c r="D18" s="15">
        <v>12000</v>
      </c>
      <c r="E18" s="1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7">
        <f t="shared" si="1"/>
        <v>171.42857142857142</v>
      </c>
      <c r="O18" s="5">
        <f t="shared" si="2"/>
        <v>1.0024166666666667</v>
      </c>
      <c r="P18" s="6" t="s">
        <v>8265</v>
      </c>
      <c r="Q18" s="6" t="s">
        <v>8266</v>
      </c>
      <c r="R18" s="11">
        <f t="shared" si="3"/>
        <v>41760.421423611115</v>
      </c>
      <c r="S18" s="12">
        <f t="shared" si="0"/>
        <v>41805.854166666664</v>
      </c>
    </row>
    <row r="19" spans="1:19" ht="43.2">
      <c r="A19">
        <v>17</v>
      </c>
      <c r="B19" s="3" t="s">
        <v>19</v>
      </c>
      <c r="C19" s="3" t="s">
        <v>4128</v>
      </c>
      <c r="D19" s="15">
        <v>1500</v>
      </c>
      <c r="E19" s="1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7">
        <f t="shared" si="1"/>
        <v>41.666666666666664</v>
      </c>
      <c r="O19" s="5">
        <f t="shared" si="2"/>
        <v>1.0066666666666666</v>
      </c>
      <c r="P19" s="6" t="s">
        <v>8265</v>
      </c>
      <c r="Q19" s="6" t="s">
        <v>8266</v>
      </c>
      <c r="R19" s="11">
        <f t="shared" si="3"/>
        <v>41917.356736111113</v>
      </c>
      <c r="S19" s="12">
        <f t="shared" si="0"/>
        <v>41947.398402777777</v>
      </c>
    </row>
    <row r="20" spans="1:19" ht="43.2">
      <c r="A20">
        <v>18</v>
      </c>
      <c r="B20" s="3" t="s">
        <v>20</v>
      </c>
      <c r="C20" s="3" t="s">
        <v>4129</v>
      </c>
      <c r="D20" s="15">
        <v>30000</v>
      </c>
      <c r="E20" s="1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7">
        <f t="shared" si="1"/>
        <v>87.719298245614041</v>
      </c>
      <c r="O20" s="5">
        <f t="shared" si="2"/>
        <v>1.0632110000000001</v>
      </c>
      <c r="P20" s="6" t="s">
        <v>8265</v>
      </c>
      <c r="Q20" s="6" t="s">
        <v>8266</v>
      </c>
      <c r="R20" s="11">
        <f t="shared" si="3"/>
        <v>41869.167314814811</v>
      </c>
      <c r="S20" s="12">
        <f t="shared" si="0"/>
        <v>41899.167314814811</v>
      </c>
    </row>
    <row r="21" spans="1:19" ht="43.2">
      <c r="A21">
        <v>19</v>
      </c>
      <c r="B21" s="3" t="s">
        <v>21</v>
      </c>
      <c r="C21" s="3" t="s">
        <v>4130</v>
      </c>
      <c r="D21" s="15">
        <v>850</v>
      </c>
      <c r="E21" s="1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7">
        <f t="shared" si="1"/>
        <v>38.636363636363633</v>
      </c>
      <c r="O21" s="5">
        <f t="shared" si="2"/>
        <v>1.4529411764705882</v>
      </c>
      <c r="P21" s="6" t="s">
        <v>8265</v>
      </c>
      <c r="Q21" s="6" t="s">
        <v>8266</v>
      </c>
      <c r="R21" s="11">
        <f t="shared" si="3"/>
        <v>42175.441365740742</v>
      </c>
      <c r="S21" s="12">
        <f t="shared" si="0"/>
        <v>42205.441365740742</v>
      </c>
    </row>
    <row r="22" spans="1:19" ht="43.2">
      <c r="A22">
        <v>20</v>
      </c>
      <c r="B22" s="3" t="s">
        <v>22</v>
      </c>
      <c r="C22" s="3" t="s">
        <v>4131</v>
      </c>
      <c r="D22" s="15">
        <v>2000</v>
      </c>
      <c r="E22" s="1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7">
        <f t="shared" si="1"/>
        <v>80</v>
      </c>
      <c r="O22" s="5">
        <f t="shared" si="2"/>
        <v>1.002</v>
      </c>
      <c r="P22" s="6" t="s">
        <v>8265</v>
      </c>
      <c r="Q22" s="6" t="s">
        <v>8266</v>
      </c>
      <c r="R22" s="11">
        <f t="shared" si="3"/>
        <v>42200.383240740739</v>
      </c>
      <c r="S22" s="12">
        <f t="shared" si="0"/>
        <v>42260.383240740739</v>
      </c>
    </row>
    <row r="23" spans="1:19" ht="43.2">
      <c r="A23">
        <v>21</v>
      </c>
      <c r="B23" s="3" t="s">
        <v>23</v>
      </c>
      <c r="C23" s="3" t="s">
        <v>4132</v>
      </c>
      <c r="D23" s="15">
        <v>18500</v>
      </c>
      <c r="E23" s="1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7">
        <f t="shared" si="1"/>
        <v>183.16831683168317</v>
      </c>
      <c r="O23" s="5">
        <f t="shared" si="2"/>
        <v>1.0913513513513513</v>
      </c>
      <c r="P23" s="6" t="s">
        <v>8265</v>
      </c>
      <c r="Q23" s="6" t="s">
        <v>8266</v>
      </c>
      <c r="R23" s="11">
        <f t="shared" si="3"/>
        <v>41878.252187500002</v>
      </c>
      <c r="S23" s="12">
        <f t="shared" si="0"/>
        <v>41908.252187500002</v>
      </c>
    </row>
    <row r="24" spans="1:19" ht="28.8">
      <c r="A24">
        <v>22</v>
      </c>
      <c r="B24" s="3" t="s">
        <v>24</v>
      </c>
      <c r="C24" s="3" t="s">
        <v>4133</v>
      </c>
      <c r="D24" s="15">
        <v>350</v>
      </c>
      <c r="E24" s="1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7">
        <f t="shared" si="1"/>
        <v>43.75</v>
      </c>
      <c r="O24" s="5">
        <f t="shared" si="2"/>
        <v>1.1714285714285715</v>
      </c>
      <c r="P24" s="6" t="s">
        <v>8265</v>
      </c>
      <c r="Q24" s="6" t="s">
        <v>8266</v>
      </c>
      <c r="R24" s="11">
        <f t="shared" si="3"/>
        <v>41989.53634259259</v>
      </c>
      <c r="S24" s="12">
        <f t="shared" si="0"/>
        <v>42004.957638888889</v>
      </c>
    </row>
    <row r="25" spans="1:19" ht="43.2">
      <c r="A25">
        <v>23</v>
      </c>
      <c r="B25" s="3" t="s">
        <v>25</v>
      </c>
      <c r="C25" s="3" t="s">
        <v>4134</v>
      </c>
      <c r="D25" s="15">
        <v>2000</v>
      </c>
      <c r="E25" s="1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7">
        <f t="shared" si="1"/>
        <v>86.956521739130437</v>
      </c>
      <c r="O25" s="5">
        <f t="shared" si="2"/>
        <v>1.1850000000000001</v>
      </c>
      <c r="P25" s="6" t="s">
        <v>8265</v>
      </c>
      <c r="Q25" s="6" t="s">
        <v>8266</v>
      </c>
      <c r="R25" s="11">
        <f t="shared" si="3"/>
        <v>42097.403946759259</v>
      </c>
      <c r="S25" s="12">
        <f t="shared" si="0"/>
        <v>42124.263888888891</v>
      </c>
    </row>
    <row r="26" spans="1:19" ht="28.8">
      <c r="A26">
        <v>24</v>
      </c>
      <c r="B26" s="3" t="s">
        <v>26</v>
      </c>
      <c r="C26" s="3" t="s">
        <v>4135</v>
      </c>
      <c r="D26" s="15">
        <v>35000</v>
      </c>
      <c r="E26" s="1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7">
        <f t="shared" si="1"/>
        <v>60.975609756097562</v>
      </c>
      <c r="O26" s="5">
        <f t="shared" si="2"/>
        <v>1.0880768571428572</v>
      </c>
      <c r="P26" s="6" t="s">
        <v>8265</v>
      </c>
      <c r="Q26" s="6" t="s">
        <v>8266</v>
      </c>
      <c r="R26" s="11">
        <f t="shared" si="3"/>
        <v>42229.445173611108</v>
      </c>
      <c r="S26" s="12">
        <f t="shared" si="0"/>
        <v>42262.443749999999</v>
      </c>
    </row>
    <row r="27" spans="1:19" ht="43.2">
      <c r="A27">
        <v>25</v>
      </c>
      <c r="B27" s="3" t="s">
        <v>27</v>
      </c>
      <c r="C27" s="3" t="s">
        <v>4136</v>
      </c>
      <c r="D27" s="15">
        <v>600</v>
      </c>
      <c r="E27" s="1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7">
        <f t="shared" si="1"/>
        <v>42.857142857142854</v>
      </c>
      <c r="O27" s="5">
        <f t="shared" si="2"/>
        <v>1.3333333333333333</v>
      </c>
      <c r="P27" s="6" t="s">
        <v>8265</v>
      </c>
      <c r="Q27" s="6" t="s">
        <v>8266</v>
      </c>
      <c r="R27" s="11">
        <f t="shared" si="3"/>
        <v>42317.650011574078</v>
      </c>
      <c r="S27" s="12">
        <f t="shared" si="0"/>
        <v>42377.650011574078</v>
      </c>
    </row>
    <row r="28" spans="1:19" ht="43.2">
      <c r="A28">
        <v>26</v>
      </c>
      <c r="B28" s="3" t="s">
        <v>28</v>
      </c>
      <c r="C28" s="3" t="s">
        <v>4137</v>
      </c>
      <c r="D28" s="15">
        <v>1250</v>
      </c>
      <c r="E28" s="1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7">
        <f t="shared" si="1"/>
        <v>65.78947368421052</v>
      </c>
      <c r="O28" s="5">
        <f t="shared" si="2"/>
        <v>1.552</v>
      </c>
      <c r="P28" s="6" t="s">
        <v>8265</v>
      </c>
      <c r="Q28" s="6" t="s">
        <v>8266</v>
      </c>
      <c r="R28" s="11">
        <f t="shared" si="3"/>
        <v>41828.140555555554</v>
      </c>
      <c r="S28" s="12">
        <f t="shared" si="0"/>
        <v>41868.140555555554</v>
      </c>
    </row>
    <row r="29" spans="1:19" ht="43.2">
      <c r="A29">
        <v>27</v>
      </c>
      <c r="B29" s="3" t="s">
        <v>29</v>
      </c>
      <c r="C29" s="3" t="s">
        <v>4138</v>
      </c>
      <c r="D29" s="15">
        <v>20000</v>
      </c>
      <c r="E29" s="1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7">
        <f t="shared" si="1"/>
        <v>133.33333333333334</v>
      </c>
      <c r="O29" s="5">
        <f t="shared" si="2"/>
        <v>1.1172500000000001</v>
      </c>
      <c r="P29" s="6" t="s">
        <v>8265</v>
      </c>
      <c r="Q29" s="6" t="s">
        <v>8266</v>
      </c>
      <c r="R29" s="11">
        <f t="shared" si="3"/>
        <v>41928.789733796293</v>
      </c>
      <c r="S29" s="12">
        <f t="shared" si="0"/>
        <v>41958.831400462965</v>
      </c>
    </row>
    <row r="30" spans="1:19" ht="28.8">
      <c r="A30">
        <v>28</v>
      </c>
      <c r="B30" s="3" t="s">
        <v>30</v>
      </c>
      <c r="C30" s="3" t="s">
        <v>4139</v>
      </c>
      <c r="D30" s="15">
        <v>12000</v>
      </c>
      <c r="E30" s="1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7">
        <f t="shared" si="1"/>
        <v>169.01408450704224</v>
      </c>
      <c r="O30" s="5">
        <f t="shared" si="2"/>
        <v>1.0035000000000001</v>
      </c>
      <c r="P30" s="6" t="s">
        <v>8265</v>
      </c>
      <c r="Q30" s="6" t="s">
        <v>8266</v>
      </c>
      <c r="R30" s="11">
        <f t="shared" si="3"/>
        <v>42324.58893518518</v>
      </c>
      <c r="S30" s="12">
        <f t="shared" si="0"/>
        <v>42354.58893518518</v>
      </c>
    </row>
    <row r="31" spans="1:19" ht="43.2">
      <c r="A31">
        <v>29</v>
      </c>
      <c r="B31" s="3" t="s">
        <v>31</v>
      </c>
      <c r="C31" s="3" t="s">
        <v>4140</v>
      </c>
      <c r="D31" s="15">
        <v>3000</v>
      </c>
      <c r="E31" s="1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7">
        <f t="shared" si="1"/>
        <v>25.641025641025642</v>
      </c>
      <c r="O31" s="5">
        <f t="shared" si="2"/>
        <v>1.2333333333333334</v>
      </c>
      <c r="P31" s="6" t="s">
        <v>8265</v>
      </c>
      <c r="Q31" s="6" t="s">
        <v>8266</v>
      </c>
      <c r="R31" s="11">
        <f t="shared" si="3"/>
        <v>41812.29824074074</v>
      </c>
      <c r="S31" s="12">
        <f t="shared" si="0"/>
        <v>41842.29824074074</v>
      </c>
    </row>
    <row r="32" spans="1:19" ht="43.2">
      <c r="A32">
        <v>30</v>
      </c>
      <c r="B32" s="3" t="s">
        <v>32</v>
      </c>
      <c r="C32" s="3" t="s">
        <v>4141</v>
      </c>
      <c r="D32" s="15">
        <v>4000</v>
      </c>
      <c r="E32" s="1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7">
        <f t="shared" si="1"/>
        <v>75.471698113207552</v>
      </c>
      <c r="O32" s="5">
        <f t="shared" si="2"/>
        <v>1.0129975</v>
      </c>
      <c r="P32" s="6" t="s">
        <v>8265</v>
      </c>
      <c r="Q32" s="6" t="s">
        <v>8266</v>
      </c>
      <c r="R32" s="11">
        <f t="shared" si="3"/>
        <v>41841.917997685188</v>
      </c>
      <c r="S32" s="12">
        <f t="shared" si="0"/>
        <v>41871.917997685188</v>
      </c>
    </row>
    <row r="33" spans="1:19" ht="43.2">
      <c r="A33">
        <v>31</v>
      </c>
      <c r="B33" s="3" t="s">
        <v>33</v>
      </c>
      <c r="C33" s="3" t="s">
        <v>4142</v>
      </c>
      <c r="D33" s="15">
        <v>13</v>
      </c>
      <c r="E33" s="1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7">
        <f t="shared" si="1"/>
        <v>13</v>
      </c>
      <c r="O33" s="5">
        <f t="shared" si="2"/>
        <v>1</v>
      </c>
      <c r="P33" s="6" t="s">
        <v>8265</v>
      </c>
      <c r="Q33" s="6" t="s">
        <v>8266</v>
      </c>
      <c r="R33" s="11">
        <f t="shared" si="3"/>
        <v>42376.41706018518</v>
      </c>
      <c r="S33" s="12">
        <f t="shared" si="0"/>
        <v>42394.41706018518</v>
      </c>
    </row>
    <row r="34" spans="1:19" ht="57.6">
      <c r="A34">
        <v>32</v>
      </c>
      <c r="B34" s="3" t="s">
        <v>34</v>
      </c>
      <c r="C34" s="3" t="s">
        <v>4143</v>
      </c>
      <c r="D34" s="15">
        <v>28450</v>
      </c>
      <c r="E34" s="1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7">
        <f t="shared" si="1"/>
        <v>319.66292134831463</v>
      </c>
      <c r="O34" s="5">
        <f t="shared" si="2"/>
        <v>1.0024604569420035</v>
      </c>
      <c r="P34" s="6" t="s">
        <v>8265</v>
      </c>
      <c r="Q34" s="6" t="s">
        <v>8266</v>
      </c>
      <c r="R34" s="11">
        <f t="shared" si="3"/>
        <v>42461.252511574072</v>
      </c>
      <c r="S34" s="12">
        <f t="shared" si="0"/>
        <v>42502.790972222225</v>
      </c>
    </row>
    <row r="35" spans="1:19" ht="43.2">
      <c r="A35">
        <v>33</v>
      </c>
      <c r="B35" s="3" t="s">
        <v>35</v>
      </c>
      <c r="C35" s="3" t="s">
        <v>4144</v>
      </c>
      <c r="D35" s="15">
        <v>5250</v>
      </c>
      <c r="E35" s="1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7">
        <f t="shared" si="1"/>
        <v>82.03125</v>
      </c>
      <c r="O35" s="5">
        <f t="shared" si="2"/>
        <v>1.0209523809523811</v>
      </c>
      <c r="P35" s="6" t="s">
        <v>8265</v>
      </c>
      <c r="Q35" s="6" t="s">
        <v>8266</v>
      </c>
      <c r="R35" s="11">
        <f t="shared" si="3"/>
        <v>42286.285891203705</v>
      </c>
      <c r="S35" s="12">
        <f t="shared" si="0"/>
        <v>42316.327557870369</v>
      </c>
    </row>
    <row r="36" spans="1:19" ht="43.2">
      <c r="A36">
        <v>34</v>
      </c>
      <c r="B36" s="3" t="s">
        <v>36</v>
      </c>
      <c r="C36" s="3" t="s">
        <v>4145</v>
      </c>
      <c r="D36" s="15">
        <v>2600</v>
      </c>
      <c r="E36" s="1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7">
        <f t="shared" si="1"/>
        <v>38.235294117647058</v>
      </c>
      <c r="O36" s="5">
        <f t="shared" si="2"/>
        <v>1.3046153846153845</v>
      </c>
      <c r="P36" s="6" t="s">
        <v>8265</v>
      </c>
      <c r="Q36" s="6" t="s">
        <v>8266</v>
      </c>
      <c r="R36" s="11">
        <f t="shared" si="3"/>
        <v>41840.946770833332</v>
      </c>
      <c r="S36" s="12">
        <f t="shared" si="0"/>
        <v>41855.946770833332</v>
      </c>
    </row>
    <row r="37" spans="1:19" ht="43.2">
      <c r="A37">
        <v>35</v>
      </c>
      <c r="B37" s="3" t="s">
        <v>37</v>
      </c>
      <c r="C37" s="3" t="s">
        <v>4146</v>
      </c>
      <c r="D37" s="15">
        <v>1000</v>
      </c>
      <c r="E37" s="1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7">
        <f t="shared" si="1"/>
        <v>35.714285714285715</v>
      </c>
      <c r="O37" s="5">
        <f t="shared" si="2"/>
        <v>1.665</v>
      </c>
      <c r="P37" s="6" t="s">
        <v>8265</v>
      </c>
      <c r="Q37" s="6" t="s">
        <v>8266</v>
      </c>
      <c r="R37" s="11">
        <f t="shared" si="3"/>
        <v>42097.916828703703</v>
      </c>
      <c r="S37" s="12">
        <f t="shared" si="0"/>
        <v>42121.625</v>
      </c>
    </row>
    <row r="38" spans="1:19" ht="28.8">
      <c r="A38">
        <v>36</v>
      </c>
      <c r="B38" s="3" t="s">
        <v>38</v>
      </c>
      <c r="C38" s="3" t="s">
        <v>4147</v>
      </c>
      <c r="D38" s="15">
        <v>6000</v>
      </c>
      <c r="E38" s="1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7">
        <f t="shared" si="1"/>
        <v>136.36363636363637</v>
      </c>
      <c r="O38" s="5">
        <f t="shared" si="2"/>
        <v>1.4215</v>
      </c>
      <c r="P38" s="6" t="s">
        <v>8265</v>
      </c>
      <c r="Q38" s="6" t="s">
        <v>8266</v>
      </c>
      <c r="R38" s="11">
        <f t="shared" si="3"/>
        <v>42067.932002314818</v>
      </c>
      <c r="S38" s="12">
        <f t="shared" si="0"/>
        <v>42097.890335648146</v>
      </c>
    </row>
    <row r="39" spans="1:19" ht="43.2">
      <c r="A39">
        <v>37</v>
      </c>
      <c r="B39" s="3" t="s">
        <v>39</v>
      </c>
      <c r="C39" s="3" t="s">
        <v>4148</v>
      </c>
      <c r="D39" s="15">
        <v>22000</v>
      </c>
      <c r="E39" s="1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7">
        <f t="shared" si="1"/>
        <v>86.956521739130437</v>
      </c>
      <c r="O39" s="5">
        <f t="shared" si="2"/>
        <v>1.8344090909090909</v>
      </c>
      <c r="P39" s="6" t="s">
        <v>8265</v>
      </c>
      <c r="Q39" s="6" t="s">
        <v>8266</v>
      </c>
      <c r="R39" s="11">
        <f t="shared" si="3"/>
        <v>42032.318043981482</v>
      </c>
      <c r="S39" s="12">
        <f t="shared" si="0"/>
        <v>42062.318043981482</v>
      </c>
    </row>
    <row r="40" spans="1:19" ht="43.2">
      <c r="A40">
        <v>38</v>
      </c>
      <c r="B40" s="3" t="s">
        <v>40</v>
      </c>
      <c r="C40" s="3" t="s">
        <v>4149</v>
      </c>
      <c r="D40" s="15">
        <v>2500</v>
      </c>
      <c r="E40" s="1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7">
        <f t="shared" si="1"/>
        <v>37.878787878787875</v>
      </c>
      <c r="O40" s="5">
        <f t="shared" si="2"/>
        <v>1.1004</v>
      </c>
      <c r="P40" s="6" t="s">
        <v>8265</v>
      </c>
      <c r="Q40" s="6" t="s">
        <v>8266</v>
      </c>
      <c r="R40" s="11">
        <f t="shared" si="3"/>
        <v>41374.682222222225</v>
      </c>
      <c r="S40" s="12">
        <f t="shared" si="0"/>
        <v>41404.682222222225</v>
      </c>
    </row>
    <row r="41" spans="1:19" ht="57.6">
      <c r="A41">
        <v>39</v>
      </c>
      <c r="B41" s="3" t="s">
        <v>41</v>
      </c>
      <c r="C41" s="3" t="s">
        <v>4150</v>
      </c>
      <c r="D41" s="15">
        <v>25000</v>
      </c>
      <c r="E41" s="1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7">
        <f t="shared" si="1"/>
        <v>115.2073732718894</v>
      </c>
      <c r="O41" s="5">
        <f t="shared" si="2"/>
        <v>1.3098000000000001</v>
      </c>
      <c r="P41" s="6" t="s">
        <v>8265</v>
      </c>
      <c r="Q41" s="6" t="s">
        <v>8266</v>
      </c>
      <c r="R41" s="11">
        <f t="shared" si="3"/>
        <v>41753.672083333331</v>
      </c>
      <c r="S41" s="12">
        <f t="shared" si="0"/>
        <v>41784.582638888889</v>
      </c>
    </row>
    <row r="42" spans="1:19" ht="43.2">
      <c r="A42">
        <v>40</v>
      </c>
      <c r="B42" s="3" t="s">
        <v>42</v>
      </c>
      <c r="C42" s="3" t="s">
        <v>4151</v>
      </c>
      <c r="D42" s="15">
        <v>2000</v>
      </c>
      <c r="E42" s="1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7">
        <f t="shared" si="1"/>
        <v>125</v>
      </c>
      <c r="O42" s="5">
        <f t="shared" si="2"/>
        <v>1.0135000000000001</v>
      </c>
      <c r="P42" s="6" t="s">
        <v>8265</v>
      </c>
      <c r="Q42" s="6" t="s">
        <v>8266</v>
      </c>
      <c r="R42" s="11">
        <f t="shared" si="3"/>
        <v>41788.83898148148</v>
      </c>
      <c r="S42" s="12">
        <f t="shared" si="0"/>
        <v>41808.791666666664</v>
      </c>
    </row>
    <row r="43" spans="1:19" ht="43.2">
      <c r="A43">
        <v>41</v>
      </c>
      <c r="B43" s="3" t="s">
        <v>43</v>
      </c>
      <c r="C43" s="3" t="s">
        <v>4152</v>
      </c>
      <c r="D43" s="15">
        <v>2000</v>
      </c>
      <c r="E43" s="1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7">
        <f t="shared" si="1"/>
        <v>105.26315789473684</v>
      </c>
      <c r="O43" s="5">
        <f t="shared" si="2"/>
        <v>1</v>
      </c>
      <c r="P43" s="6" t="s">
        <v>8265</v>
      </c>
      <c r="Q43" s="6" t="s">
        <v>8266</v>
      </c>
      <c r="R43" s="11">
        <f t="shared" si="3"/>
        <v>41887.193912037037</v>
      </c>
      <c r="S43" s="12">
        <f t="shared" si="0"/>
        <v>41917.193912037037</v>
      </c>
    </row>
    <row r="44" spans="1:19" ht="43.2">
      <c r="A44">
        <v>42</v>
      </c>
      <c r="B44" s="3" t="s">
        <v>44</v>
      </c>
      <c r="C44" s="3" t="s">
        <v>4153</v>
      </c>
      <c r="D44" s="15">
        <v>14000</v>
      </c>
      <c r="E44" s="1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7">
        <f t="shared" si="1"/>
        <v>82.840236686390526</v>
      </c>
      <c r="O44" s="5">
        <f t="shared" si="2"/>
        <v>1.4185714285714286</v>
      </c>
      <c r="P44" s="6" t="s">
        <v>8265</v>
      </c>
      <c r="Q44" s="6" t="s">
        <v>8266</v>
      </c>
      <c r="R44" s="11">
        <f t="shared" si="3"/>
        <v>41971.264189814814</v>
      </c>
      <c r="S44" s="12">
        <f t="shared" si="0"/>
        <v>42001.264189814814</v>
      </c>
    </row>
    <row r="45" spans="1:19" ht="43.2">
      <c r="A45">
        <v>43</v>
      </c>
      <c r="B45" s="3" t="s">
        <v>45</v>
      </c>
      <c r="C45" s="3" t="s">
        <v>4154</v>
      </c>
      <c r="D45" s="15">
        <v>10000</v>
      </c>
      <c r="E45" s="1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7">
        <f t="shared" si="1"/>
        <v>38.022813688212928</v>
      </c>
      <c r="O45" s="5">
        <f t="shared" si="2"/>
        <v>3.0865999999999998</v>
      </c>
      <c r="P45" s="6" t="s">
        <v>8265</v>
      </c>
      <c r="Q45" s="6" t="s">
        <v>8266</v>
      </c>
      <c r="R45" s="11">
        <f t="shared" si="3"/>
        <v>41802.415347222224</v>
      </c>
      <c r="S45" s="12">
        <f t="shared" si="0"/>
        <v>41832.625</v>
      </c>
    </row>
    <row r="46" spans="1:19" ht="57.6">
      <c r="A46">
        <v>44</v>
      </c>
      <c r="B46" s="3" t="s">
        <v>46</v>
      </c>
      <c r="C46" s="3" t="s">
        <v>4155</v>
      </c>
      <c r="D46" s="15">
        <v>2000</v>
      </c>
      <c r="E46" s="1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7">
        <f t="shared" si="1"/>
        <v>133.33333333333334</v>
      </c>
      <c r="O46" s="5">
        <f t="shared" si="2"/>
        <v>1</v>
      </c>
      <c r="P46" s="6" t="s">
        <v>8265</v>
      </c>
      <c r="Q46" s="6" t="s">
        <v>8266</v>
      </c>
      <c r="R46" s="11">
        <f t="shared" si="3"/>
        <v>41873.723807870367</v>
      </c>
      <c r="S46" s="12">
        <f t="shared" si="0"/>
        <v>41918.723807870367</v>
      </c>
    </row>
    <row r="47" spans="1:19" ht="43.2">
      <c r="A47">
        <v>45</v>
      </c>
      <c r="B47" s="3" t="s">
        <v>47</v>
      </c>
      <c r="C47" s="3" t="s">
        <v>4156</v>
      </c>
      <c r="D47" s="15">
        <v>5000</v>
      </c>
      <c r="E47" s="1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7">
        <f t="shared" si="1"/>
        <v>81.967213114754102</v>
      </c>
      <c r="O47" s="5">
        <f t="shared" si="2"/>
        <v>1.2</v>
      </c>
      <c r="P47" s="6" t="s">
        <v>8265</v>
      </c>
      <c r="Q47" s="6" t="s">
        <v>8266</v>
      </c>
      <c r="R47" s="11">
        <f t="shared" si="3"/>
        <v>42457.248923611114</v>
      </c>
      <c r="S47" s="12">
        <f t="shared" si="0"/>
        <v>42487.248923611114</v>
      </c>
    </row>
    <row r="48" spans="1:19" ht="43.2">
      <c r="A48">
        <v>46</v>
      </c>
      <c r="B48" s="3" t="s">
        <v>48</v>
      </c>
      <c r="C48" s="3" t="s">
        <v>4157</v>
      </c>
      <c r="D48" s="15">
        <v>8400</v>
      </c>
      <c r="E48" s="1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7">
        <f t="shared" si="1"/>
        <v>186.66666666666666</v>
      </c>
      <c r="O48" s="5">
        <f t="shared" si="2"/>
        <v>1.0416666666666667</v>
      </c>
      <c r="P48" s="6" t="s">
        <v>8265</v>
      </c>
      <c r="Q48" s="6" t="s">
        <v>8266</v>
      </c>
      <c r="R48" s="11">
        <f t="shared" si="3"/>
        <v>42323.58997685185</v>
      </c>
      <c r="S48" s="12">
        <f t="shared" si="0"/>
        <v>42353.58997685185</v>
      </c>
    </row>
    <row r="49" spans="1:19" ht="57.6">
      <c r="A49">
        <v>47</v>
      </c>
      <c r="B49" s="3" t="s">
        <v>49</v>
      </c>
      <c r="C49" s="3" t="s">
        <v>4158</v>
      </c>
      <c r="D49" s="15">
        <v>5000</v>
      </c>
      <c r="E49" s="1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7">
        <f t="shared" si="1"/>
        <v>71.428571428571431</v>
      </c>
      <c r="O49" s="5">
        <f t="shared" si="2"/>
        <v>1.0761100000000001</v>
      </c>
      <c r="P49" s="6" t="s">
        <v>8265</v>
      </c>
      <c r="Q49" s="6" t="s">
        <v>8266</v>
      </c>
      <c r="R49" s="11">
        <f t="shared" si="3"/>
        <v>41932.444525462961</v>
      </c>
      <c r="S49" s="12">
        <f t="shared" si="0"/>
        <v>41992.486192129625</v>
      </c>
    </row>
    <row r="50" spans="1:19" ht="43.2">
      <c r="A50">
        <v>48</v>
      </c>
      <c r="B50" s="3" t="s">
        <v>50</v>
      </c>
      <c r="C50" s="3" t="s">
        <v>4159</v>
      </c>
      <c r="D50" s="15">
        <v>2000</v>
      </c>
      <c r="E50" s="1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7">
        <f t="shared" si="1"/>
        <v>52.631578947368418</v>
      </c>
      <c r="O50" s="5">
        <f t="shared" si="2"/>
        <v>1.0794999999999999</v>
      </c>
      <c r="P50" s="6" t="s">
        <v>8265</v>
      </c>
      <c r="Q50" s="6" t="s">
        <v>8266</v>
      </c>
      <c r="R50" s="11">
        <f t="shared" si="3"/>
        <v>42033.141898148147</v>
      </c>
      <c r="S50" s="12">
        <f t="shared" si="0"/>
        <v>42064.125</v>
      </c>
    </row>
    <row r="51" spans="1:19">
      <c r="A51">
        <v>49</v>
      </c>
      <c r="B51" s="3" t="s">
        <v>51</v>
      </c>
      <c r="C51" s="3" t="s">
        <v>4160</v>
      </c>
      <c r="D51" s="15">
        <v>12000</v>
      </c>
      <c r="E51" s="1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7">
        <f t="shared" si="1"/>
        <v>137.93103448275863</v>
      </c>
      <c r="O51" s="5">
        <f t="shared" si="2"/>
        <v>1</v>
      </c>
      <c r="P51" s="6" t="s">
        <v>8265</v>
      </c>
      <c r="Q51" s="6" t="s">
        <v>8266</v>
      </c>
      <c r="R51" s="11">
        <f t="shared" si="3"/>
        <v>42270.801446759258</v>
      </c>
      <c r="S51" s="12">
        <f t="shared" si="0"/>
        <v>42300.801446759258</v>
      </c>
    </row>
    <row r="52" spans="1:19" ht="43.2">
      <c r="A52">
        <v>50</v>
      </c>
      <c r="B52" s="3" t="s">
        <v>52</v>
      </c>
      <c r="C52" s="3" t="s">
        <v>4161</v>
      </c>
      <c r="D52" s="15">
        <v>600</v>
      </c>
      <c r="E52" s="1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7">
        <f t="shared" si="1"/>
        <v>27.272727272727273</v>
      </c>
      <c r="O52" s="5">
        <f t="shared" si="2"/>
        <v>1</v>
      </c>
      <c r="P52" s="6" t="s">
        <v>8265</v>
      </c>
      <c r="Q52" s="6" t="s">
        <v>8266</v>
      </c>
      <c r="R52" s="11">
        <f t="shared" si="3"/>
        <v>41995.377986111111</v>
      </c>
      <c r="S52" s="12">
        <f t="shared" si="0"/>
        <v>42034.333333333328</v>
      </c>
    </row>
    <row r="53" spans="1:19" ht="43.2">
      <c r="A53">
        <v>51</v>
      </c>
      <c r="B53" s="3" t="s">
        <v>53</v>
      </c>
      <c r="C53" s="3" t="s">
        <v>4162</v>
      </c>
      <c r="D53" s="15">
        <v>11000</v>
      </c>
      <c r="E53" s="1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7">
        <f t="shared" si="1"/>
        <v>92.436974789915965</v>
      </c>
      <c r="O53" s="5">
        <f t="shared" si="2"/>
        <v>1.2801818181818181</v>
      </c>
      <c r="P53" s="6" t="s">
        <v>8265</v>
      </c>
      <c r="Q53" s="6" t="s">
        <v>8266</v>
      </c>
      <c r="R53" s="11">
        <f t="shared" si="3"/>
        <v>42196.553668981476</v>
      </c>
      <c r="S53" s="12">
        <f t="shared" si="0"/>
        <v>42226.553668981476</v>
      </c>
    </row>
    <row r="54" spans="1:19" ht="43.2">
      <c r="A54">
        <v>52</v>
      </c>
      <c r="B54" s="3" t="s">
        <v>54</v>
      </c>
      <c r="C54" s="3" t="s">
        <v>4163</v>
      </c>
      <c r="D54" s="15">
        <v>10000</v>
      </c>
      <c r="E54" s="1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7">
        <f t="shared" si="1"/>
        <v>192.30769230769232</v>
      </c>
      <c r="O54" s="5">
        <f t="shared" si="2"/>
        <v>1.1620999999999999</v>
      </c>
      <c r="P54" s="6" t="s">
        <v>8265</v>
      </c>
      <c r="Q54" s="6" t="s">
        <v>8266</v>
      </c>
      <c r="R54" s="11">
        <f t="shared" si="3"/>
        <v>41807.326921296299</v>
      </c>
      <c r="S54" s="12">
        <f t="shared" si="0"/>
        <v>41837.326921296299</v>
      </c>
    </row>
    <row r="55" spans="1:19" ht="28.8">
      <c r="A55">
        <v>53</v>
      </c>
      <c r="B55" s="3" t="s">
        <v>55</v>
      </c>
      <c r="C55" s="3" t="s">
        <v>4164</v>
      </c>
      <c r="D55" s="15">
        <v>3000</v>
      </c>
      <c r="E55" s="1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7">
        <f t="shared" si="1"/>
        <v>25.641025641025642</v>
      </c>
      <c r="O55" s="5">
        <f t="shared" si="2"/>
        <v>1.0963333333333334</v>
      </c>
      <c r="P55" s="6" t="s">
        <v>8265</v>
      </c>
      <c r="Q55" s="6" t="s">
        <v>8266</v>
      </c>
      <c r="R55" s="11">
        <f t="shared" si="3"/>
        <v>41719.174131944441</v>
      </c>
      <c r="S55" s="12">
        <f t="shared" si="0"/>
        <v>41733.541666666664</v>
      </c>
    </row>
    <row r="56" spans="1:19" ht="57.6">
      <c r="A56">
        <v>54</v>
      </c>
      <c r="B56" s="3" t="s">
        <v>56</v>
      </c>
      <c r="C56" s="3" t="s">
        <v>4165</v>
      </c>
      <c r="D56" s="15">
        <v>10000</v>
      </c>
      <c r="E56" s="1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7">
        <f t="shared" si="1"/>
        <v>192.30769230769232</v>
      </c>
      <c r="O56" s="5">
        <f t="shared" si="2"/>
        <v>1.01</v>
      </c>
      <c r="P56" s="6" t="s">
        <v>8265</v>
      </c>
      <c r="Q56" s="6" t="s">
        <v>8266</v>
      </c>
      <c r="R56" s="11">
        <f t="shared" si="3"/>
        <v>42333.338206018518</v>
      </c>
      <c r="S56" s="12">
        <f t="shared" si="0"/>
        <v>42363.338206018518</v>
      </c>
    </row>
    <row r="57" spans="1:19" ht="43.2">
      <c r="A57">
        <v>55</v>
      </c>
      <c r="B57" s="3" t="s">
        <v>57</v>
      </c>
      <c r="C57" s="3" t="s">
        <v>4166</v>
      </c>
      <c r="D57" s="15">
        <v>8600</v>
      </c>
      <c r="E57" s="1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7">
        <f t="shared" si="1"/>
        <v>100</v>
      </c>
      <c r="O57" s="5">
        <f t="shared" si="2"/>
        <v>1.2895348837209302</v>
      </c>
      <c r="P57" s="6" t="s">
        <v>8265</v>
      </c>
      <c r="Q57" s="6" t="s">
        <v>8266</v>
      </c>
      <c r="R57" s="11">
        <f t="shared" si="3"/>
        <v>42496.593935185185</v>
      </c>
      <c r="S57" s="12">
        <f t="shared" si="0"/>
        <v>42517.593935185185</v>
      </c>
    </row>
    <row r="58" spans="1:19" ht="28.8">
      <c r="A58">
        <v>56</v>
      </c>
      <c r="B58" s="3" t="s">
        <v>58</v>
      </c>
      <c r="C58" s="3" t="s">
        <v>4167</v>
      </c>
      <c r="D58" s="15">
        <v>8000</v>
      </c>
      <c r="E58" s="1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7">
        <f t="shared" si="1"/>
        <v>45.977011494252871</v>
      </c>
      <c r="O58" s="5">
        <f t="shared" si="2"/>
        <v>1.0726249999999999</v>
      </c>
      <c r="P58" s="6" t="s">
        <v>8265</v>
      </c>
      <c r="Q58" s="6" t="s">
        <v>8266</v>
      </c>
      <c r="R58" s="11">
        <f t="shared" si="3"/>
        <v>42149.173888888894</v>
      </c>
      <c r="S58" s="12">
        <f t="shared" si="0"/>
        <v>42163.291666666672</v>
      </c>
    </row>
    <row r="59" spans="1:19" ht="43.2">
      <c r="A59">
        <v>57</v>
      </c>
      <c r="B59" s="3" t="s">
        <v>59</v>
      </c>
      <c r="C59" s="3" t="s">
        <v>4168</v>
      </c>
      <c r="D59" s="15">
        <v>15000</v>
      </c>
      <c r="E59" s="1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7">
        <f t="shared" si="1"/>
        <v>217.39130434782609</v>
      </c>
      <c r="O59" s="5">
        <f t="shared" si="2"/>
        <v>1.0189999999999999</v>
      </c>
      <c r="P59" s="6" t="s">
        <v>8265</v>
      </c>
      <c r="Q59" s="6" t="s">
        <v>8266</v>
      </c>
      <c r="R59" s="11">
        <f t="shared" si="3"/>
        <v>42089.45789351852</v>
      </c>
      <c r="S59" s="12">
        <f t="shared" si="0"/>
        <v>42119.45789351852</v>
      </c>
    </row>
    <row r="60" spans="1:19" ht="43.2">
      <c r="A60">
        <v>58</v>
      </c>
      <c r="B60" s="3" t="s">
        <v>60</v>
      </c>
      <c r="C60" s="3" t="s">
        <v>4169</v>
      </c>
      <c r="D60" s="15">
        <v>10000</v>
      </c>
      <c r="E60" s="1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7">
        <f t="shared" si="1"/>
        <v>133.33333333333334</v>
      </c>
      <c r="O60" s="5">
        <f t="shared" si="2"/>
        <v>1.0290999999999999</v>
      </c>
      <c r="P60" s="6" t="s">
        <v>8265</v>
      </c>
      <c r="Q60" s="6" t="s">
        <v>8266</v>
      </c>
      <c r="R60" s="11">
        <f t="shared" si="3"/>
        <v>41932.370046296295</v>
      </c>
      <c r="S60" s="12">
        <f t="shared" si="0"/>
        <v>41962.411712962959</v>
      </c>
    </row>
    <row r="61" spans="1:19" ht="43.2">
      <c r="A61">
        <v>59</v>
      </c>
      <c r="B61" s="3" t="s">
        <v>61</v>
      </c>
      <c r="C61" s="3" t="s">
        <v>4170</v>
      </c>
      <c r="D61" s="15">
        <v>20000</v>
      </c>
      <c r="E61" s="1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7">
        <f t="shared" si="1"/>
        <v>606.06060606060601</v>
      </c>
      <c r="O61" s="5">
        <f t="shared" si="2"/>
        <v>1.0012570000000001</v>
      </c>
      <c r="P61" s="6" t="s">
        <v>8265</v>
      </c>
      <c r="Q61" s="6" t="s">
        <v>8266</v>
      </c>
      <c r="R61" s="11">
        <f t="shared" si="3"/>
        <v>42229.860833333332</v>
      </c>
      <c r="S61" s="12">
        <f t="shared" si="0"/>
        <v>42261.5</v>
      </c>
    </row>
    <row r="62" spans="1:19" ht="43.2">
      <c r="A62">
        <v>60</v>
      </c>
      <c r="B62" s="3" t="s">
        <v>62</v>
      </c>
      <c r="C62" s="3" t="s">
        <v>4171</v>
      </c>
      <c r="D62" s="15">
        <v>4500</v>
      </c>
      <c r="E62" s="1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7">
        <f t="shared" si="1"/>
        <v>41.666666666666664</v>
      </c>
      <c r="O62" s="5">
        <f t="shared" si="2"/>
        <v>1.0329622222222221</v>
      </c>
      <c r="P62" s="6" t="s">
        <v>8265</v>
      </c>
      <c r="Q62" s="6" t="s">
        <v>8267</v>
      </c>
      <c r="R62" s="11">
        <f t="shared" si="3"/>
        <v>41701.526817129634</v>
      </c>
      <c r="S62" s="12">
        <f t="shared" si="0"/>
        <v>41720.625</v>
      </c>
    </row>
    <row r="63" spans="1:19" ht="43.2">
      <c r="A63">
        <v>61</v>
      </c>
      <c r="B63" s="3" t="s">
        <v>63</v>
      </c>
      <c r="C63" s="3" t="s">
        <v>4172</v>
      </c>
      <c r="D63" s="15">
        <v>5000</v>
      </c>
      <c r="E63" s="1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7">
        <f t="shared" si="1"/>
        <v>217.39130434782609</v>
      </c>
      <c r="O63" s="5">
        <f t="shared" si="2"/>
        <v>1.4830000000000001</v>
      </c>
      <c r="P63" s="6" t="s">
        <v>8265</v>
      </c>
      <c r="Q63" s="6" t="s">
        <v>8267</v>
      </c>
      <c r="R63" s="11">
        <f t="shared" si="3"/>
        <v>41409.439317129625</v>
      </c>
      <c r="S63" s="12">
        <f t="shared" si="0"/>
        <v>41431.439317129625</v>
      </c>
    </row>
    <row r="64" spans="1:19" ht="43.2">
      <c r="A64">
        <v>62</v>
      </c>
      <c r="B64" s="3" t="s">
        <v>64</v>
      </c>
      <c r="C64" s="3" t="s">
        <v>4173</v>
      </c>
      <c r="D64" s="15">
        <v>3000</v>
      </c>
      <c r="E64" s="1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7">
        <f t="shared" si="1"/>
        <v>62.5</v>
      </c>
      <c r="O64" s="5">
        <f t="shared" si="2"/>
        <v>1.5473333333333332</v>
      </c>
      <c r="P64" s="6" t="s">
        <v>8265</v>
      </c>
      <c r="Q64" s="6" t="s">
        <v>8267</v>
      </c>
      <c r="R64" s="11">
        <f t="shared" si="3"/>
        <v>41311.424513888887</v>
      </c>
      <c r="S64" s="12">
        <f t="shared" si="0"/>
        <v>41336.424513888887</v>
      </c>
    </row>
    <row r="65" spans="1:19" ht="43.2">
      <c r="A65">
        <v>63</v>
      </c>
      <c r="B65" s="3" t="s">
        <v>65</v>
      </c>
      <c r="C65" s="3" t="s">
        <v>4174</v>
      </c>
      <c r="D65" s="15">
        <v>2000</v>
      </c>
      <c r="E65" s="1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7">
        <f t="shared" si="1"/>
        <v>31.25</v>
      </c>
      <c r="O65" s="5">
        <f t="shared" si="2"/>
        <v>1.1351849999999999</v>
      </c>
      <c r="P65" s="6" t="s">
        <v>8265</v>
      </c>
      <c r="Q65" s="6" t="s">
        <v>8267</v>
      </c>
      <c r="R65" s="11">
        <f t="shared" si="3"/>
        <v>41612.537187499998</v>
      </c>
      <c r="S65" s="12">
        <f t="shared" si="0"/>
        <v>41635.832638888889</v>
      </c>
    </row>
    <row r="66" spans="1:19" ht="43.2">
      <c r="A66">
        <v>64</v>
      </c>
      <c r="B66" s="3" t="s">
        <v>66</v>
      </c>
      <c r="C66" s="3" t="s">
        <v>4175</v>
      </c>
      <c r="D66" s="15">
        <v>1200</v>
      </c>
      <c r="E66" s="1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7">
        <f t="shared" si="1"/>
        <v>50</v>
      </c>
      <c r="O66" s="5">
        <f t="shared" si="2"/>
        <v>1.7333333333333334</v>
      </c>
      <c r="P66" s="6" t="s">
        <v>8265</v>
      </c>
      <c r="Q66" s="6" t="s">
        <v>8267</v>
      </c>
      <c r="R66" s="11">
        <f t="shared" si="3"/>
        <v>41432.64329861111</v>
      </c>
      <c r="S66" s="12">
        <f t="shared" ref="S66:S129" si="4">(I66/86400)+25569+(-9/24)</f>
        <v>41462.64329861111</v>
      </c>
    </row>
    <row r="67" spans="1:19" ht="43.2">
      <c r="A67">
        <v>65</v>
      </c>
      <c r="B67" s="3" t="s">
        <v>67</v>
      </c>
      <c r="C67" s="3" t="s">
        <v>4176</v>
      </c>
      <c r="D67" s="15">
        <v>7000</v>
      </c>
      <c r="E67" s="1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7">
        <f t="shared" ref="N67:N130" si="5">D67/L67</f>
        <v>122.80701754385964</v>
      </c>
      <c r="O67" s="5">
        <f t="shared" ref="O67:O130" si="6">E67/D67</f>
        <v>1.0752857142857142</v>
      </c>
      <c r="P67" s="6" t="s">
        <v>8265</v>
      </c>
      <c r="Q67" s="6" t="s">
        <v>8267</v>
      </c>
      <c r="R67" s="11">
        <f t="shared" ref="R67:R130" si="7">(J67/86400)+25569+(-9/24)</f>
        <v>41835.446226851855</v>
      </c>
      <c r="S67" s="12">
        <f t="shared" si="4"/>
        <v>41861.874305555553</v>
      </c>
    </row>
    <row r="68" spans="1:19" ht="28.8">
      <c r="A68">
        <v>66</v>
      </c>
      <c r="B68" s="3" t="s">
        <v>68</v>
      </c>
      <c r="C68" s="3" t="s">
        <v>4177</v>
      </c>
      <c r="D68" s="15">
        <v>2000</v>
      </c>
      <c r="E68" s="1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7">
        <f t="shared" si="5"/>
        <v>76.92307692307692</v>
      </c>
      <c r="O68" s="5">
        <f t="shared" si="6"/>
        <v>1.1859999999999999</v>
      </c>
      <c r="P68" s="6" t="s">
        <v>8265</v>
      </c>
      <c r="Q68" s="6" t="s">
        <v>8267</v>
      </c>
      <c r="R68" s="11">
        <f t="shared" si="7"/>
        <v>42539.474768518514</v>
      </c>
      <c r="S68" s="12">
        <f t="shared" si="4"/>
        <v>42569.474768518514</v>
      </c>
    </row>
    <row r="69" spans="1:19" ht="43.2">
      <c r="A69">
        <v>67</v>
      </c>
      <c r="B69" s="3" t="s">
        <v>69</v>
      </c>
      <c r="C69" s="3" t="s">
        <v>4178</v>
      </c>
      <c r="D69" s="15">
        <v>2000</v>
      </c>
      <c r="E69" s="1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7">
        <f t="shared" si="5"/>
        <v>100</v>
      </c>
      <c r="O69" s="5">
        <f t="shared" si="6"/>
        <v>1.1625000000000001</v>
      </c>
      <c r="P69" s="6" t="s">
        <v>8265</v>
      </c>
      <c r="Q69" s="6" t="s">
        <v>8267</v>
      </c>
      <c r="R69" s="11">
        <f t="shared" si="7"/>
        <v>41075.208379629628</v>
      </c>
      <c r="S69" s="12">
        <f t="shared" si="4"/>
        <v>41105.208379629628</v>
      </c>
    </row>
    <row r="70" spans="1:19" ht="57.6">
      <c r="A70">
        <v>68</v>
      </c>
      <c r="B70" s="3" t="s">
        <v>70</v>
      </c>
      <c r="C70" s="3" t="s">
        <v>4179</v>
      </c>
      <c r="D70" s="15">
        <v>600</v>
      </c>
      <c r="E70" s="1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7">
        <f t="shared" si="5"/>
        <v>16.666666666666668</v>
      </c>
      <c r="O70" s="5">
        <f t="shared" si="6"/>
        <v>1.2716666666666667</v>
      </c>
      <c r="P70" s="6" t="s">
        <v>8265</v>
      </c>
      <c r="Q70" s="6" t="s">
        <v>8267</v>
      </c>
      <c r="R70" s="11">
        <f t="shared" si="7"/>
        <v>41663.194340277776</v>
      </c>
      <c r="S70" s="12">
        <f t="shared" si="4"/>
        <v>41693.194340277776</v>
      </c>
    </row>
    <row r="71" spans="1:19" ht="43.2">
      <c r="A71">
        <v>69</v>
      </c>
      <c r="B71" s="3" t="s">
        <v>71</v>
      </c>
      <c r="C71" s="3" t="s">
        <v>4180</v>
      </c>
      <c r="D71" s="15">
        <v>10000</v>
      </c>
      <c r="E71" s="1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7">
        <f t="shared" si="5"/>
        <v>56.179775280898873</v>
      </c>
      <c r="O71" s="5">
        <f t="shared" si="6"/>
        <v>1.109423</v>
      </c>
      <c r="P71" s="6" t="s">
        <v>8265</v>
      </c>
      <c r="Q71" s="6" t="s">
        <v>8267</v>
      </c>
      <c r="R71" s="11">
        <f t="shared" si="7"/>
        <v>40785.812789351854</v>
      </c>
      <c r="S71" s="12">
        <f t="shared" si="4"/>
        <v>40817.915972222225</v>
      </c>
    </row>
    <row r="72" spans="1:19" ht="43.2">
      <c r="A72">
        <v>70</v>
      </c>
      <c r="B72" s="3" t="s">
        <v>72</v>
      </c>
      <c r="C72" s="3" t="s">
        <v>4181</v>
      </c>
      <c r="D72" s="15">
        <v>500</v>
      </c>
      <c r="E72" s="1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7">
        <f t="shared" si="5"/>
        <v>29.411764705882351</v>
      </c>
      <c r="O72" s="5">
        <f t="shared" si="6"/>
        <v>1.272</v>
      </c>
      <c r="P72" s="6" t="s">
        <v>8265</v>
      </c>
      <c r="Q72" s="6" t="s">
        <v>8267</v>
      </c>
      <c r="R72" s="11">
        <f t="shared" si="7"/>
        <v>40730.521354166667</v>
      </c>
      <c r="S72" s="12">
        <f t="shared" si="4"/>
        <v>40790.521354166667</v>
      </c>
    </row>
    <row r="73" spans="1:19" ht="43.2">
      <c r="A73">
        <v>71</v>
      </c>
      <c r="B73" s="3" t="s">
        <v>73</v>
      </c>
      <c r="C73" s="3" t="s">
        <v>4182</v>
      </c>
      <c r="D73" s="15">
        <v>1800</v>
      </c>
      <c r="E73" s="1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7">
        <f t="shared" si="5"/>
        <v>56.25</v>
      </c>
      <c r="O73" s="5">
        <f t="shared" si="6"/>
        <v>1.2394444444444443</v>
      </c>
      <c r="P73" s="6" t="s">
        <v>8265</v>
      </c>
      <c r="Q73" s="6" t="s">
        <v>8267</v>
      </c>
      <c r="R73" s="11">
        <f t="shared" si="7"/>
        <v>40996.896493055552</v>
      </c>
      <c r="S73" s="12">
        <f t="shared" si="4"/>
        <v>41056.896493055552</v>
      </c>
    </row>
    <row r="74" spans="1:19" ht="43.2">
      <c r="A74">
        <v>72</v>
      </c>
      <c r="B74" s="3" t="s">
        <v>74</v>
      </c>
      <c r="C74" s="3" t="s">
        <v>4183</v>
      </c>
      <c r="D74" s="15">
        <v>2200</v>
      </c>
      <c r="E74" s="1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7">
        <f t="shared" si="5"/>
        <v>53.658536585365852</v>
      </c>
      <c r="O74" s="5">
        <f t="shared" si="6"/>
        <v>1.084090909090909</v>
      </c>
      <c r="P74" s="6" t="s">
        <v>8265</v>
      </c>
      <c r="Q74" s="6" t="s">
        <v>8267</v>
      </c>
      <c r="R74" s="11">
        <f t="shared" si="7"/>
        <v>41207.635196759264</v>
      </c>
      <c r="S74" s="12">
        <f t="shared" si="4"/>
        <v>41227.625</v>
      </c>
    </row>
    <row r="75" spans="1:19" ht="43.2">
      <c r="A75">
        <v>73</v>
      </c>
      <c r="B75" s="3" t="s">
        <v>75</v>
      </c>
      <c r="C75" s="3" t="s">
        <v>4184</v>
      </c>
      <c r="D75" s="15">
        <v>900</v>
      </c>
      <c r="E75" s="1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7">
        <f t="shared" si="5"/>
        <v>50</v>
      </c>
      <c r="O75" s="5">
        <f t="shared" si="6"/>
        <v>1</v>
      </c>
      <c r="P75" s="6" t="s">
        <v>8265</v>
      </c>
      <c r="Q75" s="6" t="s">
        <v>8267</v>
      </c>
      <c r="R75" s="11">
        <f t="shared" si="7"/>
        <v>40587.38175925926</v>
      </c>
      <c r="S75" s="12">
        <f t="shared" si="4"/>
        <v>40665.790972222225</v>
      </c>
    </row>
    <row r="76" spans="1:19" ht="43.2">
      <c r="A76">
        <v>74</v>
      </c>
      <c r="B76" s="3" t="s">
        <v>76</v>
      </c>
      <c r="C76" s="3" t="s">
        <v>4185</v>
      </c>
      <c r="D76" s="15">
        <v>500</v>
      </c>
      <c r="E76" s="1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7">
        <f t="shared" si="5"/>
        <v>17.241379310344829</v>
      </c>
      <c r="O76" s="5">
        <f t="shared" si="6"/>
        <v>1.1293199999999999</v>
      </c>
      <c r="P76" s="6" t="s">
        <v>8265</v>
      </c>
      <c r="Q76" s="6" t="s">
        <v>8267</v>
      </c>
      <c r="R76" s="11">
        <f t="shared" si="7"/>
        <v>42360.112210648149</v>
      </c>
      <c r="S76" s="12">
        <f t="shared" si="4"/>
        <v>42390.112210648149</v>
      </c>
    </row>
    <row r="77" spans="1:19" ht="43.2">
      <c r="A77">
        <v>75</v>
      </c>
      <c r="B77" s="3" t="s">
        <v>77</v>
      </c>
      <c r="C77" s="3" t="s">
        <v>4186</v>
      </c>
      <c r="D77" s="15">
        <v>3500</v>
      </c>
      <c r="E77" s="1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7">
        <f t="shared" si="5"/>
        <v>74.468085106382972</v>
      </c>
      <c r="O77" s="5">
        <f t="shared" si="6"/>
        <v>1.1542857142857144</v>
      </c>
      <c r="P77" s="6" t="s">
        <v>8265</v>
      </c>
      <c r="Q77" s="6" t="s">
        <v>8267</v>
      </c>
      <c r="R77" s="11">
        <f t="shared" si="7"/>
        <v>41356.834166666667</v>
      </c>
      <c r="S77" s="12">
        <f t="shared" si="4"/>
        <v>41386.834166666667</v>
      </c>
    </row>
    <row r="78" spans="1:19" ht="43.2">
      <c r="A78">
        <v>76</v>
      </c>
      <c r="B78" s="3" t="s">
        <v>78</v>
      </c>
      <c r="C78" s="3" t="s">
        <v>4187</v>
      </c>
      <c r="D78" s="15">
        <v>300</v>
      </c>
      <c r="E78" s="1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7">
        <f t="shared" si="5"/>
        <v>20</v>
      </c>
      <c r="O78" s="5">
        <f t="shared" si="6"/>
        <v>1.5333333333333334</v>
      </c>
      <c r="P78" s="6" t="s">
        <v>8265</v>
      </c>
      <c r="Q78" s="6" t="s">
        <v>8267</v>
      </c>
      <c r="R78" s="11">
        <f t="shared" si="7"/>
        <v>40844.316643518519</v>
      </c>
      <c r="S78" s="12">
        <f t="shared" si="4"/>
        <v>40904.358310185184</v>
      </c>
    </row>
    <row r="79" spans="1:19" ht="43.2">
      <c r="A79">
        <v>77</v>
      </c>
      <c r="B79" s="3" t="s">
        <v>79</v>
      </c>
      <c r="C79" s="3" t="s">
        <v>4188</v>
      </c>
      <c r="D79" s="15">
        <v>400</v>
      </c>
      <c r="E79" s="1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7">
        <f t="shared" si="5"/>
        <v>15.384615384615385</v>
      </c>
      <c r="O79" s="5">
        <f t="shared" si="6"/>
        <v>3.9249999999999998</v>
      </c>
      <c r="P79" s="6" t="s">
        <v>8265</v>
      </c>
      <c r="Q79" s="6" t="s">
        <v>8267</v>
      </c>
      <c r="R79" s="11">
        <f t="shared" si="7"/>
        <v>40996.769872685181</v>
      </c>
      <c r="S79" s="12">
        <f t="shared" si="4"/>
        <v>41049.749305555553</v>
      </c>
    </row>
    <row r="80" spans="1:19" ht="86.4">
      <c r="A80">
        <v>78</v>
      </c>
      <c r="B80" s="3" t="s">
        <v>80</v>
      </c>
      <c r="C80" s="3" t="s">
        <v>4189</v>
      </c>
      <c r="D80" s="15">
        <v>50</v>
      </c>
      <c r="E80" s="1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7">
        <f t="shared" si="5"/>
        <v>1.4285714285714286</v>
      </c>
      <c r="O80" s="5">
        <f t="shared" si="6"/>
        <v>27.02</v>
      </c>
      <c r="P80" s="6" t="s">
        <v>8265</v>
      </c>
      <c r="Q80" s="6" t="s">
        <v>8267</v>
      </c>
      <c r="R80" s="11">
        <f t="shared" si="7"/>
        <v>42604.355567129634</v>
      </c>
      <c r="S80" s="12">
        <f t="shared" si="4"/>
        <v>42614.355567129634</v>
      </c>
    </row>
    <row r="81" spans="1:19" ht="43.2">
      <c r="A81">
        <v>79</v>
      </c>
      <c r="B81" s="3" t="s">
        <v>81</v>
      </c>
      <c r="C81" s="3" t="s">
        <v>4190</v>
      </c>
      <c r="D81" s="15">
        <v>1300</v>
      </c>
      <c r="E81" s="1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7">
        <f t="shared" si="5"/>
        <v>31.707317073170731</v>
      </c>
      <c r="O81" s="5">
        <f t="shared" si="6"/>
        <v>1.27</v>
      </c>
      <c r="P81" s="6" t="s">
        <v>8265</v>
      </c>
      <c r="Q81" s="6" t="s">
        <v>8267</v>
      </c>
      <c r="R81" s="11">
        <f t="shared" si="7"/>
        <v>41724.401539351849</v>
      </c>
      <c r="S81" s="12">
        <f t="shared" si="4"/>
        <v>41754.401539351849</v>
      </c>
    </row>
    <row r="82" spans="1:19" ht="43.2">
      <c r="A82">
        <v>80</v>
      </c>
      <c r="B82" s="3" t="s">
        <v>82</v>
      </c>
      <c r="C82" s="3" t="s">
        <v>4191</v>
      </c>
      <c r="D82" s="15">
        <v>12000</v>
      </c>
      <c r="E82" s="1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7">
        <f t="shared" si="5"/>
        <v>255.31914893617022</v>
      </c>
      <c r="O82" s="5">
        <f t="shared" si="6"/>
        <v>1.0725</v>
      </c>
      <c r="P82" s="6" t="s">
        <v>8265</v>
      </c>
      <c r="Q82" s="6" t="s">
        <v>8267</v>
      </c>
      <c r="R82" s="11">
        <f t="shared" si="7"/>
        <v>41582.708981481483</v>
      </c>
      <c r="S82" s="12">
        <f t="shared" si="4"/>
        <v>41617.708981481483</v>
      </c>
    </row>
    <row r="83" spans="1:19" ht="43.2">
      <c r="A83">
        <v>81</v>
      </c>
      <c r="B83" s="3" t="s">
        <v>83</v>
      </c>
      <c r="C83" s="3" t="s">
        <v>4192</v>
      </c>
      <c r="D83" s="15">
        <v>750</v>
      </c>
      <c r="E83" s="1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7">
        <f t="shared" si="5"/>
        <v>26.785714285714285</v>
      </c>
      <c r="O83" s="5">
        <f t="shared" si="6"/>
        <v>1.98</v>
      </c>
      <c r="P83" s="6" t="s">
        <v>8265</v>
      </c>
      <c r="Q83" s="6" t="s">
        <v>8267</v>
      </c>
      <c r="R83" s="11">
        <f t="shared" si="7"/>
        <v>41099.783877314811</v>
      </c>
      <c r="S83" s="12">
        <f t="shared" si="4"/>
        <v>41103.751388888893</v>
      </c>
    </row>
    <row r="84" spans="1:19" ht="43.2">
      <c r="A84">
        <v>82</v>
      </c>
      <c r="B84" s="3" t="s">
        <v>84</v>
      </c>
      <c r="C84" s="3" t="s">
        <v>4193</v>
      </c>
      <c r="D84" s="15">
        <v>4000</v>
      </c>
      <c r="E84" s="1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7">
        <f t="shared" si="5"/>
        <v>40</v>
      </c>
      <c r="O84" s="5">
        <f t="shared" si="6"/>
        <v>1.0001249999999999</v>
      </c>
      <c r="P84" s="6" t="s">
        <v>8265</v>
      </c>
      <c r="Q84" s="6" t="s">
        <v>8267</v>
      </c>
      <c r="R84" s="11">
        <f t="shared" si="7"/>
        <v>40795.445150462961</v>
      </c>
      <c r="S84" s="12">
        <f t="shared" si="4"/>
        <v>40825.445150462961</v>
      </c>
    </row>
    <row r="85" spans="1:19" ht="43.2">
      <c r="A85">
        <v>83</v>
      </c>
      <c r="B85" s="3" t="s">
        <v>85</v>
      </c>
      <c r="C85" s="3" t="s">
        <v>4194</v>
      </c>
      <c r="D85" s="15">
        <v>200</v>
      </c>
      <c r="E85" s="1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7">
        <f t="shared" si="5"/>
        <v>15.384615384615385</v>
      </c>
      <c r="O85" s="5">
        <f t="shared" si="6"/>
        <v>1.0249999999999999</v>
      </c>
      <c r="P85" s="6" t="s">
        <v>8265</v>
      </c>
      <c r="Q85" s="6" t="s">
        <v>8267</v>
      </c>
      <c r="R85" s="11">
        <f t="shared" si="7"/>
        <v>42042.240613425922</v>
      </c>
      <c r="S85" s="12">
        <f t="shared" si="4"/>
        <v>42057.104166666672</v>
      </c>
    </row>
    <row r="86" spans="1:19" ht="43.2">
      <c r="A86">
        <v>84</v>
      </c>
      <c r="B86" s="3" t="s">
        <v>86</v>
      </c>
      <c r="C86" s="3" t="s">
        <v>4195</v>
      </c>
      <c r="D86" s="15">
        <v>500</v>
      </c>
      <c r="E86" s="1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7">
        <f t="shared" si="5"/>
        <v>71.428571428571431</v>
      </c>
      <c r="O86" s="5">
        <f t="shared" si="6"/>
        <v>1</v>
      </c>
      <c r="P86" s="6" t="s">
        <v>8265</v>
      </c>
      <c r="Q86" s="6" t="s">
        <v>8267</v>
      </c>
      <c r="R86" s="11">
        <f t="shared" si="7"/>
        <v>40648.382939814815</v>
      </c>
      <c r="S86" s="12">
        <f t="shared" si="4"/>
        <v>40678.382939814815</v>
      </c>
    </row>
    <row r="87" spans="1:19" ht="43.2">
      <c r="A87">
        <v>85</v>
      </c>
      <c r="B87" s="3" t="s">
        <v>87</v>
      </c>
      <c r="C87" s="3" t="s">
        <v>4196</v>
      </c>
      <c r="D87" s="15">
        <v>1200</v>
      </c>
      <c r="E87" s="1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7">
        <f t="shared" si="5"/>
        <v>57.142857142857146</v>
      </c>
      <c r="O87" s="5">
        <f t="shared" si="6"/>
        <v>1.2549999999999999</v>
      </c>
      <c r="P87" s="6" t="s">
        <v>8265</v>
      </c>
      <c r="Q87" s="6" t="s">
        <v>8267</v>
      </c>
      <c r="R87" s="11">
        <f t="shared" si="7"/>
        <v>40778.750428240739</v>
      </c>
      <c r="S87" s="12">
        <f t="shared" si="4"/>
        <v>40808.750428240739</v>
      </c>
    </row>
    <row r="88" spans="1:19" ht="57.6">
      <c r="A88">
        <v>86</v>
      </c>
      <c r="B88" s="3" t="s">
        <v>88</v>
      </c>
      <c r="C88" s="3" t="s">
        <v>4197</v>
      </c>
      <c r="D88" s="15">
        <v>6000</v>
      </c>
      <c r="E88" s="1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7">
        <f t="shared" si="5"/>
        <v>352.94117647058823</v>
      </c>
      <c r="O88" s="5">
        <f t="shared" si="6"/>
        <v>1.0646666666666667</v>
      </c>
      <c r="P88" s="6" t="s">
        <v>8265</v>
      </c>
      <c r="Q88" s="6" t="s">
        <v>8267</v>
      </c>
      <c r="R88" s="11">
        <f t="shared" si="7"/>
        <v>42291.181076388893</v>
      </c>
      <c r="S88" s="12">
        <f t="shared" si="4"/>
        <v>42365.22274305555</v>
      </c>
    </row>
    <row r="89" spans="1:19" ht="43.2">
      <c r="A89">
        <v>87</v>
      </c>
      <c r="B89" s="3" t="s">
        <v>89</v>
      </c>
      <c r="C89" s="3" t="s">
        <v>4198</v>
      </c>
      <c r="D89" s="15">
        <v>2500</v>
      </c>
      <c r="E89" s="1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7">
        <f t="shared" si="5"/>
        <v>100</v>
      </c>
      <c r="O89" s="5">
        <f t="shared" si="6"/>
        <v>1.046</v>
      </c>
      <c r="P89" s="6" t="s">
        <v>8265</v>
      </c>
      <c r="Q89" s="6" t="s">
        <v>8267</v>
      </c>
      <c r="R89" s="11">
        <f t="shared" si="7"/>
        <v>40322.164386574077</v>
      </c>
      <c r="S89" s="12">
        <f t="shared" si="4"/>
        <v>40331.695138888885</v>
      </c>
    </row>
    <row r="90" spans="1:19" ht="43.2">
      <c r="A90">
        <v>88</v>
      </c>
      <c r="B90" s="3" t="s">
        <v>90</v>
      </c>
      <c r="C90" s="3" t="s">
        <v>4199</v>
      </c>
      <c r="D90" s="15">
        <v>3500</v>
      </c>
      <c r="E90" s="1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7">
        <f t="shared" si="5"/>
        <v>58.333333333333336</v>
      </c>
      <c r="O90" s="5">
        <f t="shared" si="6"/>
        <v>1.0285714285714285</v>
      </c>
      <c r="P90" s="6" t="s">
        <v>8265</v>
      </c>
      <c r="Q90" s="6" t="s">
        <v>8267</v>
      </c>
      <c r="R90" s="11">
        <f t="shared" si="7"/>
        <v>41786.28392361111</v>
      </c>
      <c r="S90" s="12">
        <f t="shared" si="4"/>
        <v>41812.28392361111</v>
      </c>
    </row>
    <row r="91" spans="1:19" ht="43.2">
      <c r="A91">
        <v>89</v>
      </c>
      <c r="B91" s="3" t="s">
        <v>91</v>
      </c>
      <c r="C91" s="3" t="s">
        <v>4200</v>
      </c>
      <c r="D91" s="15">
        <v>6000</v>
      </c>
      <c r="E91" s="1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7">
        <f t="shared" si="5"/>
        <v>107.14285714285714</v>
      </c>
      <c r="O91" s="5">
        <f t="shared" si="6"/>
        <v>1.1506666666666667</v>
      </c>
      <c r="P91" s="6" t="s">
        <v>8265</v>
      </c>
      <c r="Q91" s="6" t="s">
        <v>8267</v>
      </c>
      <c r="R91" s="11">
        <f t="shared" si="7"/>
        <v>41402.377222222218</v>
      </c>
      <c r="S91" s="12">
        <f t="shared" si="4"/>
        <v>41427.377222222218</v>
      </c>
    </row>
    <row r="92" spans="1:19" ht="28.8">
      <c r="A92">
        <v>90</v>
      </c>
      <c r="B92" s="3" t="s">
        <v>92</v>
      </c>
      <c r="C92" s="3" t="s">
        <v>4201</v>
      </c>
      <c r="D92" s="15">
        <v>500</v>
      </c>
      <c r="E92" s="1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7">
        <f t="shared" si="5"/>
        <v>31.25</v>
      </c>
      <c r="O92" s="5">
        <f t="shared" si="6"/>
        <v>1.004</v>
      </c>
      <c r="P92" s="6" t="s">
        <v>8265</v>
      </c>
      <c r="Q92" s="6" t="s">
        <v>8267</v>
      </c>
      <c r="R92" s="11">
        <f t="shared" si="7"/>
        <v>40705.922442129631</v>
      </c>
      <c r="S92" s="12">
        <f t="shared" si="4"/>
        <v>40735.922442129631</v>
      </c>
    </row>
    <row r="93" spans="1:19" ht="43.2">
      <c r="A93">
        <v>91</v>
      </c>
      <c r="B93" s="3" t="s">
        <v>93</v>
      </c>
      <c r="C93" s="3" t="s">
        <v>4202</v>
      </c>
      <c r="D93" s="15">
        <v>3000</v>
      </c>
      <c r="E93" s="1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7">
        <f t="shared" si="5"/>
        <v>65.217391304347828</v>
      </c>
      <c r="O93" s="5">
        <f t="shared" si="6"/>
        <v>1.2</v>
      </c>
      <c r="P93" s="6" t="s">
        <v>8265</v>
      </c>
      <c r="Q93" s="6" t="s">
        <v>8267</v>
      </c>
      <c r="R93" s="11">
        <f t="shared" si="7"/>
        <v>40619.027361111112</v>
      </c>
      <c r="S93" s="12">
        <f t="shared" si="4"/>
        <v>40680.027361111112</v>
      </c>
    </row>
    <row r="94" spans="1:19" ht="43.2">
      <c r="A94">
        <v>92</v>
      </c>
      <c r="B94" s="3" t="s">
        <v>94</v>
      </c>
      <c r="C94" s="3" t="s">
        <v>4203</v>
      </c>
      <c r="D94" s="15">
        <v>5000</v>
      </c>
      <c r="E94" s="1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7">
        <f t="shared" si="5"/>
        <v>116.27906976744185</v>
      </c>
      <c r="O94" s="5">
        <f t="shared" si="6"/>
        <v>1.052</v>
      </c>
      <c r="P94" s="6" t="s">
        <v>8265</v>
      </c>
      <c r="Q94" s="6" t="s">
        <v>8267</v>
      </c>
      <c r="R94" s="11">
        <f t="shared" si="7"/>
        <v>42720.823877314819</v>
      </c>
      <c r="S94" s="12">
        <f t="shared" si="4"/>
        <v>42766.958333333328</v>
      </c>
    </row>
    <row r="95" spans="1:19" ht="57.6">
      <c r="A95">
        <v>93</v>
      </c>
      <c r="B95" s="3" t="s">
        <v>95</v>
      </c>
      <c r="C95" s="3" t="s">
        <v>4204</v>
      </c>
      <c r="D95" s="15">
        <v>1000</v>
      </c>
      <c r="E95" s="1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7">
        <f t="shared" si="5"/>
        <v>66.666666666666671</v>
      </c>
      <c r="O95" s="5">
        <f t="shared" si="6"/>
        <v>1.1060000000000001</v>
      </c>
      <c r="P95" s="6" t="s">
        <v>8265</v>
      </c>
      <c r="Q95" s="6" t="s">
        <v>8267</v>
      </c>
      <c r="R95" s="11">
        <f t="shared" si="7"/>
        <v>41065.483067129629</v>
      </c>
      <c r="S95" s="12">
        <f t="shared" si="4"/>
        <v>41093.5</v>
      </c>
    </row>
    <row r="96" spans="1:19" ht="43.2">
      <c r="A96">
        <v>94</v>
      </c>
      <c r="B96" s="3" t="s">
        <v>96</v>
      </c>
      <c r="C96" s="3" t="s">
        <v>4205</v>
      </c>
      <c r="D96" s="15">
        <v>250</v>
      </c>
      <c r="E96" s="1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7">
        <f t="shared" si="5"/>
        <v>20.833333333333332</v>
      </c>
      <c r="O96" s="5">
        <f t="shared" si="6"/>
        <v>1.04</v>
      </c>
      <c r="P96" s="6" t="s">
        <v>8265</v>
      </c>
      <c r="Q96" s="6" t="s">
        <v>8267</v>
      </c>
      <c r="R96" s="11">
        <f t="shared" si="7"/>
        <v>41716.342847222222</v>
      </c>
      <c r="S96" s="12">
        <f t="shared" si="4"/>
        <v>41736.342847222222</v>
      </c>
    </row>
    <row r="97" spans="1:19" ht="43.2">
      <c r="A97">
        <v>95</v>
      </c>
      <c r="B97" s="3" t="s">
        <v>97</v>
      </c>
      <c r="C97" s="3" t="s">
        <v>4206</v>
      </c>
      <c r="D97" s="15">
        <v>350</v>
      </c>
      <c r="E97" s="1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7">
        <f t="shared" si="5"/>
        <v>16.666666666666668</v>
      </c>
      <c r="O97" s="5">
        <f t="shared" si="6"/>
        <v>1.3142857142857143</v>
      </c>
      <c r="P97" s="6" t="s">
        <v>8265</v>
      </c>
      <c r="Q97" s="6" t="s">
        <v>8267</v>
      </c>
      <c r="R97" s="11">
        <f t="shared" si="7"/>
        <v>40934.630104166667</v>
      </c>
      <c r="S97" s="12">
        <f t="shared" si="4"/>
        <v>40964.630104166667</v>
      </c>
    </row>
    <row r="98" spans="1:19" ht="57.6">
      <c r="A98">
        <v>96</v>
      </c>
      <c r="B98" s="3" t="s">
        <v>98</v>
      </c>
      <c r="C98" s="3" t="s">
        <v>4207</v>
      </c>
      <c r="D98" s="15">
        <v>1500</v>
      </c>
      <c r="E98" s="1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7">
        <f t="shared" si="5"/>
        <v>44.117647058823529</v>
      </c>
      <c r="O98" s="5">
        <f t="shared" si="6"/>
        <v>1.1466666666666667</v>
      </c>
      <c r="P98" s="6" t="s">
        <v>8265</v>
      </c>
      <c r="Q98" s="6" t="s">
        <v>8267</v>
      </c>
      <c r="R98" s="11">
        <f t="shared" si="7"/>
        <v>40324.287511574075</v>
      </c>
      <c r="S98" s="12">
        <f t="shared" si="4"/>
        <v>40390.75</v>
      </c>
    </row>
    <row r="99" spans="1:19" ht="43.2">
      <c r="A99">
        <v>97</v>
      </c>
      <c r="B99" s="3" t="s">
        <v>99</v>
      </c>
      <c r="C99" s="3" t="s">
        <v>4208</v>
      </c>
      <c r="D99" s="15">
        <v>400</v>
      </c>
      <c r="E99" s="1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7">
        <f t="shared" si="5"/>
        <v>50</v>
      </c>
      <c r="O99" s="5">
        <f t="shared" si="6"/>
        <v>1.0625</v>
      </c>
      <c r="P99" s="6" t="s">
        <v>8265</v>
      </c>
      <c r="Q99" s="6" t="s">
        <v>8267</v>
      </c>
      <c r="R99" s="11">
        <f t="shared" si="7"/>
        <v>40705.760208333333</v>
      </c>
      <c r="S99" s="12">
        <f t="shared" si="4"/>
        <v>40735.760208333333</v>
      </c>
    </row>
    <row r="100" spans="1:19" ht="43.2">
      <c r="A100">
        <v>98</v>
      </c>
      <c r="B100" s="3" t="s">
        <v>100</v>
      </c>
      <c r="C100" s="3" t="s">
        <v>4209</v>
      </c>
      <c r="D100" s="15">
        <v>3200</v>
      </c>
      <c r="E100" s="1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7">
        <f t="shared" si="5"/>
        <v>53.333333333333336</v>
      </c>
      <c r="O100" s="5">
        <f t="shared" si="6"/>
        <v>1.0625</v>
      </c>
      <c r="P100" s="6" t="s">
        <v>8265</v>
      </c>
      <c r="Q100" s="6" t="s">
        <v>8267</v>
      </c>
      <c r="R100" s="11">
        <f t="shared" si="7"/>
        <v>41214.419837962967</v>
      </c>
      <c r="S100" s="12">
        <f t="shared" si="4"/>
        <v>41250.604166666664</v>
      </c>
    </row>
    <row r="101" spans="1:19" ht="28.8">
      <c r="A101">
        <v>99</v>
      </c>
      <c r="B101" s="3" t="s">
        <v>101</v>
      </c>
      <c r="C101" s="3" t="s">
        <v>4210</v>
      </c>
      <c r="D101" s="15">
        <v>1500</v>
      </c>
      <c r="E101" s="1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7">
        <f t="shared" si="5"/>
        <v>38.46153846153846</v>
      </c>
      <c r="O101" s="5">
        <f t="shared" si="6"/>
        <v>1.0601933333333333</v>
      </c>
      <c r="P101" s="6" t="s">
        <v>8265</v>
      </c>
      <c r="Q101" s="6" t="s">
        <v>8267</v>
      </c>
      <c r="R101" s="11">
        <f t="shared" si="7"/>
        <v>41631.527766203704</v>
      </c>
      <c r="S101" s="12">
        <f t="shared" si="4"/>
        <v>41661.527766203704</v>
      </c>
    </row>
    <row r="102" spans="1:19" ht="43.2">
      <c r="A102">
        <v>100</v>
      </c>
      <c r="B102" s="3" t="s">
        <v>102</v>
      </c>
      <c r="C102" s="3" t="s">
        <v>4211</v>
      </c>
      <c r="D102" s="15">
        <v>5000</v>
      </c>
      <c r="E102" s="1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7">
        <f t="shared" si="5"/>
        <v>192.30769230769232</v>
      </c>
      <c r="O102" s="5">
        <f t="shared" si="6"/>
        <v>1</v>
      </c>
      <c r="P102" s="6" t="s">
        <v>8265</v>
      </c>
      <c r="Q102" s="6" t="s">
        <v>8267</v>
      </c>
      <c r="R102" s="11">
        <f t="shared" si="7"/>
        <v>41197.378310185188</v>
      </c>
      <c r="S102" s="12">
        <f t="shared" si="4"/>
        <v>41217.419976851852</v>
      </c>
    </row>
    <row r="103" spans="1:19" ht="43.2">
      <c r="A103">
        <v>101</v>
      </c>
      <c r="B103" s="3" t="s">
        <v>103</v>
      </c>
      <c r="C103" s="3" t="s">
        <v>4212</v>
      </c>
      <c r="D103" s="15">
        <v>3500</v>
      </c>
      <c r="E103" s="1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7">
        <f t="shared" si="5"/>
        <v>100</v>
      </c>
      <c r="O103" s="5">
        <f t="shared" si="6"/>
        <v>1</v>
      </c>
      <c r="P103" s="6" t="s">
        <v>8265</v>
      </c>
      <c r="Q103" s="6" t="s">
        <v>8267</v>
      </c>
      <c r="R103" s="11">
        <f t="shared" si="7"/>
        <v>41274.401736111111</v>
      </c>
      <c r="S103" s="12">
        <f t="shared" si="4"/>
        <v>41298.401736111111</v>
      </c>
    </row>
    <row r="104" spans="1:19" ht="43.2">
      <c r="A104">
        <v>102</v>
      </c>
      <c r="B104" s="3" t="s">
        <v>104</v>
      </c>
      <c r="C104" s="3" t="s">
        <v>4213</v>
      </c>
      <c r="D104" s="15">
        <v>6000</v>
      </c>
      <c r="E104" s="1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7">
        <f t="shared" si="5"/>
        <v>92.307692307692307</v>
      </c>
      <c r="O104" s="5">
        <f t="shared" si="6"/>
        <v>1.2775000000000001</v>
      </c>
      <c r="P104" s="6" t="s">
        <v>8265</v>
      </c>
      <c r="Q104" s="6" t="s">
        <v>8267</v>
      </c>
      <c r="R104" s="11">
        <f t="shared" si="7"/>
        <v>40504.756168981483</v>
      </c>
      <c r="S104" s="12">
        <f t="shared" si="4"/>
        <v>40534.756168981483</v>
      </c>
    </row>
    <row r="105" spans="1:19" ht="43.2">
      <c r="A105">
        <v>103</v>
      </c>
      <c r="B105" s="3" t="s">
        <v>105</v>
      </c>
      <c r="C105" s="3" t="s">
        <v>4214</v>
      </c>
      <c r="D105" s="15">
        <v>1300</v>
      </c>
      <c r="E105" s="1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7">
        <f t="shared" si="5"/>
        <v>26.530612244897959</v>
      </c>
      <c r="O105" s="5">
        <f t="shared" si="6"/>
        <v>1.0515384615384615</v>
      </c>
      <c r="P105" s="6" t="s">
        <v>8265</v>
      </c>
      <c r="Q105" s="6" t="s">
        <v>8267</v>
      </c>
      <c r="R105" s="11">
        <f t="shared" si="7"/>
        <v>41682.430902777778</v>
      </c>
      <c r="S105" s="12">
        <f t="shared" si="4"/>
        <v>41705.430902777778</v>
      </c>
    </row>
    <row r="106" spans="1:19" ht="28.8">
      <c r="A106">
        <v>104</v>
      </c>
      <c r="B106" s="3" t="s">
        <v>106</v>
      </c>
      <c r="C106" s="3" t="s">
        <v>4215</v>
      </c>
      <c r="D106" s="15">
        <v>500</v>
      </c>
      <c r="E106" s="1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7">
        <f t="shared" si="5"/>
        <v>50</v>
      </c>
      <c r="O106" s="5">
        <f t="shared" si="6"/>
        <v>1.2</v>
      </c>
      <c r="P106" s="6" t="s">
        <v>8265</v>
      </c>
      <c r="Q106" s="6" t="s">
        <v>8267</v>
      </c>
      <c r="R106" s="11">
        <f t="shared" si="7"/>
        <v>40612.320208333331</v>
      </c>
      <c r="S106" s="12">
        <f t="shared" si="4"/>
        <v>40635.666666666664</v>
      </c>
    </row>
    <row r="107" spans="1:19" ht="43.2">
      <c r="A107">
        <v>105</v>
      </c>
      <c r="B107" s="3" t="s">
        <v>107</v>
      </c>
      <c r="C107" s="3" t="s">
        <v>4216</v>
      </c>
      <c r="D107" s="15">
        <v>2200</v>
      </c>
      <c r="E107" s="1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7">
        <f t="shared" si="5"/>
        <v>36.666666666666664</v>
      </c>
      <c r="O107" s="5">
        <f t="shared" si="6"/>
        <v>1.074090909090909</v>
      </c>
      <c r="P107" s="6" t="s">
        <v>8265</v>
      </c>
      <c r="Q107" s="6" t="s">
        <v>8267</v>
      </c>
      <c r="R107" s="11">
        <f t="shared" si="7"/>
        <v>42485.349768518514</v>
      </c>
      <c r="S107" s="12">
        <f t="shared" si="4"/>
        <v>42503.625</v>
      </c>
    </row>
    <row r="108" spans="1:19">
      <c r="A108">
        <v>106</v>
      </c>
      <c r="B108" s="3" t="s">
        <v>108</v>
      </c>
      <c r="C108" s="3" t="s">
        <v>4217</v>
      </c>
      <c r="D108" s="15">
        <v>5000</v>
      </c>
      <c r="E108" s="1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7">
        <f t="shared" si="5"/>
        <v>185.18518518518519</v>
      </c>
      <c r="O108" s="5">
        <f t="shared" si="6"/>
        <v>1.0049999999999999</v>
      </c>
      <c r="P108" s="6" t="s">
        <v>8265</v>
      </c>
      <c r="Q108" s="6" t="s">
        <v>8267</v>
      </c>
      <c r="R108" s="11">
        <f t="shared" si="7"/>
        <v>40987.401631944442</v>
      </c>
      <c r="S108" s="12">
        <f t="shared" si="4"/>
        <v>41001.401631944442</v>
      </c>
    </row>
    <row r="109" spans="1:19" ht="43.2">
      <c r="A109">
        <v>107</v>
      </c>
      <c r="B109" s="3" t="s">
        <v>109</v>
      </c>
      <c r="C109" s="3" t="s">
        <v>4218</v>
      </c>
      <c r="D109" s="15">
        <v>7500</v>
      </c>
      <c r="E109" s="1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7">
        <f t="shared" si="5"/>
        <v>108.69565217391305</v>
      </c>
      <c r="O109" s="5">
        <f t="shared" si="6"/>
        <v>1.0246666666666666</v>
      </c>
      <c r="P109" s="6" t="s">
        <v>8265</v>
      </c>
      <c r="Q109" s="6" t="s">
        <v>8267</v>
      </c>
      <c r="R109" s="11">
        <f t="shared" si="7"/>
        <v>40635.607488425929</v>
      </c>
      <c r="S109" s="12">
        <f t="shared" si="4"/>
        <v>40657.607488425929</v>
      </c>
    </row>
    <row r="110" spans="1:19" ht="43.2">
      <c r="A110">
        <v>108</v>
      </c>
      <c r="B110" s="3" t="s">
        <v>110</v>
      </c>
      <c r="C110" s="3" t="s">
        <v>4219</v>
      </c>
      <c r="D110" s="15">
        <v>1500</v>
      </c>
      <c r="E110" s="1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7">
        <f t="shared" si="5"/>
        <v>31.914893617021278</v>
      </c>
      <c r="O110" s="5">
        <f t="shared" si="6"/>
        <v>2.4666666666666668</v>
      </c>
      <c r="P110" s="6" t="s">
        <v>8265</v>
      </c>
      <c r="Q110" s="6" t="s">
        <v>8267</v>
      </c>
      <c r="R110" s="11">
        <f t="shared" si="7"/>
        <v>41365.238078703704</v>
      </c>
      <c r="S110" s="12">
        <f t="shared" si="4"/>
        <v>41425.238078703704</v>
      </c>
    </row>
    <row r="111" spans="1:19" ht="43.2">
      <c r="A111">
        <v>109</v>
      </c>
      <c r="B111" s="3" t="s">
        <v>111</v>
      </c>
      <c r="C111" s="3" t="s">
        <v>4220</v>
      </c>
      <c r="D111" s="15">
        <v>1000</v>
      </c>
      <c r="E111" s="1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7">
        <f t="shared" si="5"/>
        <v>21.276595744680851</v>
      </c>
      <c r="O111" s="5">
        <f t="shared" si="6"/>
        <v>2.1949999999999998</v>
      </c>
      <c r="P111" s="6" t="s">
        <v>8265</v>
      </c>
      <c r="Q111" s="6" t="s">
        <v>8267</v>
      </c>
      <c r="R111" s="11">
        <f t="shared" si="7"/>
        <v>40569.650810185187</v>
      </c>
      <c r="S111" s="12">
        <f t="shared" si="4"/>
        <v>40599.650810185187</v>
      </c>
    </row>
    <row r="112" spans="1:19" ht="43.2">
      <c r="A112">
        <v>110</v>
      </c>
      <c r="B112" s="3" t="s">
        <v>112</v>
      </c>
      <c r="C112" s="3" t="s">
        <v>4221</v>
      </c>
      <c r="D112" s="15">
        <v>1300</v>
      </c>
      <c r="E112" s="1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7">
        <f t="shared" si="5"/>
        <v>50</v>
      </c>
      <c r="O112" s="5">
        <f t="shared" si="6"/>
        <v>1.3076923076923077</v>
      </c>
      <c r="P112" s="6" t="s">
        <v>8265</v>
      </c>
      <c r="Q112" s="6" t="s">
        <v>8267</v>
      </c>
      <c r="R112" s="11">
        <f t="shared" si="7"/>
        <v>41557.574687500004</v>
      </c>
      <c r="S112" s="12">
        <f t="shared" si="4"/>
        <v>41591.874305555553</v>
      </c>
    </row>
    <row r="113" spans="1:19" ht="43.2">
      <c r="A113">
        <v>111</v>
      </c>
      <c r="B113" s="3" t="s">
        <v>113</v>
      </c>
      <c r="C113" s="3" t="s">
        <v>4222</v>
      </c>
      <c r="D113" s="15">
        <v>3500</v>
      </c>
      <c r="E113" s="1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7">
        <f t="shared" si="5"/>
        <v>66.037735849056602</v>
      </c>
      <c r="O113" s="5">
        <f t="shared" si="6"/>
        <v>1.5457142857142858</v>
      </c>
      <c r="P113" s="6" t="s">
        <v>8265</v>
      </c>
      <c r="Q113" s="6" t="s">
        <v>8267</v>
      </c>
      <c r="R113" s="11">
        <f t="shared" si="7"/>
        <v>42124.958182870367</v>
      </c>
      <c r="S113" s="12">
        <f t="shared" si="4"/>
        <v>42154.958182870367</v>
      </c>
    </row>
    <row r="114" spans="1:19" ht="43.2">
      <c r="A114">
        <v>112</v>
      </c>
      <c r="B114" s="3" t="s">
        <v>114</v>
      </c>
      <c r="C114" s="3" t="s">
        <v>4223</v>
      </c>
      <c r="D114" s="15">
        <v>5000</v>
      </c>
      <c r="E114" s="1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7">
        <f t="shared" si="5"/>
        <v>61.728395061728392</v>
      </c>
      <c r="O114" s="5">
        <f t="shared" si="6"/>
        <v>1.04</v>
      </c>
      <c r="P114" s="6" t="s">
        <v>8265</v>
      </c>
      <c r="Q114" s="6" t="s">
        <v>8267</v>
      </c>
      <c r="R114" s="11">
        <f t="shared" si="7"/>
        <v>41717.668032407411</v>
      </c>
      <c r="S114" s="12">
        <f t="shared" si="4"/>
        <v>41741.708333333336</v>
      </c>
    </row>
    <row r="115" spans="1:19" ht="28.8">
      <c r="A115">
        <v>113</v>
      </c>
      <c r="B115" s="3" t="s">
        <v>115</v>
      </c>
      <c r="C115" s="3" t="s">
        <v>4224</v>
      </c>
      <c r="D115" s="15">
        <v>5000</v>
      </c>
      <c r="E115" s="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7">
        <f t="shared" si="5"/>
        <v>64.102564102564102</v>
      </c>
      <c r="O115" s="5">
        <f t="shared" si="6"/>
        <v>1.41</v>
      </c>
      <c r="P115" s="6" t="s">
        <v>8265</v>
      </c>
      <c r="Q115" s="6" t="s">
        <v>8267</v>
      </c>
      <c r="R115" s="11">
        <f t="shared" si="7"/>
        <v>40753.383425925924</v>
      </c>
      <c r="S115" s="12">
        <f t="shared" si="4"/>
        <v>40761.25</v>
      </c>
    </row>
    <row r="116" spans="1:19" ht="43.2">
      <c r="A116">
        <v>114</v>
      </c>
      <c r="B116" s="3" t="s">
        <v>116</v>
      </c>
      <c r="C116" s="3" t="s">
        <v>4225</v>
      </c>
      <c r="D116" s="15">
        <v>3000</v>
      </c>
      <c r="E116" s="1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7">
        <f t="shared" si="5"/>
        <v>85.714285714285708</v>
      </c>
      <c r="O116" s="5">
        <f t="shared" si="6"/>
        <v>1.0333333333333334</v>
      </c>
      <c r="P116" s="6" t="s">
        <v>8265</v>
      </c>
      <c r="Q116" s="6" t="s">
        <v>8267</v>
      </c>
      <c r="R116" s="11">
        <f t="shared" si="7"/>
        <v>40860.89916666667</v>
      </c>
      <c r="S116" s="12">
        <f t="shared" si="4"/>
        <v>40920.89916666667</v>
      </c>
    </row>
    <row r="117" spans="1:19">
      <c r="A117">
        <v>115</v>
      </c>
      <c r="B117" s="3" t="s">
        <v>117</v>
      </c>
      <c r="C117" s="3" t="s">
        <v>4226</v>
      </c>
      <c r="D117" s="15">
        <v>450</v>
      </c>
      <c r="E117" s="1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7">
        <f t="shared" si="5"/>
        <v>20.454545454545453</v>
      </c>
      <c r="O117" s="5">
        <f t="shared" si="6"/>
        <v>1.4044444444444444</v>
      </c>
      <c r="P117" s="6" t="s">
        <v>8265</v>
      </c>
      <c r="Q117" s="6" t="s">
        <v>8267</v>
      </c>
      <c r="R117" s="11">
        <f t="shared" si="7"/>
        <v>40918.363935185189</v>
      </c>
      <c r="S117" s="12">
        <f t="shared" si="4"/>
        <v>40943.363935185189</v>
      </c>
    </row>
    <row r="118" spans="1:19" ht="43.2">
      <c r="A118">
        <v>116</v>
      </c>
      <c r="B118" s="3" t="s">
        <v>118</v>
      </c>
      <c r="C118" s="3" t="s">
        <v>4227</v>
      </c>
      <c r="D118" s="15">
        <v>3500</v>
      </c>
      <c r="E118" s="1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7">
        <f t="shared" si="5"/>
        <v>61.403508771929822</v>
      </c>
      <c r="O118" s="5">
        <f t="shared" si="6"/>
        <v>1.1365714285714286</v>
      </c>
      <c r="P118" s="6" t="s">
        <v>8265</v>
      </c>
      <c r="Q118" s="6" t="s">
        <v>8267</v>
      </c>
      <c r="R118" s="11">
        <f t="shared" si="7"/>
        <v>40595.122164351851</v>
      </c>
      <c r="S118" s="12">
        <f t="shared" si="4"/>
        <v>40641.080497685187</v>
      </c>
    </row>
    <row r="119" spans="1:19" ht="57.6">
      <c r="A119">
        <v>117</v>
      </c>
      <c r="B119" s="3" t="s">
        <v>119</v>
      </c>
      <c r="C119" s="3" t="s">
        <v>4228</v>
      </c>
      <c r="D119" s="15">
        <v>4500</v>
      </c>
      <c r="E119" s="1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7">
        <f t="shared" si="5"/>
        <v>166.66666666666666</v>
      </c>
      <c r="O119" s="5">
        <f t="shared" si="6"/>
        <v>1.0049377777777779</v>
      </c>
      <c r="P119" s="6" t="s">
        <v>8265</v>
      </c>
      <c r="Q119" s="6" t="s">
        <v>8267</v>
      </c>
      <c r="R119" s="11">
        <f t="shared" si="7"/>
        <v>40248.46</v>
      </c>
      <c r="S119" s="12">
        <f t="shared" si="4"/>
        <v>40338.416666666664</v>
      </c>
    </row>
    <row r="120" spans="1:19" ht="28.8">
      <c r="A120">
        <v>118</v>
      </c>
      <c r="B120" s="3" t="s">
        <v>120</v>
      </c>
      <c r="C120" s="3" t="s">
        <v>4229</v>
      </c>
      <c r="D120" s="15">
        <v>5000</v>
      </c>
      <c r="E120" s="1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7">
        <f t="shared" si="5"/>
        <v>128.2051282051282</v>
      </c>
      <c r="O120" s="5">
        <f t="shared" si="6"/>
        <v>1.1303159999999999</v>
      </c>
      <c r="P120" s="6" t="s">
        <v>8265</v>
      </c>
      <c r="Q120" s="6" t="s">
        <v>8267</v>
      </c>
      <c r="R120" s="11">
        <f t="shared" si="7"/>
        <v>40722.678657407407</v>
      </c>
      <c r="S120" s="12">
        <f t="shared" si="4"/>
        <v>40752.678657407407</v>
      </c>
    </row>
    <row r="121" spans="1:19" ht="43.2">
      <c r="A121">
        <v>119</v>
      </c>
      <c r="B121" s="3" t="s">
        <v>121</v>
      </c>
      <c r="C121" s="3" t="s">
        <v>4230</v>
      </c>
      <c r="D121" s="15">
        <v>3250</v>
      </c>
      <c r="E121" s="1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7">
        <f t="shared" si="5"/>
        <v>87.837837837837839</v>
      </c>
      <c r="O121" s="5">
        <f t="shared" si="6"/>
        <v>1.0455692307692308</v>
      </c>
      <c r="P121" s="6" t="s">
        <v>8265</v>
      </c>
      <c r="Q121" s="6" t="s">
        <v>8267</v>
      </c>
      <c r="R121" s="11">
        <f t="shared" si="7"/>
        <v>40738.694282407407</v>
      </c>
      <c r="S121" s="12">
        <f t="shared" si="4"/>
        <v>40768.583333333336</v>
      </c>
    </row>
    <row r="122" spans="1:19" ht="57.6">
      <c r="A122">
        <v>120</v>
      </c>
      <c r="B122" s="3" t="s">
        <v>122</v>
      </c>
      <c r="C122" s="3" t="s">
        <v>4231</v>
      </c>
      <c r="D122" s="15">
        <v>70000</v>
      </c>
      <c r="E122" s="1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7">
        <f t="shared" si="5"/>
        <v>70000</v>
      </c>
      <c r="O122" s="5">
        <f t="shared" si="6"/>
        <v>1.4285714285714287E-4</v>
      </c>
      <c r="P122" s="6" t="s">
        <v>8265</v>
      </c>
      <c r="Q122" s="6" t="s">
        <v>8268</v>
      </c>
      <c r="R122" s="11">
        <f t="shared" si="7"/>
        <v>42615.674849537041</v>
      </c>
      <c r="S122" s="12">
        <f t="shared" si="4"/>
        <v>42645.674849537041</v>
      </c>
    </row>
    <row r="123" spans="1:19" ht="57.6">
      <c r="A123">
        <v>121</v>
      </c>
      <c r="B123" s="3" t="s">
        <v>123</v>
      </c>
      <c r="C123" s="3" t="s">
        <v>4232</v>
      </c>
      <c r="D123" s="15">
        <v>3000</v>
      </c>
      <c r="E123" s="1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7">
        <f t="shared" si="5"/>
        <v>3000</v>
      </c>
      <c r="O123" s="5">
        <f t="shared" si="6"/>
        <v>3.3333333333333332E-4</v>
      </c>
      <c r="P123" s="6" t="s">
        <v>8265</v>
      </c>
      <c r="Q123" s="6" t="s">
        <v>8268</v>
      </c>
      <c r="R123" s="11">
        <f t="shared" si="7"/>
        <v>42096.329976851848</v>
      </c>
      <c r="S123" s="12">
        <f t="shared" si="4"/>
        <v>42112.052777777775</v>
      </c>
    </row>
    <row r="124" spans="1:19" ht="28.8">
      <c r="A124">
        <v>122</v>
      </c>
      <c r="B124" s="3" t="s">
        <v>124</v>
      </c>
      <c r="C124" s="3" t="s">
        <v>4233</v>
      </c>
      <c r="D124" s="15">
        <v>100000000</v>
      </c>
      <c r="E124" s="1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7" t="e">
        <f t="shared" si="5"/>
        <v>#DIV/0!</v>
      </c>
      <c r="O124" s="5">
        <f t="shared" si="6"/>
        <v>0</v>
      </c>
      <c r="P124" s="6" t="s">
        <v>8265</v>
      </c>
      <c r="Q124" s="6" t="s">
        <v>8268</v>
      </c>
      <c r="R124" s="11">
        <f t="shared" si="7"/>
        <v>42593.056793981479</v>
      </c>
      <c r="S124" s="12">
        <f t="shared" si="4"/>
        <v>42653.056793981479</v>
      </c>
    </row>
    <row r="125" spans="1:19" ht="43.2">
      <c r="A125">
        <v>123</v>
      </c>
      <c r="B125" s="3" t="s">
        <v>125</v>
      </c>
      <c r="C125" s="3" t="s">
        <v>4234</v>
      </c>
      <c r="D125" s="15">
        <v>55000</v>
      </c>
      <c r="E125" s="1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7">
        <f t="shared" si="5"/>
        <v>9166.6666666666661</v>
      </c>
      <c r="O125" s="5">
        <f t="shared" si="6"/>
        <v>2.7454545454545453E-3</v>
      </c>
      <c r="P125" s="6" t="s">
        <v>8265</v>
      </c>
      <c r="Q125" s="6" t="s">
        <v>8268</v>
      </c>
      <c r="R125" s="11">
        <f t="shared" si="7"/>
        <v>41904.406990740739</v>
      </c>
      <c r="S125" s="12">
        <f t="shared" si="4"/>
        <v>41940.541666666664</v>
      </c>
    </row>
    <row r="126" spans="1:19" ht="43.2">
      <c r="A126">
        <v>124</v>
      </c>
      <c r="B126" s="3" t="s">
        <v>126</v>
      </c>
      <c r="C126" s="3" t="s">
        <v>4235</v>
      </c>
      <c r="D126" s="15">
        <v>4000</v>
      </c>
      <c r="E126" s="1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7" t="e">
        <f t="shared" si="5"/>
        <v>#DIV/0!</v>
      </c>
      <c r="O126" s="5">
        <f t="shared" si="6"/>
        <v>0</v>
      </c>
      <c r="P126" s="6" t="s">
        <v>8265</v>
      </c>
      <c r="Q126" s="6" t="s">
        <v>8268</v>
      </c>
      <c r="R126" s="11">
        <f t="shared" si="7"/>
        <v>42114.553726851853</v>
      </c>
      <c r="S126" s="12">
        <f t="shared" si="4"/>
        <v>42139.553726851853</v>
      </c>
    </row>
    <row r="127" spans="1:19" ht="43.2">
      <c r="A127">
        <v>125</v>
      </c>
      <c r="B127" s="3" t="s">
        <v>127</v>
      </c>
      <c r="C127" s="3" t="s">
        <v>4236</v>
      </c>
      <c r="D127" s="15">
        <v>500</v>
      </c>
      <c r="E127" s="1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7">
        <f t="shared" si="5"/>
        <v>83.333333333333329</v>
      </c>
      <c r="O127" s="5">
        <f t="shared" si="6"/>
        <v>0.14000000000000001</v>
      </c>
      <c r="P127" s="6" t="s">
        <v>8265</v>
      </c>
      <c r="Q127" s="6" t="s">
        <v>8268</v>
      </c>
      <c r="R127" s="11">
        <f t="shared" si="7"/>
        <v>42709.618981481486</v>
      </c>
      <c r="S127" s="12">
        <f t="shared" si="4"/>
        <v>42769.618981481486</v>
      </c>
    </row>
    <row r="128" spans="1:19" ht="43.2">
      <c r="A128">
        <v>126</v>
      </c>
      <c r="B128" s="3" t="s">
        <v>128</v>
      </c>
      <c r="C128" s="3" t="s">
        <v>4237</v>
      </c>
      <c r="D128" s="15">
        <v>25000</v>
      </c>
      <c r="E128" s="1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7">
        <f t="shared" si="5"/>
        <v>1923.0769230769231</v>
      </c>
      <c r="O128" s="5">
        <f t="shared" si="6"/>
        <v>5.5480000000000002E-2</v>
      </c>
      <c r="P128" s="6" t="s">
        <v>8265</v>
      </c>
      <c r="Q128" s="6" t="s">
        <v>8268</v>
      </c>
      <c r="R128" s="11">
        <f t="shared" si="7"/>
        <v>42135.214548611111</v>
      </c>
      <c r="S128" s="12">
        <f t="shared" si="4"/>
        <v>42165.708333333328</v>
      </c>
    </row>
    <row r="129" spans="1:19" ht="43.2">
      <c r="A129">
        <v>127</v>
      </c>
      <c r="B129" s="3" t="s">
        <v>129</v>
      </c>
      <c r="C129" s="3" t="s">
        <v>4238</v>
      </c>
      <c r="D129" s="15">
        <v>8000</v>
      </c>
      <c r="E129" s="1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7">
        <f t="shared" si="5"/>
        <v>2000</v>
      </c>
      <c r="O129" s="5">
        <f t="shared" si="6"/>
        <v>2.375E-2</v>
      </c>
      <c r="P129" s="6" t="s">
        <v>8265</v>
      </c>
      <c r="Q129" s="6" t="s">
        <v>8268</v>
      </c>
      <c r="R129" s="11">
        <f t="shared" si="7"/>
        <v>42067.24931712963</v>
      </c>
      <c r="S129" s="12">
        <f t="shared" si="4"/>
        <v>42097.207650462966</v>
      </c>
    </row>
    <row r="130" spans="1:19" ht="28.8">
      <c r="A130">
        <v>128</v>
      </c>
      <c r="B130" s="3" t="s">
        <v>130</v>
      </c>
      <c r="C130" s="3" t="s">
        <v>4239</v>
      </c>
      <c r="D130" s="15">
        <v>100000</v>
      </c>
      <c r="E130" s="1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7">
        <f t="shared" si="5"/>
        <v>16666.666666666668</v>
      </c>
      <c r="O130" s="5">
        <f t="shared" si="6"/>
        <v>1.8669999999999999E-2</v>
      </c>
      <c r="P130" s="6" t="s">
        <v>8265</v>
      </c>
      <c r="Q130" s="6" t="s">
        <v>8268</v>
      </c>
      <c r="R130" s="11">
        <f t="shared" si="7"/>
        <v>42627.85292824074</v>
      </c>
      <c r="S130" s="12">
        <f t="shared" ref="S130:S193" si="8">(I130/86400)+25569+(-9/24)</f>
        <v>42662.85292824074</v>
      </c>
    </row>
    <row r="131" spans="1:19" ht="57.6">
      <c r="A131">
        <v>129</v>
      </c>
      <c r="B131" s="3" t="s">
        <v>131</v>
      </c>
      <c r="C131" s="3" t="s">
        <v>4240</v>
      </c>
      <c r="D131" s="15">
        <v>20000</v>
      </c>
      <c r="E131" s="1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7" t="e">
        <f t="shared" ref="N131:N194" si="9">D131/L131</f>
        <v>#DIV/0!</v>
      </c>
      <c r="O131" s="5">
        <f t="shared" ref="O131:O194" si="10">E131/D131</f>
        <v>0</v>
      </c>
      <c r="P131" s="6" t="s">
        <v>8265</v>
      </c>
      <c r="Q131" s="6" t="s">
        <v>8268</v>
      </c>
      <c r="R131" s="11">
        <f t="shared" ref="R131:R194" si="11">(J131/86400)+25569+(-9/24)</f>
        <v>41882.562303240738</v>
      </c>
      <c r="S131" s="12">
        <f t="shared" si="8"/>
        <v>41942.562303240738</v>
      </c>
    </row>
    <row r="132" spans="1:19" ht="43.2">
      <c r="A132">
        <v>130</v>
      </c>
      <c r="B132" s="3" t="s">
        <v>132</v>
      </c>
      <c r="C132" s="3" t="s">
        <v>4241</v>
      </c>
      <c r="D132" s="15">
        <v>600</v>
      </c>
      <c r="E132" s="1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7" t="e">
        <f t="shared" si="9"/>
        <v>#DIV/0!</v>
      </c>
      <c r="O132" s="5">
        <f t="shared" si="10"/>
        <v>0</v>
      </c>
      <c r="P132" s="6" t="s">
        <v>8265</v>
      </c>
      <c r="Q132" s="6" t="s">
        <v>8268</v>
      </c>
      <c r="R132" s="11">
        <f t="shared" si="11"/>
        <v>41778.54041666667</v>
      </c>
      <c r="S132" s="12">
        <f t="shared" si="8"/>
        <v>41806.469444444447</v>
      </c>
    </row>
    <row r="133" spans="1:19">
      <c r="A133">
        <v>131</v>
      </c>
      <c r="B133" s="3" t="s">
        <v>133</v>
      </c>
      <c r="C133" s="3" t="s">
        <v>4242</v>
      </c>
      <c r="D133" s="15">
        <v>1200</v>
      </c>
      <c r="E133" s="1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7" t="e">
        <f t="shared" si="9"/>
        <v>#DIV/0!</v>
      </c>
      <c r="O133" s="5">
        <f t="shared" si="10"/>
        <v>0</v>
      </c>
      <c r="P133" s="6" t="s">
        <v>8265</v>
      </c>
      <c r="Q133" s="6" t="s">
        <v>8268</v>
      </c>
      <c r="R133" s="11">
        <f t="shared" si="11"/>
        <v>42541.462511574078</v>
      </c>
      <c r="S133" s="12">
        <f t="shared" si="8"/>
        <v>42556.625</v>
      </c>
    </row>
    <row r="134" spans="1:19" ht="43.2">
      <c r="A134">
        <v>132</v>
      </c>
      <c r="B134" s="3" t="s">
        <v>134</v>
      </c>
      <c r="C134" s="3" t="s">
        <v>4243</v>
      </c>
      <c r="D134" s="15">
        <v>80000</v>
      </c>
      <c r="E134" s="1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7">
        <f t="shared" si="9"/>
        <v>987.65432098765427</v>
      </c>
      <c r="O134" s="5">
        <f t="shared" si="10"/>
        <v>9.5687499999999995E-2</v>
      </c>
      <c r="P134" s="6" t="s">
        <v>8265</v>
      </c>
      <c r="Q134" s="6" t="s">
        <v>8268</v>
      </c>
      <c r="R134" s="11">
        <f t="shared" si="11"/>
        <v>41905.437581018516</v>
      </c>
      <c r="S134" s="12">
        <f t="shared" si="8"/>
        <v>41950.479247685187</v>
      </c>
    </row>
    <row r="135" spans="1:19" ht="28.8">
      <c r="A135">
        <v>133</v>
      </c>
      <c r="B135" s="3" t="s">
        <v>135</v>
      </c>
      <c r="C135" s="3" t="s">
        <v>4244</v>
      </c>
      <c r="D135" s="15">
        <v>71764</v>
      </c>
      <c r="E135" s="1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7" t="e">
        <f t="shared" si="9"/>
        <v>#DIV/0!</v>
      </c>
      <c r="O135" s="5">
        <f t="shared" si="10"/>
        <v>0</v>
      </c>
      <c r="P135" s="6" t="s">
        <v>8265</v>
      </c>
      <c r="Q135" s="6" t="s">
        <v>8268</v>
      </c>
      <c r="R135" s="11">
        <f t="shared" si="11"/>
        <v>42491.43268518518</v>
      </c>
      <c r="S135" s="12">
        <f t="shared" si="8"/>
        <v>42521.354861111111</v>
      </c>
    </row>
    <row r="136" spans="1:19" ht="28.8">
      <c r="A136">
        <v>134</v>
      </c>
      <c r="B136" s="3" t="s">
        <v>136</v>
      </c>
      <c r="C136" s="3" t="s">
        <v>4245</v>
      </c>
      <c r="D136" s="15">
        <v>5000</v>
      </c>
      <c r="E136" s="1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7" t="e">
        <f t="shared" si="9"/>
        <v>#DIV/0!</v>
      </c>
      <c r="O136" s="5">
        <f t="shared" si="10"/>
        <v>0</v>
      </c>
      <c r="P136" s="6" t="s">
        <v>8265</v>
      </c>
      <c r="Q136" s="6" t="s">
        <v>8268</v>
      </c>
      <c r="R136" s="11">
        <f t="shared" si="11"/>
        <v>42221.534930555557</v>
      </c>
      <c r="S136" s="12">
        <f t="shared" si="8"/>
        <v>42251.333333333328</v>
      </c>
    </row>
    <row r="137" spans="1:19" ht="43.2">
      <c r="A137">
        <v>135</v>
      </c>
      <c r="B137" s="3" t="s">
        <v>137</v>
      </c>
      <c r="C137" s="3" t="s">
        <v>4246</v>
      </c>
      <c r="D137" s="15">
        <v>3000</v>
      </c>
      <c r="E137" s="1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7">
        <f t="shared" si="9"/>
        <v>600</v>
      </c>
      <c r="O137" s="5">
        <f t="shared" si="10"/>
        <v>0.13433333333333333</v>
      </c>
      <c r="P137" s="6" t="s">
        <v>8265</v>
      </c>
      <c r="Q137" s="6" t="s">
        <v>8268</v>
      </c>
      <c r="R137" s="11">
        <f t="shared" si="11"/>
        <v>41788.006909722222</v>
      </c>
      <c r="S137" s="12">
        <f t="shared" si="8"/>
        <v>41821.416666666664</v>
      </c>
    </row>
    <row r="138" spans="1:19" ht="57.6">
      <c r="A138">
        <v>136</v>
      </c>
      <c r="B138" s="3" t="s">
        <v>138</v>
      </c>
      <c r="C138" s="3" t="s">
        <v>4232</v>
      </c>
      <c r="D138" s="15">
        <v>3000</v>
      </c>
      <c r="E138" s="1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7" t="e">
        <f t="shared" si="9"/>
        <v>#DIV/0!</v>
      </c>
      <c r="O138" s="5">
        <f t="shared" si="10"/>
        <v>0</v>
      </c>
      <c r="P138" s="6" t="s">
        <v>8265</v>
      </c>
      <c r="Q138" s="6" t="s">
        <v>8268</v>
      </c>
      <c r="R138" s="11">
        <f t="shared" si="11"/>
        <v>42096.035115740742</v>
      </c>
      <c r="S138" s="12">
        <f t="shared" si="8"/>
        <v>42140.052777777775</v>
      </c>
    </row>
    <row r="139" spans="1:19" ht="43.2">
      <c r="A139">
        <v>137</v>
      </c>
      <c r="B139" s="3" t="s">
        <v>139</v>
      </c>
      <c r="C139" s="3" t="s">
        <v>4247</v>
      </c>
      <c r="D139" s="15">
        <v>55000</v>
      </c>
      <c r="E139" s="1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7" t="e">
        <f t="shared" si="9"/>
        <v>#DIV/0!</v>
      </c>
      <c r="O139" s="5">
        <f t="shared" si="10"/>
        <v>0</v>
      </c>
      <c r="P139" s="6" t="s">
        <v>8265</v>
      </c>
      <c r="Q139" s="6" t="s">
        <v>8268</v>
      </c>
      <c r="R139" s="11">
        <f t="shared" si="11"/>
        <v>42239.198993055557</v>
      </c>
      <c r="S139" s="12">
        <f t="shared" si="8"/>
        <v>42289.198993055557</v>
      </c>
    </row>
    <row r="140" spans="1:19" ht="43.2">
      <c r="A140">
        <v>138</v>
      </c>
      <c r="B140" s="3" t="s">
        <v>140</v>
      </c>
      <c r="C140" s="3" t="s">
        <v>4248</v>
      </c>
      <c r="D140" s="15">
        <v>150000</v>
      </c>
      <c r="E140" s="1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7">
        <f t="shared" si="9"/>
        <v>2586.2068965517242</v>
      </c>
      <c r="O140" s="5">
        <f t="shared" si="10"/>
        <v>3.1413333333333335E-2</v>
      </c>
      <c r="P140" s="6" t="s">
        <v>8265</v>
      </c>
      <c r="Q140" s="6" t="s">
        <v>8268</v>
      </c>
      <c r="R140" s="11">
        <f t="shared" si="11"/>
        <v>42185.882418981477</v>
      </c>
      <c r="S140" s="12">
        <f t="shared" si="8"/>
        <v>42216.832638888889</v>
      </c>
    </row>
    <row r="141" spans="1:19" ht="43.2">
      <c r="A141">
        <v>139</v>
      </c>
      <c r="B141" s="3" t="s">
        <v>141</v>
      </c>
      <c r="C141" s="3" t="s">
        <v>4249</v>
      </c>
      <c r="D141" s="15">
        <v>500</v>
      </c>
      <c r="E141" s="1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7">
        <f t="shared" si="9"/>
        <v>500</v>
      </c>
      <c r="O141" s="5">
        <f t="shared" si="10"/>
        <v>1</v>
      </c>
      <c r="P141" s="6" t="s">
        <v>8265</v>
      </c>
      <c r="Q141" s="6" t="s">
        <v>8268</v>
      </c>
      <c r="R141" s="11">
        <f t="shared" si="11"/>
        <v>42187.545972222222</v>
      </c>
      <c r="S141" s="12">
        <f t="shared" si="8"/>
        <v>42197.545972222222</v>
      </c>
    </row>
    <row r="142" spans="1:19" ht="43.2">
      <c r="A142">
        <v>140</v>
      </c>
      <c r="B142" s="3" t="s">
        <v>142</v>
      </c>
      <c r="C142" s="3" t="s">
        <v>4250</v>
      </c>
      <c r="D142" s="15">
        <v>200000</v>
      </c>
      <c r="E142" s="1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7" t="e">
        <f t="shared" si="9"/>
        <v>#DIV/0!</v>
      </c>
      <c r="O142" s="5">
        <f t="shared" si="10"/>
        <v>0</v>
      </c>
      <c r="P142" s="6" t="s">
        <v>8265</v>
      </c>
      <c r="Q142" s="6" t="s">
        <v>8268</v>
      </c>
      <c r="R142" s="11">
        <f t="shared" si="11"/>
        <v>42052.823287037041</v>
      </c>
      <c r="S142" s="12">
        <f t="shared" si="8"/>
        <v>42082.78162037037</v>
      </c>
    </row>
    <row r="143" spans="1:19" ht="43.2">
      <c r="A143">
        <v>141</v>
      </c>
      <c r="B143" s="3" t="s">
        <v>143</v>
      </c>
      <c r="C143" s="3" t="s">
        <v>4251</v>
      </c>
      <c r="D143" s="15">
        <v>12000</v>
      </c>
      <c r="E143" s="1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7">
        <f t="shared" si="9"/>
        <v>428.57142857142856</v>
      </c>
      <c r="O143" s="5">
        <f t="shared" si="10"/>
        <v>0.10775</v>
      </c>
      <c r="P143" s="6" t="s">
        <v>8265</v>
      </c>
      <c r="Q143" s="6" t="s">
        <v>8268</v>
      </c>
      <c r="R143" s="11">
        <f t="shared" si="11"/>
        <v>42109.778043981481</v>
      </c>
      <c r="S143" s="12">
        <f t="shared" si="8"/>
        <v>42154.778043981481</v>
      </c>
    </row>
    <row r="144" spans="1:19" ht="43.2">
      <c r="A144">
        <v>142</v>
      </c>
      <c r="B144" s="3" t="s">
        <v>144</v>
      </c>
      <c r="C144" s="3" t="s">
        <v>4252</v>
      </c>
      <c r="D144" s="15">
        <v>3000</v>
      </c>
      <c r="E144" s="1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7">
        <f t="shared" si="9"/>
        <v>3000</v>
      </c>
      <c r="O144" s="5">
        <f t="shared" si="10"/>
        <v>3.3333333333333335E-3</v>
      </c>
      <c r="P144" s="6" t="s">
        <v>8265</v>
      </c>
      <c r="Q144" s="6" t="s">
        <v>8268</v>
      </c>
      <c r="R144" s="11">
        <f t="shared" si="11"/>
        <v>41938.518263888887</v>
      </c>
      <c r="S144" s="12">
        <f t="shared" si="8"/>
        <v>41959.559930555552</v>
      </c>
    </row>
    <row r="145" spans="1:19" ht="43.2">
      <c r="A145">
        <v>143</v>
      </c>
      <c r="B145" s="3" t="s">
        <v>145</v>
      </c>
      <c r="C145" s="3" t="s">
        <v>4253</v>
      </c>
      <c r="D145" s="15">
        <v>5500</v>
      </c>
      <c r="E145" s="1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7" t="e">
        <f t="shared" si="9"/>
        <v>#DIV/0!</v>
      </c>
      <c r="O145" s="5">
        <f t="shared" si="10"/>
        <v>0</v>
      </c>
      <c r="P145" s="6" t="s">
        <v>8265</v>
      </c>
      <c r="Q145" s="6" t="s">
        <v>8268</v>
      </c>
      <c r="R145" s="11">
        <f t="shared" si="11"/>
        <v>42558.689143518517</v>
      </c>
      <c r="S145" s="12">
        <f t="shared" si="8"/>
        <v>42615.871527777781</v>
      </c>
    </row>
    <row r="146" spans="1:19" ht="43.2">
      <c r="A146">
        <v>144</v>
      </c>
      <c r="B146" s="3" t="s">
        <v>146</v>
      </c>
      <c r="C146" s="3" t="s">
        <v>4254</v>
      </c>
      <c r="D146" s="15">
        <v>7500</v>
      </c>
      <c r="E146" s="1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7">
        <f t="shared" si="9"/>
        <v>202.70270270270271</v>
      </c>
      <c r="O146" s="5">
        <f t="shared" si="10"/>
        <v>0.27600000000000002</v>
      </c>
      <c r="P146" s="6" t="s">
        <v>8265</v>
      </c>
      <c r="Q146" s="6" t="s">
        <v>8268</v>
      </c>
      <c r="R146" s="11">
        <f t="shared" si="11"/>
        <v>42047.387407407412</v>
      </c>
      <c r="S146" s="12">
        <f t="shared" si="8"/>
        <v>42107.34574074074</v>
      </c>
    </row>
    <row r="147" spans="1:19" ht="43.2">
      <c r="A147">
        <v>145</v>
      </c>
      <c r="B147" s="3" t="s">
        <v>147</v>
      </c>
      <c r="C147" s="3" t="s">
        <v>4255</v>
      </c>
      <c r="D147" s="15">
        <v>4500</v>
      </c>
      <c r="E147" s="1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7">
        <f t="shared" si="9"/>
        <v>500</v>
      </c>
      <c r="O147" s="5">
        <f t="shared" si="10"/>
        <v>7.5111111111111115E-2</v>
      </c>
      <c r="P147" s="6" t="s">
        <v>8265</v>
      </c>
      <c r="Q147" s="6" t="s">
        <v>8268</v>
      </c>
      <c r="R147" s="11">
        <f t="shared" si="11"/>
        <v>42200.167268518519</v>
      </c>
      <c r="S147" s="12">
        <f t="shared" si="8"/>
        <v>42227.167268518519</v>
      </c>
    </row>
    <row r="148" spans="1:19" ht="43.2">
      <c r="A148">
        <v>146</v>
      </c>
      <c r="B148" s="3" t="s">
        <v>148</v>
      </c>
      <c r="C148" s="3" t="s">
        <v>4256</v>
      </c>
      <c r="D148" s="15">
        <v>20000</v>
      </c>
      <c r="E148" s="1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7">
        <f t="shared" si="9"/>
        <v>6666.666666666667</v>
      </c>
      <c r="O148" s="5">
        <f t="shared" si="10"/>
        <v>5.7499999999999999E-3</v>
      </c>
      <c r="P148" s="6" t="s">
        <v>8265</v>
      </c>
      <c r="Q148" s="6" t="s">
        <v>8268</v>
      </c>
      <c r="R148" s="11">
        <f t="shared" si="11"/>
        <v>42692.641180555554</v>
      </c>
      <c r="S148" s="12">
        <f t="shared" si="8"/>
        <v>42752.641180555554</v>
      </c>
    </row>
    <row r="149" spans="1:19" ht="28.8">
      <c r="A149">
        <v>147</v>
      </c>
      <c r="B149" s="3" t="s">
        <v>149</v>
      </c>
      <c r="C149" s="3" t="s">
        <v>4257</v>
      </c>
      <c r="D149" s="15">
        <v>7000</v>
      </c>
      <c r="E149" s="1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7" t="e">
        <f t="shared" si="9"/>
        <v>#DIV/0!</v>
      </c>
      <c r="O149" s="5">
        <f t="shared" si="10"/>
        <v>0</v>
      </c>
      <c r="P149" s="6" t="s">
        <v>8265</v>
      </c>
      <c r="Q149" s="6" t="s">
        <v>8268</v>
      </c>
      <c r="R149" s="11">
        <f t="shared" si="11"/>
        <v>41969.392824074079</v>
      </c>
      <c r="S149" s="12">
        <f t="shared" si="8"/>
        <v>42012.387499999997</v>
      </c>
    </row>
    <row r="150" spans="1:19" ht="43.2">
      <c r="A150">
        <v>148</v>
      </c>
      <c r="B150" s="3" t="s">
        <v>150</v>
      </c>
      <c r="C150" s="3" t="s">
        <v>4258</v>
      </c>
      <c r="D150" s="15">
        <v>50000</v>
      </c>
      <c r="E150" s="1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7">
        <f t="shared" si="9"/>
        <v>25000</v>
      </c>
      <c r="O150" s="5">
        <f t="shared" si="10"/>
        <v>8.0000000000000004E-4</v>
      </c>
      <c r="P150" s="6" t="s">
        <v>8265</v>
      </c>
      <c r="Q150" s="6" t="s">
        <v>8268</v>
      </c>
      <c r="R150" s="11">
        <f t="shared" si="11"/>
        <v>42396.906666666662</v>
      </c>
      <c r="S150" s="12">
        <f t="shared" si="8"/>
        <v>42426.906666666662</v>
      </c>
    </row>
    <row r="151" spans="1:19" ht="43.2">
      <c r="A151">
        <v>149</v>
      </c>
      <c r="B151" s="3" t="s">
        <v>151</v>
      </c>
      <c r="C151" s="3" t="s">
        <v>4259</v>
      </c>
      <c r="D151" s="15">
        <v>10000</v>
      </c>
      <c r="E151" s="1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7">
        <f t="shared" si="9"/>
        <v>1666.6666666666667</v>
      </c>
      <c r="O151" s="5">
        <f t="shared" si="10"/>
        <v>9.1999999999999998E-3</v>
      </c>
      <c r="P151" s="6" t="s">
        <v>8265</v>
      </c>
      <c r="Q151" s="6" t="s">
        <v>8268</v>
      </c>
      <c r="R151" s="11">
        <f t="shared" si="11"/>
        <v>41967.797106481477</v>
      </c>
      <c r="S151" s="12">
        <f t="shared" si="8"/>
        <v>41997.958333333328</v>
      </c>
    </row>
    <row r="152" spans="1:19" ht="43.2">
      <c r="A152">
        <v>150</v>
      </c>
      <c r="B152" s="3" t="s">
        <v>152</v>
      </c>
      <c r="C152" s="3" t="s">
        <v>4260</v>
      </c>
      <c r="D152" s="15">
        <v>130000</v>
      </c>
      <c r="E152" s="1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7">
        <f t="shared" si="9"/>
        <v>1940.2985074626865</v>
      </c>
      <c r="O152" s="5">
        <f t="shared" si="10"/>
        <v>0.23163076923076922</v>
      </c>
      <c r="P152" s="6" t="s">
        <v>8265</v>
      </c>
      <c r="Q152" s="6" t="s">
        <v>8268</v>
      </c>
      <c r="R152" s="11">
        <f t="shared" si="11"/>
        <v>42089.786828703705</v>
      </c>
      <c r="S152" s="12">
        <f t="shared" si="8"/>
        <v>42149.786828703705</v>
      </c>
    </row>
    <row r="153" spans="1:19" ht="43.2">
      <c r="A153">
        <v>151</v>
      </c>
      <c r="B153" s="3" t="s">
        <v>153</v>
      </c>
      <c r="C153" s="3" t="s">
        <v>4261</v>
      </c>
      <c r="D153" s="15">
        <v>250000</v>
      </c>
      <c r="E153" s="1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7">
        <f t="shared" si="9"/>
        <v>50000</v>
      </c>
      <c r="O153" s="5">
        <f t="shared" si="10"/>
        <v>5.5999999999999995E-4</v>
      </c>
      <c r="P153" s="6" t="s">
        <v>8265</v>
      </c>
      <c r="Q153" s="6" t="s">
        <v>8268</v>
      </c>
      <c r="R153" s="11">
        <f t="shared" si="11"/>
        <v>42113.175821759258</v>
      </c>
      <c r="S153" s="12">
        <f t="shared" si="8"/>
        <v>42173.175821759258</v>
      </c>
    </row>
    <row r="154" spans="1:19" ht="28.8">
      <c r="A154">
        <v>152</v>
      </c>
      <c r="B154" s="3" t="s">
        <v>154</v>
      </c>
      <c r="C154" s="3" t="s">
        <v>4262</v>
      </c>
      <c r="D154" s="15">
        <v>380000</v>
      </c>
      <c r="E154" s="1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7">
        <f t="shared" si="9"/>
        <v>190000</v>
      </c>
      <c r="O154" s="5">
        <f t="shared" si="10"/>
        <v>7.8947368421052633E-5</v>
      </c>
      <c r="P154" s="6" t="s">
        <v>8265</v>
      </c>
      <c r="Q154" s="6" t="s">
        <v>8268</v>
      </c>
      <c r="R154" s="11">
        <f t="shared" si="11"/>
        <v>41874.702546296292</v>
      </c>
      <c r="S154" s="12">
        <f t="shared" si="8"/>
        <v>41904.702546296292</v>
      </c>
    </row>
    <row r="155" spans="1:19" ht="43.2">
      <c r="A155">
        <v>153</v>
      </c>
      <c r="B155" s="3" t="s">
        <v>155</v>
      </c>
      <c r="C155" s="3" t="s">
        <v>4263</v>
      </c>
      <c r="D155" s="15">
        <v>50000</v>
      </c>
      <c r="E155" s="1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7">
        <f t="shared" si="9"/>
        <v>5000</v>
      </c>
      <c r="O155" s="5">
        <f t="shared" si="10"/>
        <v>7.1799999999999998E-3</v>
      </c>
      <c r="P155" s="6" t="s">
        <v>8265</v>
      </c>
      <c r="Q155" s="6" t="s">
        <v>8268</v>
      </c>
      <c r="R155" s="11">
        <f t="shared" si="11"/>
        <v>41933.211157407408</v>
      </c>
      <c r="S155" s="12">
        <f t="shared" si="8"/>
        <v>41975.252824074079</v>
      </c>
    </row>
    <row r="156" spans="1:19" ht="43.2">
      <c r="A156">
        <v>154</v>
      </c>
      <c r="B156" s="3" t="s">
        <v>156</v>
      </c>
      <c r="C156" s="3" t="s">
        <v>4264</v>
      </c>
      <c r="D156" s="15">
        <v>1500</v>
      </c>
      <c r="E156" s="1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7">
        <f t="shared" si="9"/>
        <v>500</v>
      </c>
      <c r="O156" s="5">
        <f t="shared" si="10"/>
        <v>2.6666666666666668E-2</v>
      </c>
      <c r="P156" s="6" t="s">
        <v>8265</v>
      </c>
      <c r="Q156" s="6" t="s">
        <v>8268</v>
      </c>
      <c r="R156" s="11">
        <f t="shared" si="11"/>
        <v>42115.172395833331</v>
      </c>
      <c r="S156" s="12">
        <f t="shared" si="8"/>
        <v>42158.172395833331</v>
      </c>
    </row>
    <row r="157" spans="1:19" ht="57.6">
      <c r="A157">
        <v>155</v>
      </c>
      <c r="B157" s="3" t="s">
        <v>157</v>
      </c>
      <c r="C157" s="3" t="s">
        <v>4265</v>
      </c>
      <c r="D157" s="15">
        <v>1350000</v>
      </c>
      <c r="E157" s="1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7">
        <f t="shared" si="9"/>
        <v>337500</v>
      </c>
      <c r="O157" s="5">
        <f t="shared" si="10"/>
        <v>6.0000000000000002E-5</v>
      </c>
      <c r="P157" s="6" t="s">
        <v>8265</v>
      </c>
      <c r="Q157" s="6" t="s">
        <v>8268</v>
      </c>
      <c r="R157" s="11">
        <f t="shared" si="11"/>
        <v>42168.184432870374</v>
      </c>
      <c r="S157" s="12">
        <f t="shared" si="8"/>
        <v>42208.184432870374</v>
      </c>
    </row>
    <row r="158" spans="1:19" ht="57.6">
      <c r="A158">
        <v>156</v>
      </c>
      <c r="B158" s="3" t="s">
        <v>158</v>
      </c>
      <c r="C158" s="3" t="s">
        <v>4266</v>
      </c>
      <c r="D158" s="15">
        <v>35000</v>
      </c>
      <c r="E158" s="1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7">
        <f t="shared" si="9"/>
        <v>2333.3333333333335</v>
      </c>
      <c r="O158" s="5">
        <f t="shared" si="10"/>
        <v>5.0999999999999997E-2</v>
      </c>
      <c r="P158" s="6" t="s">
        <v>8265</v>
      </c>
      <c r="Q158" s="6" t="s">
        <v>8268</v>
      </c>
      <c r="R158" s="11">
        <f t="shared" si="11"/>
        <v>41793.749953703707</v>
      </c>
      <c r="S158" s="12">
        <f t="shared" si="8"/>
        <v>41853.749953703707</v>
      </c>
    </row>
    <row r="159" spans="1:19" ht="43.2">
      <c r="A159">
        <v>157</v>
      </c>
      <c r="B159" s="3" t="s">
        <v>159</v>
      </c>
      <c r="C159" s="3" t="s">
        <v>4267</v>
      </c>
      <c r="D159" s="15">
        <v>2995</v>
      </c>
      <c r="E159" s="1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7">
        <f t="shared" si="9"/>
        <v>1497.5</v>
      </c>
      <c r="O159" s="5">
        <f t="shared" si="10"/>
        <v>2.671118530884808E-3</v>
      </c>
      <c r="P159" s="6" t="s">
        <v>8265</v>
      </c>
      <c r="Q159" s="6" t="s">
        <v>8268</v>
      </c>
      <c r="R159" s="11">
        <f t="shared" si="11"/>
        <v>42396.536712962959</v>
      </c>
      <c r="S159" s="12">
        <f t="shared" si="8"/>
        <v>42426.536712962959</v>
      </c>
    </row>
    <row r="160" spans="1:19" ht="43.2">
      <c r="A160">
        <v>158</v>
      </c>
      <c r="B160" s="3" t="s">
        <v>160</v>
      </c>
      <c r="C160" s="3" t="s">
        <v>4268</v>
      </c>
      <c r="D160" s="15">
        <v>5000</v>
      </c>
      <c r="E160" s="1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7" t="e">
        <f t="shared" si="9"/>
        <v>#DIV/0!</v>
      </c>
      <c r="O160" s="5">
        <f t="shared" si="10"/>
        <v>0</v>
      </c>
      <c r="P160" s="6" t="s">
        <v>8265</v>
      </c>
      <c r="Q160" s="6" t="s">
        <v>8268</v>
      </c>
      <c r="R160" s="11">
        <f t="shared" si="11"/>
        <v>41903.70171296296</v>
      </c>
      <c r="S160" s="12">
        <f t="shared" si="8"/>
        <v>41933.70171296296</v>
      </c>
    </row>
    <row r="161" spans="1:19" ht="43.2">
      <c r="A161">
        <v>159</v>
      </c>
      <c r="B161" s="3" t="s">
        <v>161</v>
      </c>
      <c r="C161" s="3" t="s">
        <v>4269</v>
      </c>
      <c r="D161" s="15">
        <v>500000</v>
      </c>
      <c r="E161" s="1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7">
        <f t="shared" si="9"/>
        <v>500000</v>
      </c>
      <c r="O161" s="5">
        <f t="shared" si="10"/>
        <v>2.0000000000000002E-5</v>
      </c>
      <c r="P161" s="6" t="s">
        <v>8265</v>
      </c>
      <c r="Q161" s="6" t="s">
        <v>8268</v>
      </c>
      <c r="R161" s="11">
        <f t="shared" si="11"/>
        <v>42514.059548611112</v>
      </c>
      <c r="S161" s="12">
        <f t="shared" si="8"/>
        <v>42554.059548611112</v>
      </c>
    </row>
    <row r="162" spans="1:19" ht="43.2">
      <c r="A162">
        <v>160</v>
      </c>
      <c r="B162" s="3" t="s">
        <v>162</v>
      </c>
      <c r="C162" s="3" t="s">
        <v>4270</v>
      </c>
      <c r="D162" s="15">
        <v>5000</v>
      </c>
      <c r="E162" s="1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7" t="e">
        <f t="shared" si="9"/>
        <v>#DIV/0!</v>
      </c>
      <c r="O162" s="5">
        <f t="shared" si="10"/>
        <v>0</v>
      </c>
      <c r="P162" s="6" t="s">
        <v>8265</v>
      </c>
      <c r="Q162" s="6" t="s">
        <v>8269</v>
      </c>
      <c r="R162" s="11">
        <f t="shared" si="11"/>
        <v>42171.538090277776</v>
      </c>
      <c r="S162" s="12">
        <f t="shared" si="8"/>
        <v>42231.538090277776</v>
      </c>
    </row>
    <row r="163" spans="1:19" ht="43.2">
      <c r="A163">
        <v>161</v>
      </c>
      <c r="B163" s="3" t="s">
        <v>163</v>
      </c>
      <c r="C163" s="3" t="s">
        <v>4271</v>
      </c>
      <c r="D163" s="15">
        <v>50000</v>
      </c>
      <c r="E163" s="1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7">
        <f t="shared" si="9"/>
        <v>50000</v>
      </c>
      <c r="O163" s="5">
        <f t="shared" si="10"/>
        <v>1E-4</v>
      </c>
      <c r="P163" s="6" t="s">
        <v>8265</v>
      </c>
      <c r="Q163" s="6" t="s">
        <v>8269</v>
      </c>
      <c r="R163" s="11">
        <f t="shared" si="11"/>
        <v>41792.312442129631</v>
      </c>
      <c r="S163" s="12">
        <f t="shared" si="8"/>
        <v>41822.312442129631</v>
      </c>
    </row>
    <row r="164" spans="1:19" ht="43.2">
      <c r="A164">
        <v>162</v>
      </c>
      <c r="B164" s="3" t="s">
        <v>164</v>
      </c>
      <c r="C164" s="3" t="s">
        <v>4272</v>
      </c>
      <c r="D164" s="15">
        <v>2800</v>
      </c>
      <c r="E164" s="1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7">
        <f t="shared" si="9"/>
        <v>280</v>
      </c>
      <c r="O164" s="5">
        <f t="shared" si="10"/>
        <v>0.15535714285714286</v>
      </c>
      <c r="P164" s="6" t="s">
        <v>8265</v>
      </c>
      <c r="Q164" s="6" t="s">
        <v>8269</v>
      </c>
      <c r="R164" s="11">
        <f t="shared" si="11"/>
        <v>41834.751805555556</v>
      </c>
      <c r="S164" s="12">
        <f t="shared" si="8"/>
        <v>41867.612500000003</v>
      </c>
    </row>
    <row r="165" spans="1:19" ht="57.6">
      <c r="A165">
        <v>163</v>
      </c>
      <c r="B165" s="3" t="s">
        <v>165</v>
      </c>
      <c r="C165" s="3" t="s">
        <v>4273</v>
      </c>
      <c r="D165" s="15">
        <v>2000000</v>
      </c>
      <c r="E165" s="1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7" t="e">
        <f t="shared" si="9"/>
        <v>#DIV/0!</v>
      </c>
      <c r="O165" s="5">
        <f t="shared" si="10"/>
        <v>0</v>
      </c>
      <c r="P165" s="6" t="s">
        <v>8265</v>
      </c>
      <c r="Q165" s="6" t="s">
        <v>8269</v>
      </c>
      <c r="R165" s="11">
        <f t="shared" si="11"/>
        <v>42243.586273148147</v>
      </c>
      <c r="S165" s="12">
        <f t="shared" si="8"/>
        <v>42277.625</v>
      </c>
    </row>
    <row r="166" spans="1:19" ht="43.2">
      <c r="A166">
        <v>164</v>
      </c>
      <c r="B166" s="3" t="s">
        <v>166</v>
      </c>
      <c r="C166" s="3" t="s">
        <v>4274</v>
      </c>
      <c r="D166" s="15">
        <v>120000</v>
      </c>
      <c r="E166" s="1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7">
        <f t="shared" si="9"/>
        <v>17142.857142857141</v>
      </c>
      <c r="O166" s="5">
        <f t="shared" si="10"/>
        <v>5.3333333333333332E-3</v>
      </c>
      <c r="P166" s="6" t="s">
        <v>8265</v>
      </c>
      <c r="Q166" s="6" t="s">
        <v>8269</v>
      </c>
      <c r="R166" s="11">
        <f t="shared" si="11"/>
        <v>41841.387743055559</v>
      </c>
      <c r="S166" s="12">
        <f t="shared" si="8"/>
        <v>41901.387743055559</v>
      </c>
    </row>
    <row r="167" spans="1:19" ht="28.8">
      <c r="A167">
        <v>165</v>
      </c>
      <c r="B167" s="3" t="s">
        <v>167</v>
      </c>
      <c r="C167" s="3" t="s">
        <v>4275</v>
      </c>
      <c r="D167" s="15">
        <v>17000</v>
      </c>
      <c r="E167" s="1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7" t="e">
        <f t="shared" si="9"/>
        <v>#DIV/0!</v>
      </c>
      <c r="O167" s="5">
        <f t="shared" si="10"/>
        <v>0</v>
      </c>
      <c r="P167" s="6" t="s">
        <v>8265</v>
      </c>
      <c r="Q167" s="6" t="s">
        <v>8269</v>
      </c>
      <c r="R167" s="11">
        <f t="shared" si="11"/>
        <v>42351.283842592587</v>
      </c>
      <c r="S167" s="12">
        <f t="shared" si="8"/>
        <v>42381.283842592587</v>
      </c>
    </row>
    <row r="168" spans="1:19" ht="43.2">
      <c r="A168">
        <v>166</v>
      </c>
      <c r="B168" s="3" t="s">
        <v>168</v>
      </c>
      <c r="C168" s="3" t="s">
        <v>4276</v>
      </c>
      <c r="D168" s="15">
        <v>5000</v>
      </c>
      <c r="E168" s="1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7">
        <f t="shared" si="9"/>
        <v>5000</v>
      </c>
      <c r="O168" s="5">
        <f t="shared" si="10"/>
        <v>0.6</v>
      </c>
      <c r="P168" s="6" t="s">
        <v>8265</v>
      </c>
      <c r="Q168" s="6" t="s">
        <v>8269</v>
      </c>
      <c r="R168" s="11">
        <f t="shared" si="11"/>
        <v>42720.700949074075</v>
      </c>
      <c r="S168" s="12">
        <f t="shared" si="8"/>
        <v>42750.700949074075</v>
      </c>
    </row>
    <row r="169" spans="1:19" ht="43.2">
      <c r="A169">
        <v>167</v>
      </c>
      <c r="B169" s="3" t="s">
        <v>169</v>
      </c>
      <c r="C169" s="3" t="s">
        <v>4277</v>
      </c>
      <c r="D169" s="15">
        <v>110000</v>
      </c>
      <c r="E169" s="1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7">
        <f t="shared" si="9"/>
        <v>55000</v>
      </c>
      <c r="O169" s="5">
        <f t="shared" si="10"/>
        <v>1E-4</v>
      </c>
      <c r="P169" s="6" t="s">
        <v>8265</v>
      </c>
      <c r="Q169" s="6" t="s">
        <v>8269</v>
      </c>
      <c r="R169" s="11">
        <f t="shared" si="11"/>
        <v>42160.552488425921</v>
      </c>
      <c r="S169" s="12">
        <f t="shared" si="8"/>
        <v>42220.552488425921</v>
      </c>
    </row>
    <row r="170" spans="1:19" ht="43.2">
      <c r="A170">
        <v>168</v>
      </c>
      <c r="B170" s="3" t="s">
        <v>170</v>
      </c>
      <c r="C170" s="3" t="s">
        <v>4278</v>
      </c>
      <c r="D170" s="15">
        <v>8000</v>
      </c>
      <c r="E170" s="1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7">
        <f t="shared" si="9"/>
        <v>2666.6666666666665</v>
      </c>
      <c r="O170" s="5">
        <f t="shared" si="10"/>
        <v>4.0625000000000001E-2</v>
      </c>
      <c r="P170" s="6" t="s">
        <v>8265</v>
      </c>
      <c r="Q170" s="6" t="s">
        <v>8269</v>
      </c>
      <c r="R170" s="11">
        <f t="shared" si="11"/>
        <v>42052.46030092593</v>
      </c>
      <c r="S170" s="12">
        <f t="shared" si="8"/>
        <v>42082.418634259258</v>
      </c>
    </row>
    <row r="171" spans="1:19" ht="43.2">
      <c r="A171">
        <v>169</v>
      </c>
      <c r="B171" s="3" t="s">
        <v>171</v>
      </c>
      <c r="C171" s="3" t="s">
        <v>4279</v>
      </c>
      <c r="D171" s="15">
        <v>2500</v>
      </c>
      <c r="E171" s="1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7">
        <f t="shared" si="9"/>
        <v>250</v>
      </c>
      <c r="O171" s="5">
        <f t="shared" si="10"/>
        <v>0.224</v>
      </c>
      <c r="P171" s="6" t="s">
        <v>8265</v>
      </c>
      <c r="Q171" s="6" t="s">
        <v>8269</v>
      </c>
      <c r="R171" s="11">
        <f t="shared" si="11"/>
        <v>41900.130312499998</v>
      </c>
      <c r="S171" s="12">
        <f t="shared" si="8"/>
        <v>41930.130312499998</v>
      </c>
    </row>
    <row r="172" spans="1:19" ht="43.2">
      <c r="A172">
        <v>170</v>
      </c>
      <c r="B172" s="3" t="s">
        <v>172</v>
      </c>
      <c r="C172" s="3" t="s">
        <v>4280</v>
      </c>
      <c r="D172" s="15">
        <v>10000</v>
      </c>
      <c r="E172" s="1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7">
        <f t="shared" si="9"/>
        <v>1000</v>
      </c>
      <c r="O172" s="5">
        <f t="shared" si="10"/>
        <v>3.2500000000000001E-2</v>
      </c>
      <c r="P172" s="6" t="s">
        <v>8265</v>
      </c>
      <c r="Q172" s="6" t="s">
        <v>8269</v>
      </c>
      <c r="R172" s="11">
        <f t="shared" si="11"/>
        <v>42216.602812500001</v>
      </c>
      <c r="S172" s="12">
        <f t="shared" si="8"/>
        <v>42245.852777777778</v>
      </c>
    </row>
    <row r="173" spans="1:19" ht="43.2">
      <c r="A173">
        <v>171</v>
      </c>
      <c r="B173" s="3" t="s">
        <v>173</v>
      </c>
      <c r="C173" s="3" t="s">
        <v>4281</v>
      </c>
      <c r="D173" s="15">
        <v>50000</v>
      </c>
      <c r="E173" s="1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7">
        <f t="shared" si="9"/>
        <v>50000</v>
      </c>
      <c r="O173" s="5">
        <f t="shared" si="10"/>
        <v>2.0000000000000002E-5</v>
      </c>
      <c r="P173" s="6" t="s">
        <v>8265</v>
      </c>
      <c r="Q173" s="6" t="s">
        <v>8269</v>
      </c>
      <c r="R173" s="11">
        <f t="shared" si="11"/>
        <v>42533.805717592593</v>
      </c>
      <c r="S173" s="12">
        <f t="shared" si="8"/>
        <v>42593.805717592593</v>
      </c>
    </row>
    <row r="174" spans="1:19" ht="43.2">
      <c r="A174">
        <v>172</v>
      </c>
      <c r="B174" s="3" t="s">
        <v>174</v>
      </c>
      <c r="C174" s="3" t="s">
        <v>4282</v>
      </c>
      <c r="D174" s="15">
        <v>95000</v>
      </c>
      <c r="E174" s="1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7" t="e">
        <f t="shared" si="9"/>
        <v>#DIV/0!</v>
      </c>
      <c r="O174" s="5">
        <f t="shared" si="10"/>
        <v>0</v>
      </c>
      <c r="P174" s="6" t="s">
        <v>8265</v>
      </c>
      <c r="Q174" s="6" t="s">
        <v>8269</v>
      </c>
      <c r="R174" s="11">
        <f t="shared" si="11"/>
        <v>42047.019942129627</v>
      </c>
      <c r="S174" s="12">
        <f t="shared" si="8"/>
        <v>42081.978275462963</v>
      </c>
    </row>
    <row r="175" spans="1:19" ht="43.2">
      <c r="A175">
        <v>173</v>
      </c>
      <c r="B175" s="3" t="s">
        <v>175</v>
      </c>
      <c r="C175" s="3" t="s">
        <v>4283</v>
      </c>
      <c r="D175" s="15">
        <v>1110</v>
      </c>
      <c r="E175" s="1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7" t="e">
        <f t="shared" si="9"/>
        <v>#DIV/0!</v>
      </c>
      <c r="O175" s="5">
        <f t="shared" si="10"/>
        <v>0</v>
      </c>
      <c r="P175" s="6" t="s">
        <v>8265</v>
      </c>
      <c r="Q175" s="6" t="s">
        <v>8269</v>
      </c>
      <c r="R175" s="11">
        <f t="shared" si="11"/>
        <v>42033.198009259257</v>
      </c>
      <c r="S175" s="12">
        <f t="shared" si="8"/>
        <v>42063.198009259257</v>
      </c>
    </row>
    <row r="176" spans="1:19" ht="43.2">
      <c r="A176">
        <v>174</v>
      </c>
      <c r="B176" s="3" t="s">
        <v>176</v>
      </c>
      <c r="C176" s="3" t="s">
        <v>4284</v>
      </c>
      <c r="D176" s="15">
        <v>6000</v>
      </c>
      <c r="E176" s="1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7" t="e">
        <f t="shared" si="9"/>
        <v>#DIV/0!</v>
      </c>
      <c r="O176" s="5">
        <f t="shared" si="10"/>
        <v>0</v>
      </c>
      <c r="P176" s="6" t="s">
        <v>8265</v>
      </c>
      <c r="Q176" s="6" t="s">
        <v>8269</v>
      </c>
      <c r="R176" s="11">
        <f t="shared" si="11"/>
        <v>42072.383981481486</v>
      </c>
      <c r="S176" s="12">
        <f t="shared" si="8"/>
        <v>42132.383981481486</v>
      </c>
    </row>
    <row r="177" spans="1:19" ht="43.2">
      <c r="A177">
        <v>175</v>
      </c>
      <c r="B177" s="3" t="s">
        <v>177</v>
      </c>
      <c r="C177" s="3" t="s">
        <v>4285</v>
      </c>
      <c r="D177" s="15">
        <v>20000</v>
      </c>
      <c r="E177" s="1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7">
        <f t="shared" si="9"/>
        <v>769.23076923076928</v>
      </c>
      <c r="O177" s="5">
        <f t="shared" si="10"/>
        <v>6.4850000000000005E-2</v>
      </c>
      <c r="P177" s="6" t="s">
        <v>8265</v>
      </c>
      <c r="Q177" s="6" t="s">
        <v>8269</v>
      </c>
      <c r="R177" s="11">
        <f t="shared" si="11"/>
        <v>41855.402905092589</v>
      </c>
      <c r="S177" s="12">
        <f t="shared" si="8"/>
        <v>41880.402905092589</v>
      </c>
    </row>
    <row r="178" spans="1:19" ht="43.2">
      <c r="A178">
        <v>176</v>
      </c>
      <c r="B178" s="3" t="s">
        <v>178</v>
      </c>
      <c r="C178" s="3" t="s">
        <v>4286</v>
      </c>
      <c r="D178" s="15">
        <v>1500</v>
      </c>
      <c r="E178" s="1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7" t="e">
        <f t="shared" si="9"/>
        <v>#DIV/0!</v>
      </c>
      <c r="O178" s="5">
        <f t="shared" si="10"/>
        <v>0</v>
      </c>
      <c r="P178" s="6" t="s">
        <v>8265</v>
      </c>
      <c r="Q178" s="6" t="s">
        <v>8269</v>
      </c>
      <c r="R178" s="11">
        <f t="shared" si="11"/>
        <v>42191.449062500003</v>
      </c>
      <c r="S178" s="12">
        <f t="shared" si="8"/>
        <v>42221.449062500003</v>
      </c>
    </row>
    <row r="179" spans="1:19" ht="28.8">
      <c r="A179">
        <v>177</v>
      </c>
      <c r="B179" s="3" t="s">
        <v>179</v>
      </c>
      <c r="C179" s="3" t="s">
        <v>4287</v>
      </c>
      <c r="D179" s="15">
        <v>450</v>
      </c>
      <c r="E179" s="1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7">
        <f t="shared" si="9"/>
        <v>64.285714285714292</v>
      </c>
      <c r="O179" s="5">
        <f t="shared" si="10"/>
        <v>0.4</v>
      </c>
      <c r="P179" s="6" t="s">
        <v>8265</v>
      </c>
      <c r="Q179" s="6" t="s">
        <v>8269</v>
      </c>
      <c r="R179" s="11">
        <f t="shared" si="11"/>
        <v>42069.672754629632</v>
      </c>
      <c r="S179" s="12">
        <f t="shared" si="8"/>
        <v>42086.63108796296</v>
      </c>
    </row>
    <row r="180" spans="1:19" ht="28.8">
      <c r="A180">
        <v>178</v>
      </c>
      <c r="B180" s="3" t="s">
        <v>180</v>
      </c>
      <c r="C180" s="3" t="s">
        <v>4288</v>
      </c>
      <c r="D180" s="15">
        <v>500000</v>
      </c>
      <c r="E180" s="1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7" t="e">
        <f t="shared" si="9"/>
        <v>#DIV/0!</v>
      </c>
      <c r="O180" s="5">
        <f t="shared" si="10"/>
        <v>0</v>
      </c>
      <c r="P180" s="6" t="s">
        <v>8265</v>
      </c>
      <c r="Q180" s="6" t="s">
        <v>8269</v>
      </c>
      <c r="R180" s="11">
        <f t="shared" si="11"/>
        <v>42304.580381944441</v>
      </c>
      <c r="S180" s="12">
        <f t="shared" si="8"/>
        <v>42334.622048611112</v>
      </c>
    </row>
    <row r="181" spans="1:19" ht="28.8">
      <c r="A181">
        <v>179</v>
      </c>
      <c r="B181" s="3" t="s">
        <v>181</v>
      </c>
      <c r="C181" s="3" t="s">
        <v>4289</v>
      </c>
      <c r="D181" s="15">
        <v>1000</v>
      </c>
      <c r="E181" s="1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7">
        <f t="shared" si="9"/>
        <v>500</v>
      </c>
      <c r="O181" s="5">
        <f t="shared" si="10"/>
        <v>0.2</v>
      </c>
      <c r="P181" s="6" t="s">
        <v>8265</v>
      </c>
      <c r="Q181" s="6" t="s">
        <v>8269</v>
      </c>
      <c r="R181" s="11">
        <f t="shared" si="11"/>
        <v>42402.705497685187</v>
      </c>
      <c r="S181" s="12">
        <f t="shared" si="8"/>
        <v>42432.705497685187</v>
      </c>
    </row>
    <row r="182" spans="1:19" ht="43.2">
      <c r="A182">
        <v>180</v>
      </c>
      <c r="B182" s="3" t="s">
        <v>182</v>
      </c>
      <c r="C182" s="3" t="s">
        <v>4290</v>
      </c>
      <c r="D182" s="15">
        <v>1200</v>
      </c>
      <c r="E182" s="1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7">
        <f t="shared" si="9"/>
        <v>92.307692307692307</v>
      </c>
      <c r="O182" s="5">
        <f t="shared" si="10"/>
        <v>0.33416666666666667</v>
      </c>
      <c r="P182" s="6" t="s">
        <v>8265</v>
      </c>
      <c r="Q182" s="6" t="s">
        <v>8269</v>
      </c>
      <c r="R182" s="11">
        <f t="shared" si="11"/>
        <v>42067.616238425922</v>
      </c>
      <c r="S182" s="12">
        <f t="shared" si="8"/>
        <v>42107.416666666672</v>
      </c>
    </row>
    <row r="183" spans="1:19" ht="43.2">
      <c r="A183">
        <v>181</v>
      </c>
      <c r="B183" s="3" t="s">
        <v>183</v>
      </c>
      <c r="C183" s="3" t="s">
        <v>4291</v>
      </c>
      <c r="D183" s="15">
        <v>3423</v>
      </c>
      <c r="E183" s="1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7">
        <f t="shared" si="9"/>
        <v>855.75</v>
      </c>
      <c r="O183" s="5">
        <f t="shared" si="10"/>
        <v>0.21092608822670172</v>
      </c>
      <c r="P183" s="6" t="s">
        <v>8265</v>
      </c>
      <c r="Q183" s="6" t="s">
        <v>8269</v>
      </c>
      <c r="R183" s="11">
        <f t="shared" si="11"/>
        <v>42147.366840277777</v>
      </c>
      <c r="S183" s="12">
        <f t="shared" si="8"/>
        <v>42177.366840277777</v>
      </c>
    </row>
    <row r="184" spans="1:19" ht="43.2">
      <c r="A184">
        <v>182</v>
      </c>
      <c r="B184" s="3" t="s">
        <v>184</v>
      </c>
      <c r="C184" s="3" t="s">
        <v>4292</v>
      </c>
      <c r="D184" s="15">
        <v>1000</v>
      </c>
      <c r="E184" s="1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7" t="e">
        <f t="shared" si="9"/>
        <v>#DIV/0!</v>
      </c>
      <c r="O184" s="5">
        <f t="shared" si="10"/>
        <v>0</v>
      </c>
      <c r="P184" s="6" t="s">
        <v>8265</v>
      </c>
      <c r="Q184" s="6" t="s">
        <v>8269</v>
      </c>
      <c r="R184" s="11">
        <f t="shared" si="11"/>
        <v>42711.636944444443</v>
      </c>
      <c r="S184" s="12">
        <f t="shared" si="8"/>
        <v>42741.636944444443</v>
      </c>
    </row>
    <row r="185" spans="1:19">
      <c r="A185">
        <v>183</v>
      </c>
      <c r="B185" s="3" t="s">
        <v>185</v>
      </c>
      <c r="C185" s="3" t="s">
        <v>4293</v>
      </c>
      <c r="D185" s="15">
        <v>12500</v>
      </c>
      <c r="E185" s="1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7">
        <f t="shared" si="9"/>
        <v>1041.6666666666667</v>
      </c>
      <c r="O185" s="5">
        <f t="shared" si="10"/>
        <v>0.35855999999999999</v>
      </c>
      <c r="P185" s="6" t="s">
        <v>8265</v>
      </c>
      <c r="Q185" s="6" t="s">
        <v>8269</v>
      </c>
      <c r="R185" s="11">
        <f t="shared" si="11"/>
        <v>41939.435300925928</v>
      </c>
      <c r="S185" s="12">
        <f t="shared" si="8"/>
        <v>41969.476967592593</v>
      </c>
    </row>
    <row r="186" spans="1:19" ht="43.2">
      <c r="A186">
        <v>184</v>
      </c>
      <c r="B186" s="3" t="s">
        <v>186</v>
      </c>
      <c r="C186" s="3" t="s">
        <v>4294</v>
      </c>
      <c r="D186" s="15">
        <v>1500</v>
      </c>
      <c r="E186" s="1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7">
        <f t="shared" si="9"/>
        <v>750</v>
      </c>
      <c r="O186" s="5">
        <f t="shared" si="10"/>
        <v>3.4000000000000002E-2</v>
      </c>
      <c r="P186" s="6" t="s">
        <v>8265</v>
      </c>
      <c r="Q186" s="6" t="s">
        <v>8269</v>
      </c>
      <c r="R186" s="11">
        <f t="shared" si="11"/>
        <v>41825.416226851856</v>
      </c>
      <c r="S186" s="12">
        <f t="shared" si="8"/>
        <v>41882.790972222225</v>
      </c>
    </row>
    <row r="187" spans="1:19">
      <c r="A187">
        <v>185</v>
      </c>
      <c r="B187" s="3" t="s">
        <v>187</v>
      </c>
      <c r="C187" s="3" t="s">
        <v>4295</v>
      </c>
      <c r="D187" s="15">
        <v>40000</v>
      </c>
      <c r="E187" s="1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7">
        <f t="shared" si="9"/>
        <v>4000</v>
      </c>
      <c r="O187" s="5">
        <f t="shared" si="10"/>
        <v>5.5E-2</v>
      </c>
      <c r="P187" s="6" t="s">
        <v>8265</v>
      </c>
      <c r="Q187" s="6" t="s">
        <v>8269</v>
      </c>
      <c r="R187" s="11">
        <f t="shared" si="11"/>
        <v>42570.53633101852</v>
      </c>
      <c r="S187" s="12">
        <f t="shared" si="8"/>
        <v>42600.53633101852</v>
      </c>
    </row>
    <row r="188" spans="1:19" ht="43.2">
      <c r="A188">
        <v>186</v>
      </c>
      <c r="B188" s="3" t="s">
        <v>188</v>
      </c>
      <c r="C188" s="3" t="s">
        <v>4296</v>
      </c>
      <c r="D188" s="15">
        <v>5000</v>
      </c>
      <c r="E188" s="1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7" t="e">
        <f t="shared" si="9"/>
        <v>#DIV/0!</v>
      </c>
      <c r="O188" s="5">
        <f t="shared" si="10"/>
        <v>0</v>
      </c>
      <c r="P188" s="6" t="s">
        <v>8265</v>
      </c>
      <c r="Q188" s="6" t="s">
        <v>8269</v>
      </c>
      <c r="R188" s="11">
        <f t="shared" si="11"/>
        <v>42767.437893518523</v>
      </c>
      <c r="S188" s="12">
        <f t="shared" si="8"/>
        <v>42797.458333333328</v>
      </c>
    </row>
    <row r="189" spans="1:19" ht="43.2">
      <c r="A189">
        <v>187</v>
      </c>
      <c r="B189" s="3" t="s">
        <v>189</v>
      </c>
      <c r="C189" s="3" t="s">
        <v>4297</v>
      </c>
      <c r="D189" s="15">
        <v>5000</v>
      </c>
      <c r="E189" s="1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7">
        <f t="shared" si="9"/>
        <v>1000</v>
      </c>
      <c r="O189" s="5">
        <f t="shared" si="10"/>
        <v>0.16</v>
      </c>
      <c r="P189" s="6" t="s">
        <v>8265</v>
      </c>
      <c r="Q189" s="6" t="s">
        <v>8269</v>
      </c>
      <c r="R189" s="11">
        <f t="shared" si="11"/>
        <v>42181.859456018516</v>
      </c>
      <c r="S189" s="12">
        <f t="shared" si="8"/>
        <v>42205.915972222225</v>
      </c>
    </row>
    <row r="190" spans="1:19" ht="43.2">
      <c r="A190">
        <v>188</v>
      </c>
      <c r="B190" s="3" t="s">
        <v>190</v>
      </c>
      <c r="C190" s="3" t="s">
        <v>4298</v>
      </c>
      <c r="D190" s="15">
        <v>1500</v>
      </c>
      <c r="E190" s="1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7" t="e">
        <f t="shared" si="9"/>
        <v>#DIV/0!</v>
      </c>
      <c r="O190" s="5">
        <f t="shared" si="10"/>
        <v>0</v>
      </c>
      <c r="P190" s="6" t="s">
        <v>8265</v>
      </c>
      <c r="Q190" s="6" t="s">
        <v>8269</v>
      </c>
      <c r="R190" s="11">
        <f t="shared" si="11"/>
        <v>41856.80804398148</v>
      </c>
      <c r="S190" s="12">
        <f t="shared" si="8"/>
        <v>41886.80804398148</v>
      </c>
    </row>
    <row r="191" spans="1:19" ht="43.2">
      <c r="A191">
        <v>189</v>
      </c>
      <c r="B191" s="3" t="s">
        <v>191</v>
      </c>
      <c r="C191" s="3" t="s">
        <v>4299</v>
      </c>
      <c r="D191" s="15">
        <v>500000</v>
      </c>
      <c r="E191" s="1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7">
        <f t="shared" si="9"/>
        <v>100000</v>
      </c>
      <c r="O191" s="5">
        <f t="shared" si="10"/>
        <v>6.8999999999999997E-4</v>
      </c>
      <c r="P191" s="6" t="s">
        <v>8265</v>
      </c>
      <c r="Q191" s="6" t="s">
        <v>8269</v>
      </c>
      <c r="R191" s="11">
        <f t="shared" si="11"/>
        <v>42556.315706018519</v>
      </c>
      <c r="S191" s="12">
        <f t="shared" si="8"/>
        <v>42616.315706018519</v>
      </c>
    </row>
    <row r="192" spans="1:19">
      <c r="A192">
        <v>190</v>
      </c>
      <c r="B192" s="3" t="s">
        <v>192</v>
      </c>
      <c r="C192" s="3" t="s">
        <v>4300</v>
      </c>
      <c r="D192" s="15">
        <v>12000</v>
      </c>
      <c r="E192" s="1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7">
        <f t="shared" si="9"/>
        <v>12000</v>
      </c>
      <c r="O192" s="5">
        <f t="shared" si="10"/>
        <v>4.1666666666666666E-3</v>
      </c>
      <c r="P192" s="6" t="s">
        <v>8265</v>
      </c>
      <c r="Q192" s="6" t="s">
        <v>8269</v>
      </c>
      <c r="R192" s="11">
        <f t="shared" si="11"/>
        <v>42527.275995370372</v>
      </c>
      <c r="S192" s="12">
        <f t="shared" si="8"/>
        <v>42537.275995370372</v>
      </c>
    </row>
    <row r="193" spans="1:19" ht="43.2">
      <c r="A193">
        <v>191</v>
      </c>
      <c r="B193" s="3" t="s">
        <v>193</v>
      </c>
      <c r="C193" s="3" t="s">
        <v>4301</v>
      </c>
      <c r="D193" s="15">
        <v>5000</v>
      </c>
      <c r="E193" s="1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7">
        <f t="shared" si="9"/>
        <v>1666.6666666666667</v>
      </c>
      <c r="O193" s="5">
        <f t="shared" si="10"/>
        <v>0.05</v>
      </c>
      <c r="P193" s="6" t="s">
        <v>8265</v>
      </c>
      <c r="Q193" s="6" t="s">
        <v>8269</v>
      </c>
      <c r="R193" s="11">
        <f t="shared" si="11"/>
        <v>42239.066412037035</v>
      </c>
      <c r="S193" s="12">
        <f t="shared" si="8"/>
        <v>42279.066412037035</v>
      </c>
    </row>
    <row r="194" spans="1:19" ht="57.6">
      <c r="A194">
        <v>192</v>
      </c>
      <c r="B194" s="3" t="s">
        <v>194</v>
      </c>
      <c r="C194" s="3" t="s">
        <v>4302</v>
      </c>
      <c r="D194" s="15">
        <v>1000000</v>
      </c>
      <c r="E194" s="1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7">
        <f t="shared" si="9"/>
        <v>333333.33333333331</v>
      </c>
      <c r="O194" s="5">
        <f t="shared" si="10"/>
        <v>1.7E-5</v>
      </c>
      <c r="P194" s="6" t="s">
        <v>8265</v>
      </c>
      <c r="Q194" s="6" t="s">
        <v>8269</v>
      </c>
      <c r="R194" s="11">
        <f t="shared" si="11"/>
        <v>41899.417037037041</v>
      </c>
      <c r="S194" s="12">
        <f t="shared" ref="S194:S257" si="12">(I194/86400)+25569+(-9/24)</f>
        <v>41929.417037037041</v>
      </c>
    </row>
    <row r="195" spans="1:19" ht="57.6">
      <c r="A195">
        <v>193</v>
      </c>
      <c r="B195" s="3" t="s">
        <v>195</v>
      </c>
      <c r="C195" s="3" t="s">
        <v>4303</v>
      </c>
      <c r="D195" s="15">
        <v>1000</v>
      </c>
      <c r="E195" s="1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7" t="e">
        <f t="shared" ref="N195:N258" si="13">D195/L195</f>
        <v>#DIV/0!</v>
      </c>
      <c r="O195" s="5">
        <f t="shared" ref="O195:O258" si="14">E195/D195</f>
        <v>0</v>
      </c>
      <c r="P195" s="6" t="s">
        <v>8265</v>
      </c>
      <c r="Q195" s="6" t="s">
        <v>8269</v>
      </c>
      <c r="R195" s="11">
        <f t="shared" ref="R195:R258" si="15">(J195/86400)+25569+(-9/24)</f>
        <v>41911.559791666667</v>
      </c>
      <c r="S195" s="12">
        <f t="shared" si="12"/>
        <v>41971.601458333331</v>
      </c>
    </row>
    <row r="196" spans="1:19" ht="43.2">
      <c r="A196">
        <v>194</v>
      </c>
      <c r="B196" s="3" t="s">
        <v>196</v>
      </c>
      <c r="C196" s="3" t="s">
        <v>4304</v>
      </c>
      <c r="D196" s="15">
        <v>2500</v>
      </c>
      <c r="E196" s="1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7">
        <f t="shared" si="13"/>
        <v>833.33333333333337</v>
      </c>
      <c r="O196" s="5">
        <f t="shared" si="14"/>
        <v>1.1999999999999999E-3</v>
      </c>
      <c r="P196" s="6" t="s">
        <v>8265</v>
      </c>
      <c r="Q196" s="6" t="s">
        <v>8269</v>
      </c>
      <c r="R196" s="11">
        <f t="shared" si="15"/>
        <v>42375.621886574074</v>
      </c>
      <c r="S196" s="12">
        <f t="shared" si="12"/>
        <v>42435.621886574074</v>
      </c>
    </row>
    <row r="197" spans="1:19" ht="43.2">
      <c r="A197">
        <v>195</v>
      </c>
      <c r="B197" s="3" t="s">
        <v>197</v>
      </c>
      <c r="C197" s="3" t="s">
        <v>4305</v>
      </c>
      <c r="D197" s="15">
        <v>2000000</v>
      </c>
      <c r="E197" s="1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7" t="e">
        <f t="shared" si="13"/>
        <v>#DIV/0!</v>
      </c>
      <c r="O197" s="5">
        <f t="shared" si="14"/>
        <v>0</v>
      </c>
      <c r="P197" s="6" t="s">
        <v>8265</v>
      </c>
      <c r="Q197" s="6" t="s">
        <v>8269</v>
      </c>
      <c r="R197" s="11">
        <f t="shared" si="15"/>
        <v>42135.29550925926</v>
      </c>
      <c r="S197" s="12">
        <f t="shared" si="12"/>
        <v>42195.29550925926</v>
      </c>
    </row>
    <row r="198" spans="1:19" ht="43.2">
      <c r="A198">
        <v>196</v>
      </c>
      <c r="B198" s="3" t="s">
        <v>198</v>
      </c>
      <c r="C198" s="3" t="s">
        <v>4306</v>
      </c>
      <c r="D198" s="15">
        <v>3500</v>
      </c>
      <c r="E198" s="1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7">
        <f t="shared" si="13"/>
        <v>184.21052631578948</v>
      </c>
      <c r="O198" s="5">
        <f t="shared" si="14"/>
        <v>0.41857142857142859</v>
      </c>
      <c r="P198" s="6" t="s">
        <v>8265</v>
      </c>
      <c r="Q198" s="6" t="s">
        <v>8269</v>
      </c>
      <c r="R198" s="11">
        <f t="shared" si="15"/>
        <v>42259.167800925927</v>
      </c>
      <c r="S198" s="12">
        <f t="shared" si="12"/>
        <v>42287.5</v>
      </c>
    </row>
    <row r="199" spans="1:19" ht="43.2">
      <c r="A199">
        <v>197</v>
      </c>
      <c r="B199" s="3" t="s">
        <v>199</v>
      </c>
      <c r="C199" s="3" t="s">
        <v>4307</v>
      </c>
      <c r="D199" s="15">
        <v>2500</v>
      </c>
      <c r="E199" s="1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7">
        <f t="shared" si="13"/>
        <v>312.5</v>
      </c>
      <c r="O199" s="5">
        <f t="shared" si="14"/>
        <v>0.1048</v>
      </c>
      <c r="P199" s="6" t="s">
        <v>8265</v>
      </c>
      <c r="Q199" s="6" t="s">
        <v>8269</v>
      </c>
      <c r="R199" s="11">
        <f t="shared" si="15"/>
        <v>42741.473379629635</v>
      </c>
      <c r="S199" s="12">
        <f t="shared" si="12"/>
        <v>42783.5</v>
      </c>
    </row>
    <row r="200" spans="1:19" ht="43.2">
      <c r="A200">
        <v>198</v>
      </c>
      <c r="B200" s="3" t="s">
        <v>200</v>
      </c>
      <c r="C200" s="3" t="s">
        <v>4308</v>
      </c>
      <c r="D200" s="15">
        <v>25000</v>
      </c>
      <c r="E200" s="1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7">
        <f t="shared" si="13"/>
        <v>4166.666666666667</v>
      </c>
      <c r="O200" s="5">
        <f t="shared" si="14"/>
        <v>1.116E-2</v>
      </c>
      <c r="P200" s="6" t="s">
        <v>8265</v>
      </c>
      <c r="Q200" s="6" t="s">
        <v>8269</v>
      </c>
      <c r="R200" s="11">
        <f t="shared" si="15"/>
        <v>41887.008356481485</v>
      </c>
      <c r="S200" s="12">
        <f t="shared" si="12"/>
        <v>41917.008356481485</v>
      </c>
    </row>
    <row r="201" spans="1:19" ht="43.2">
      <c r="A201">
        <v>199</v>
      </c>
      <c r="B201" s="3" t="s">
        <v>201</v>
      </c>
      <c r="C201" s="3" t="s">
        <v>4309</v>
      </c>
      <c r="D201" s="15">
        <v>10000</v>
      </c>
      <c r="E201" s="1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7" t="e">
        <f t="shared" si="13"/>
        <v>#DIV/0!</v>
      </c>
      <c r="O201" s="5">
        <f t="shared" si="14"/>
        <v>0</v>
      </c>
      <c r="P201" s="6" t="s">
        <v>8265</v>
      </c>
      <c r="Q201" s="6" t="s">
        <v>8269</v>
      </c>
      <c r="R201" s="11">
        <f t="shared" si="15"/>
        <v>42583.748865740738</v>
      </c>
      <c r="S201" s="12">
        <f t="shared" si="12"/>
        <v>42613.748865740738</v>
      </c>
    </row>
    <row r="202" spans="1:19" ht="28.8">
      <c r="A202">
        <v>200</v>
      </c>
      <c r="B202" s="3" t="s">
        <v>202</v>
      </c>
      <c r="C202" s="3" t="s">
        <v>4310</v>
      </c>
      <c r="D202" s="15">
        <v>6000</v>
      </c>
      <c r="E202" s="1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7">
        <f t="shared" si="13"/>
        <v>333.33333333333331</v>
      </c>
      <c r="O202" s="5">
        <f t="shared" si="14"/>
        <v>0.26192500000000002</v>
      </c>
      <c r="P202" s="6" t="s">
        <v>8265</v>
      </c>
      <c r="Q202" s="6" t="s">
        <v>8269</v>
      </c>
      <c r="R202" s="11">
        <f t="shared" si="15"/>
        <v>41866.708368055552</v>
      </c>
      <c r="S202" s="12">
        <f t="shared" si="12"/>
        <v>41896.708368055552</v>
      </c>
    </row>
    <row r="203" spans="1:19" ht="43.2">
      <c r="A203">
        <v>201</v>
      </c>
      <c r="B203" s="3" t="s">
        <v>203</v>
      </c>
      <c r="C203" s="3" t="s">
        <v>4311</v>
      </c>
      <c r="D203" s="15">
        <v>650</v>
      </c>
      <c r="E203" s="1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7">
        <f t="shared" si="13"/>
        <v>92.857142857142861</v>
      </c>
      <c r="O203" s="5">
        <f t="shared" si="14"/>
        <v>0.58461538461538465</v>
      </c>
      <c r="P203" s="6" t="s">
        <v>8265</v>
      </c>
      <c r="Q203" s="6" t="s">
        <v>8269</v>
      </c>
      <c r="R203" s="11">
        <f t="shared" si="15"/>
        <v>42023.443622685183</v>
      </c>
      <c r="S203" s="12">
        <f t="shared" si="12"/>
        <v>42043.443622685183</v>
      </c>
    </row>
    <row r="204" spans="1:19">
      <c r="A204">
        <v>202</v>
      </c>
      <c r="B204" s="3" t="s">
        <v>204</v>
      </c>
      <c r="C204" s="3" t="s">
        <v>4312</v>
      </c>
      <c r="D204" s="15">
        <v>6000</v>
      </c>
      <c r="E204" s="1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7" t="e">
        <f t="shared" si="13"/>
        <v>#DIV/0!</v>
      </c>
      <c r="O204" s="5">
        <f t="shared" si="14"/>
        <v>0</v>
      </c>
      <c r="P204" s="6" t="s">
        <v>8265</v>
      </c>
      <c r="Q204" s="6" t="s">
        <v>8269</v>
      </c>
      <c r="R204" s="11">
        <f t="shared" si="15"/>
        <v>42255.552824074075</v>
      </c>
      <c r="S204" s="12">
        <f t="shared" si="12"/>
        <v>42285.499305555553</v>
      </c>
    </row>
    <row r="205" spans="1:19" ht="43.2">
      <c r="A205">
        <v>203</v>
      </c>
      <c r="B205" s="3" t="s">
        <v>205</v>
      </c>
      <c r="C205" s="3" t="s">
        <v>4313</v>
      </c>
      <c r="D205" s="15">
        <v>2500</v>
      </c>
      <c r="E205" s="1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7">
        <f t="shared" si="13"/>
        <v>312.5</v>
      </c>
      <c r="O205" s="5">
        <f t="shared" si="14"/>
        <v>0.2984</v>
      </c>
      <c r="P205" s="6" t="s">
        <v>8265</v>
      </c>
      <c r="Q205" s="6" t="s">
        <v>8269</v>
      </c>
      <c r="R205" s="11">
        <f t="shared" si="15"/>
        <v>41973.472962962958</v>
      </c>
      <c r="S205" s="12">
        <f t="shared" si="12"/>
        <v>42033.472962962958</v>
      </c>
    </row>
    <row r="206" spans="1:19" ht="43.2">
      <c r="A206">
        <v>204</v>
      </c>
      <c r="B206" s="3" t="s">
        <v>206</v>
      </c>
      <c r="C206" s="3" t="s">
        <v>4314</v>
      </c>
      <c r="D206" s="15">
        <v>300000</v>
      </c>
      <c r="E206" s="1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7">
        <f t="shared" si="13"/>
        <v>232.01856148491879</v>
      </c>
      <c r="O206" s="5">
        <f t="shared" si="14"/>
        <v>0.50721666666666665</v>
      </c>
      <c r="P206" s="6" t="s">
        <v>8265</v>
      </c>
      <c r="Q206" s="6" t="s">
        <v>8269</v>
      </c>
      <c r="R206" s="11">
        <f t="shared" si="15"/>
        <v>42556.208368055552</v>
      </c>
      <c r="S206" s="12">
        <f t="shared" si="12"/>
        <v>42586.208368055552</v>
      </c>
    </row>
    <row r="207" spans="1:19" ht="43.2">
      <c r="A207">
        <v>205</v>
      </c>
      <c r="B207" s="3" t="s">
        <v>207</v>
      </c>
      <c r="C207" s="3" t="s">
        <v>4315</v>
      </c>
      <c r="D207" s="15">
        <v>8000</v>
      </c>
      <c r="E207" s="1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7">
        <f t="shared" si="13"/>
        <v>470.58823529411762</v>
      </c>
      <c r="O207" s="5">
        <f t="shared" si="14"/>
        <v>0.16250000000000001</v>
      </c>
      <c r="P207" s="6" t="s">
        <v>8265</v>
      </c>
      <c r="Q207" s="6" t="s">
        <v>8269</v>
      </c>
      <c r="R207" s="11">
        <f t="shared" si="15"/>
        <v>42248.257199074069</v>
      </c>
      <c r="S207" s="12">
        <f t="shared" si="12"/>
        <v>42283.257199074069</v>
      </c>
    </row>
    <row r="208" spans="1:19" ht="43.2">
      <c r="A208">
        <v>206</v>
      </c>
      <c r="B208" s="3" t="s">
        <v>208</v>
      </c>
      <c r="C208" s="3" t="s">
        <v>4316</v>
      </c>
      <c r="D208" s="15">
        <v>12700</v>
      </c>
      <c r="E208" s="1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7" t="e">
        <f t="shared" si="13"/>
        <v>#DIV/0!</v>
      </c>
      <c r="O208" s="5">
        <f t="shared" si="14"/>
        <v>0</v>
      </c>
      <c r="P208" s="6" t="s">
        <v>8265</v>
      </c>
      <c r="Q208" s="6" t="s">
        <v>8269</v>
      </c>
      <c r="R208" s="11">
        <f t="shared" si="15"/>
        <v>42566.629432870366</v>
      </c>
      <c r="S208" s="12">
        <f t="shared" si="12"/>
        <v>42587.629432870366</v>
      </c>
    </row>
    <row r="209" spans="1:19" ht="43.2">
      <c r="A209">
        <v>207</v>
      </c>
      <c r="B209" s="3" t="s">
        <v>209</v>
      </c>
      <c r="C209" s="3" t="s">
        <v>4317</v>
      </c>
      <c r="D209" s="15">
        <v>14000</v>
      </c>
      <c r="E209" s="1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7">
        <f t="shared" si="13"/>
        <v>1076.9230769230769</v>
      </c>
      <c r="O209" s="5">
        <f t="shared" si="14"/>
        <v>0.15214285714285714</v>
      </c>
      <c r="P209" s="6" t="s">
        <v>8265</v>
      </c>
      <c r="Q209" s="6" t="s">
        <v>8269</v>
      </c>
      <c r="R209" s="11">
        <f t="shared" si="15"/>
        <v>41977.822199074071</v>
      </c>
      <c r="S209" s="12">
        <f t="shared" si="12"/>
        <v>42007.822199074071</v>
      </c>
    </row>
    <row r="210" spans="1:19" ht="43.2">
      <c r="A210">
        <v>208</v>
      </c>
      <c r="B210" s="3" t="s">
        <v>210</v>
      </c>
      <c r="C210" s="3" t="s">
        <v>4318</v>
      </c>
      <c r="D210" s="15">
        <v>50000</v>
      </c>
      <c r="E210" s="1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7" t="e">
        <f t="shared" si="13"/>
        <v>#DIV/0!</v>
      </c>
      <c r="O210" s="5">
        <f t="shared" si="14"/>
        <v>0</v>
      </c>
      <c r="P210" s="6" t="s">
        <v>8265</v>
      </c>
      <c r="Q210" s="6" t="s">
        <v>8269</v>
      </c>
      <c r="R210" s="11">
        <f t="shared" si="15"/>
        <v>41958.994988425926</v>
      </c>
      <c r="S210" s="12">
        <f t="shared" si="12"/>
        <v>41988.994988425926</v>
      </c>
    </row>
    <row r="211" spans="1:19" ht="43.2">
      <c r="A211">
        <v>209</v>
      </c>
      <c r="B211" s="3" t="s">
        <v>211</v>
      </c>
      <c r="C211" s="3" t="s">
        <v>4319</v>
      </c>
      <c r="D211" s="15">
        <v>25000</v>
      </c>
      <c r="E211" s="1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7" t="e">
        <f t="shared" si="13"/>
        <v>#DIV/0!</v>
      </c>
      <c r="O211" s="5">
        <f t="shared" si="14"/>
        <v>0</v>
      </c>
      <c r="P211" s="6" t="s">
        <v>8265</v>
      </c>
      <c r="Q211" s="6" t="s">
        <v>8269</v>
      </c>
      <c r="R211" s="11">
        <f t="shared" si="15"/>
        <v>42165.547858796301</v>
      </c>
      <c r="S211" s="12">
        <f t="shared" si="12"/>
        <v>42195.547858796301</v>
      </c>
    </row>
    <row r="212" spans="1:19" ht="43.2">
      <c r="A212">
        <v>210</v>
      </c>
      <c r="B212" s="3" t="s">
        <v>212</v>
      </c>
      <c r="C212" s="3" t="s">
        <v>4320</v>
      </c>
      <c r="D212" s="15">
        <v>12000</v>
      </c>
      <c r="E212" s="1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7">
        <f t="shared" si="13"/>
        <v>363.63636363636363</v>
      </c>
      <c r="O212" s="5">
        <f t="shared" si="14"/>
        <v>0.2525</v>
      </c>
      <c r="P212" s="6" t="s">
        <v>8265</v>
      </c>
      <c r="Q212" s="6" t="s">
        <v>8269</v>
      </c>
      <c r="R212" s="11">
        <f t="shared" si="15"/>
        <v>42248.689722222218</v>
      </c>
      <c r="S212" s="12">
        <f t="shared" si="12"/>
        <v>42277.833333333328</v>
      </c>
    </row>
    <row r="213" spans="1:19" ht="43.2">
      <c r="A213">
        <v>211</v>
      </c>
      <c r="B213" s="3" t="s">
        <v>213</v>
      </c>
      <c r="C213" s="3" t="s">
        <v>4321</v>
      </c>
      <c r="D213" s="15">
        <v>5000</v>
      </c>
      <c r="E213" s="1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7">
        <f t="shared" si="13"/>
        <v>416.66666666666669</v>
      </c>
      <c r="O213" s="5">
        <f t="shared" si="14"/>
        <v>0.44600000000000001</v>
      </c>
      <c r="P213" s="6" t="s">
        <v>8265</v>
      </c>
      <c r="Q213" s="6" t="s">
        <v>8269</v>
      </c>
      <c r="R213" s="11">
        <f t="shared" si="15"/>
        <v>42235.784918981481</v>
      </c>
      <c r="S213" s="12">
        <f t="shared" si="12"/>
        <v>42265.784918981481</v>
      </c>
    </row>
    <row r="214" spans="1:19" ht="28.8">
      <c r="A214">
        <v>212</v>
      </c>
      <c r="B214" s="3" t="s">
        <v>214</v>
      </c>
      <c r="C214" s="3" t="s">
        <v>4322</v>
      </c>
      <c r="D214" s="15">
        <v>6300</v>
      </c>
      <c r="E214" s="1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7">
        <f t="shared" si="13"/>
        <v>6300</v>
      </c>
      <c r="O214" s="5">
        <f t="shared" si="14"/>
        <v>1.5873015873015873E-4</v>
      </c>
      <c r="P214" s="6" t="s">
        <v>8265</v>
      </c>
      <c r="Q214" s="6" t="s">
        <v>8269</v>
      </c>
      <c r="R214" s="11">
        <f t="shared" si="15"/>
        <v>42416.506018518514</v>
      </c>
      <c r="S214" s="12">
        <f t="shared" si="12"/>
        <v>42476.464351851857</v>
      </c>
    </row>
    <row r="215" spans="1:19" ht="43.2">
      <c r="A215">
        <v>213</v>
      </c>
      <c r="B215" s="3" t="s">
        <v>215</v>
      </c>
      <c r="C215" s="3" t="s">
        <v>4323</v>
      </c>
      <c r="D215" s="15">
        <v>50000</v>
      </c>
      <c r="E215" s="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7">
        <f t="shared" si="13"/>
        <v>50000</v>
      </c>
      <c r="O215" s="5">
        <f t="shared" si="14"/>
        <v>4.0000000000000002E-4</v>
      </c>
      <c r="P215" s="6" t="s">
        <v>8265</v>
      </c>
      <c r="Q215" s="6" t="s">
        <v>8269</v>
      </c>
      <c r="R215" s="11">
        <f t="shared" si="15"/>
        <v>42202.219293981485</v>
      </c>
      <c r="S215" s="12">
        <f t="shared" si="12"/>
        <v>42232.212974537033</v>
      </c>
    </row>
    <row r="216" spans="1:19" ht="43.2">
      <c r="A216">
        <v>214</v>
      </c>
      <c r="B216" s="3" t="s">
        <v>216</v>
      </c>
      <c r="C216" s="3" t="s">
        <v>4324</v>
      </c>
      <c r="D216" s="15">
        <v>12500</v>
      </c>
      <c r="E216" s="1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7">
        <f t="shared" si="13"/>
        <v>12500</v>
      </c>
      <c r="O216" s="5">
        <f t="shared" si="14"/>
        <v>8.0000000000000007E-5</v>
      </c>
      <c r="P216" s="6" t="s">
        <v>8265</v>
      </c>
      <c r="Q216" s="6" t="s">
        <v>8269</v>
      </c>
      <c r="R216" s="11">
        <f t="shared" si="15"/>
        <v>42009.26561342593</v>
      </c>
      <c r="S216" s="12">
        <f t="shared" si="12"/>
        <v>42069.26561342593</v>
      </c>
    </row>
    <row r="217" spans="1:19" ht="43.2">
      <c r="A217">
        <v>215</v>
      </c>
      <c r="B217" s="3" t="s">
        <v>217</v>
      </c>
      <c r="C217" s="3" t="s">
        <v>4325</v>
      </c>
      <c r="D217" s="15">
        <v>4400</v>
      </c>
      <c r="E217" s="1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7">
        <f t="shared" si="13"/>
        <v>4400</v>
      </c>
      <c r="O217" s="5">
        <f t="shared" si="14"/>
        <v>2.2727272727272726E-3</v>
      </c>
      <c r="P217" s="6" t="s">
        <v>8265</v>
      </c>
      <c r="Q217" s="6" t="s">
        <v>8269</v>
      </c>
      <c r="R217" s="11">
        <f t="shared" si="15"/>
        <v>42374.855115740742</v>
      </c>
      <c r="S217" s="12">
        <f t="shared" si="12"/>
        <v>42417.624305555553</v>
      </c>
    </row>
    <row r="218" spans="1:19" ht="43.2">
      <c r="A218">
        <v>216</v>
      </c>
      <c r="B218" s="3" t="s">
        <v>218</v>
      </c>
      <c r="C218" s="3" t="s">
        <v>4326</v>
      </c>
      <c r="D218" s="15">
        <v>50000</v>
      </c>
      <c r="E218" s="1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7">
        <f t="shared" si="13"/>
        <v>595.23809523809518</v>
      </c>
      <c r="O218" s="5">
        <f t="shared" si="14"/>
        <v>0.55698440000000005</v>
      </c>
      <c r="P218" s="6" t="s">
        <v>8265</v>
      </c>
      <c r="Q218" s="6" t="s">
        <v>8269</v>
      </c>
      <c r="R218" s="11">
        <f t="shared" si="15"/>
        <v>42066.583761574075</v>
      </c>
      <c r="S218" s="12">
        <f t="shared" si="12"/>
        <v>42116.542094907403</v>
      </c>
    </row>
    <row r="219" spans="1:19">
      <c r="A219">
        <v>217</v>
      </c>
      <c r="B219" s="3" t="s">
        <v>219</v>
      </c>
      <c r="C219" s="3" t="s">
        <v>4327</v>
      </c>
      <c r="D219" s="15">
        <v>100000</v>
      </c>
      <c r="E219" s="1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7">
        <f t="shared" si="13"/>
        <v>2631.5789473684213</v>
      </c>
      <c r="O219" s="5">
        <f t="shared" si="14"/>
        <v>0.11942999999999999</v>
      </c>
      <c r="P219" s="6" t="s">
        <v>8265</v>
      </c>
      <c r="Q219" s="6" t="s">
        <v>8269</v>
      </c>
      <c r="R219" s="11">
        <f t="shared" si="15"/>
        <v>41970.26561342593</v>
      </c>
      <c r="S219" s="12">
        <f t="shared" si="12"/>
        <v>42001.26561342593</v>
      </c>
    </row>
    <row r="220" spans="1:19" ht="43.2">
      <c r="A220">
        <v>218</v>
      </c>
      <c r="B220" s="3" t="s">
        <v>220</v>
      </c>
      <c r="C220" s="3" t="s">
        <v>4328</v>
      </c>
      <c r="D220" s="15">
        <v>5000</v>
      </c>
      <c r="E220" s="1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7">
        <f t="shared" si="13"/>
        <v>5000</v>
      </c>
      <c r="O220" s="5">
        <f t="shared" si="14"/>
        <v>0.02</v>
      </c>
      <c r="P220" s="6" t="s">
        <v>8265</v>
      </c>
      <c r="Q220" s="6" t="s">
        <v>8269</v>
      </c>
      <c r="R220" s="11">
        <f t="shared" si="15"/>
        <v>42079.253344907411</v>
      </c>
      <c r="S220" s="12">
        <f t="shared" si="12"/>
        <v>42139.253344907411</v>
      </c>
    </row>
    <row r="221" spans="1:19" ht="28.8">
      <c r="A221">
        <v>219</v>
      </c>
      <c r="B221" s="3" t="s">
        <v>221</v>
      </c>
      <c r="C221" s="3" t="s">
        <v>4329</v>
      </c>
      <c r="D221" s="15">
        <v>50000</v>
      </c>
      <c r="E221" s="1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7">
        <f t="shared" si="13"/>
        <v>657.89473684210532</v>
      </c>
      <c r="O221" s="5">
        <f t="shared" si="14"/>
        <v>0.17630000000000001</v>
      </c>
      <c r="P221" s="6" t="s">
        <v>8265</v>
      </c>
      <c r="Q221" s="6" t="s">
        <v>8269</v>
      </c>
      <c r="R221" s="11">
        <f t="shared" si="15"/>
        <v>42428.951678240745</v>
      </c>
      <c r="S221" s="12">
        <f t="shared" si="12"/>
        <v>42460.915972222225</v>
      </c>
    </row>
    <row r="222" spans="1:19" ht="43.2">
      <c r="A222">
        <v>220</v>
      </c>
      <c r="B222" s="3" t="s">
        <v>222</v>
      </c>
      <c r="C222" s="3" t="s">
        <v>4330</v>
      </c>
      <c r="D222" s="15">
        <v>50000</v>
      </c>
      <c r="E222" s="1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7">
        <f t="shared" si="13"/>
        <v>16666.666666666668</v>
      </c>
      <c r="O222" s="5">
        <f t="shared" si="14"/>
        <v>7.1999999999999998E-3</v>
      </c>
      <c r="P222" s="6" t="s">
        <v>8265</v>
      </c>
      <c r="Q222" s="6" t="s">
        <v>8269</v>
      </c>
      <c r="R222" s="11">
        <f t="shared" si="15"/>
        <v>42195.268865740742</v>
      </c>
      <c r="S222" s="12">
        <f t="shared" si="12"/>
        <v>42236.462500000001</v>
      </c>
    </row>
    <row r="223" spans="1:19">
      <c r="A223">
        <v>221</v>
      </c>
      <c r="B223" s="3" t="s">
        <v>223</v>
      </c>
      <c r="C223" s="3" t="s">
        <v>4331</v>
      </c>
      <c r="D223" s="15">
        <v>50000</v>
      </c>
      <c r="E223" s="1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7" t="e">
        <f t="shared" si="13"/>
        <v>#DIV/0!</v>
      </c>
      <c r="O223" s="5">
        <f t="shared" si="14"/>
        <v>0</v>
      </c>
      <c r="P223" s="6" t="s">
        <v>8265</v>
      </c>
      <c r="Q223" s="6" t="s">
        <v>8269</v>
      </c>
      <c r="R223" s="11">
        <f t="shared" si="15"/>
        <v>42031.462546296301</v>
      </c>
      <c r="S223" s="12">
        <f t="shared" si="12"/>
        <v>42091.42087962963</v>
      </c>
    </row>
    <row r="224" spans="1:19" ht="43.2">
      <c r="A224">
        <v>222</v>
      </c>
      <c r="B224" s="3" t="s">
        <v>224</v>
      </c>
      <c r="C224" s="3" t="s">
        <v>4332</v>
      </c>
      <c r="D224" s="15">
        <v>1000</v>
      </c>
      <c r="E224" s="1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7">
        <f t="shared" si="13"/>
        <v>500</v>
      </c>
      <c r="O224" s="5">
        <f t="shared" si="14"/>
        <v>0.13</v>
      </c>
      <c r="P224" s="6" t="s">
        <v>8265</v>
      </c>
      <c r="Q224" s="6" t="s">
        <v>8269</v>
      </c>
      <c r="R224" s="11">
        <f t="shared" si="15"/>
        <v>42031.394884259258</v>
      </c>
      <c r="S224" s="12">
        <f t="shared" si="12"/>
        <v>42089.735416666663</v>
      </c>
    </row>
    <row r="225" spans="1:19" ht="43.2">
      <c r="A225">
        <v>223</v>
      </c>
      <c r="B225" s="3" t="s">
        <v>225</v>
      </c>
      <c r="C225" s="3" t="s">
        <v>4333</v>
      </c>
      <c r="D225" s="15">
        <v>1500000</v>
      </c>
      <c r="E225" s="1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7" t="e">
        <f t="shared" si="13"/>
        <v>#DIV/0!</v>
      </c>
      <c r="O225" s="5">
        <f t="shared" si="14"/>
        <v>0</v>
      </c>
      <c r="P225" s="6" t="s">
        <v>8265</v>
      </c>
      <c r="Q225" s="6" t="s">
        <v>8269</v>
      </c>
      <c r="R225" s="11">
        <f t="shared" si="15"/>
        <v>42481.673032407409</v>
      </c>
      <c r="S225" s="12">
        <f t="shared" si="12"/>
        <v>42511.670138888891</v>
      </c>
    </row>
    <row r="226" spans="1:19" ht="43.2">
      <c r="A226">
        <v>224</v>
      </c>
      <c r="B226" s="3" t="s">
        <v>226</v>
      </c>
      <c r="C226" s="3" t="s">
        <v>4334</v>
      </c>
      <c r="D226" s="15">
        <v>6000000</v>
      </c>
      <c r="E226" s="1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7" t="e">
        <f t="shared" si="13"/>
        <v>#DIV/0!</v>
      </c>
      <c r="O226" s="5">
        <f t="shared" si="14"/>
        <v>0</v>
      </c>
      <c r="P226" s="6" t="s">
        <v>8265</v>
      </c>
      <c r="Q226" s="6" t="s">
        <v>8269</v>
      </c>
      <c r="R226" s="11">
        <f t="shared" si="15"/>
        <v>42134.860254629632</v>
      </c>
      <c r="S226" s="12">
        <f t="shared" si="12"/>
        <v>42194.860254629632</v>
      </c>
    </row>
    <row r="227" spans="1:19" ht="43.2">
      <c r="A227">
        <v>225</v>
      </c>
      <c r="B227" s="3" t="s">
        <v>227</v>
      </c>
      <c r="C227" s="3" t="s">
        <v>4335</v>
      </c>
      <c r="D227" s="15">
        <v>200</v>
      </c>
      <c r="E227" s="1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7" t="e">
        <f t="shared" si="13"/>
        <v>#DIV/0!</v>
      </c>
      <c r="O227" s="5">
        <f t="shared" si="14"/>
        <v>0</v>
      </c>
      <c r="P227" s="6" t="s">
        <v>8265</v>
      </c>
      <c r="Q227" s="6" t="s">
        <v>8269</v>
      </c>
      <c r="R227" s="11">
        <f t="shared" si="15"/>
        <v>42438.586273148147</v>
      </c>
      <c r="S227" s="12">
        <f t="shared" si="12"/>
        <v>42468.544606481482</v>
      </c>
    </row>
    <row r="228" spans="1:19" ht="43.2">
      <c r="A228">
        <v>226</v>
      </c>
      <c r="B228" s="3" t="s">
        <v>228</v>
      </c>
      <c r="C228" s="3" t="s">
        <v>4336</v>
      </c>
      <c r="D228" s="15">
        <v>29000</v>
      </c>
      <c r="E228" s="1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7">
        <f t="shared" si="13"/>
        <v>14500</v>
      </c>
      <c r="O228" s="5">
        <f t="shared" si="14"/>
        <v>8.6206896551724137E-3</v>
      </c>
      <c r="P228" s="6" t="s">
        <v>8265</v>
      </c>
      <c r="Q228" s="6" t="s">
        <v>8269</v>
      </c>
      <c r="R228" s="11">
        <f t="shared" si="15"/>
        <v>42106.291018518517</v>
      </c>
      <c r="S228" s="12">
        <f t="shared" si="12"/>
        <v>42155.020138888889</v>
      </c>
    </row>
    <row r="229" spans="1:19" ht="43.2">
      <c r="A229">
        <v>227</v>
      </c>
      <c r="B229" s="3" t="s">
        <v>229</v>
      </c>
      <c r="C229" s="3" t="s">
        <v>4337</v>
      </c>
      <c r="D229" s="15">
        <v>28000</v>
      </c>
      <c r="E229" s="1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7" t="e">
        <f t="shared" si="13"/>
        <v>#DIV/0!</v>
      </c>
      <c r="O229" s="5">
        <f t="shared" si="14"/>
        <v>0</v>
      </c>
      <c r="P229" s="6" t="s">
        <v>8265</v>
      </c>
      <c r="Q229" s="6" t="s">
        <v>8269</v>
      </c>
      <c r="R229" s="11">
        <f t="shared" si="15"/>
        <v>42164.518993055557</v>
      </c>
      <c r="S229" s="12">
        <f t="shared" si="12"/>
        <v>42194.518993055557</v>
      </c>
    </row>
    <row r="230" spans="1:19" ht="28.8">
      <c r="A230">
        <v>228</v>
      </c>
      <c r="B230" s="3" t="s">
        <v>230</v>
      </c>
      <c r="C230" s="3" t="s">
        <v>4338</v>
      </c>
      <c r="D230" s="15">
        <v>8000</v>
      </c>
      <c r="E230" s="1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7" t="e">
        <f t="shared" si="13"/>
        <v>#DIV/0!</v>
      </c>
      <c r="O230" s="5">
        <f t="shared" si="14"/>
        <v>0</v>
      </c>
      <c r="P230" s="6" t="s">
        <v>8265</v>
      </c>
      <c r="Q230" s="6" t="s">
        <v>8269</v>
      </c>
      <c r="R230" s="11">
        <f t="shared" si="15"/>
        <v>42096.311400462961</v>
      </c>
      <c r="S230" s="12">
        <f t="shared" si="12"/>
        <v>42156.311400462961</v>
      </c>
    </row>
    <row r="231" spans="1:19" ht="43.2">
      <c r="A231">
        <v>229</v>
      </c>
      <c r="B231" s="3" t="s">
        <v>231</v>
      </c>
      <c r="C231" s="3" t="s">
        <v>4339</v>
      </c>
      <c r="D231" s="15">
        <v>3000</v>
      </c>
      <c r="E231" s="1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7" t="e">
        <f t="shared" si="13"/>
        <v>#DIV/0!</v>
      </c>
      <c r="O231" s="5">
        <f t="shared" si="14"/>
        <v>0</v>
      </c>
      <c r="P231" s="6" t="s">
        <v>8265</v>
      </c>
      <c r="Q231" s="6" t="s">
        <v>8269</v>
      </c>
      <c r="R231" s="11">
        <f t="shared" si="15"/>
        <v>42383.558993055558</v>
      </c>
      <c r="S231" s="12">
        <f t="shared" si="12"/>
        <v>42413.558993055558</v>
      </c>
    </row>
    <row r="232" spans="1:19" ht="43.2">
      <c r="A232">
        <v>230</v>
      </c>
      <c r="B232" s="3" t="s">
        <v>232</v>
      </c>
      <c r="C232" s="3" t="s">
        <v>4340</v>
      </c>
      <c r="D232" s="15">
        <v>15000</v>
      </c>
      <c r="E232" s="1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7">
        <f t="shared" si="13"/>
        <v>7500</v>
      </c>
      <c r="O232" s="5">
        <f t="shared" si="14"/>
        <v>4.0000000000000001E-3</v>
      </c>
      <c r="P232" s="6" t="s">
        <v>8265</v>
      </c>
      <c r="Q232" s="6" t="s">
        <v>8269</v>
      </c>
      <c r="R232" s="11">
        <f t="shared" si="15"/>
        <v>42129.40221064815</v>
      </c>
      <c r="S232" s="12">
        <f t="shared" si="12"/>
        <v>42159.40221064815</v>
      </c>
    </row>
    <row r="233" spans="1:19" ht="43.2">
      <c r="A233">
        <v>231</v>
      </c>
      <c r="B233" s="3" t="s">
        <v>233</v>
      </c>
      <c r="C233" s="3" t="s">
        <v>4341</v>
      </c>
      <c r="D233" s="15">
        <v>1500000</v>
      </c>
      <c r="E233" s="1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7" t="e">
        <f t="shared" si="13"/>
        <v>#DIV/0!</v>
      </c>
      <c r="O233" s="5">
        <f t="shared" si="14"/>
        <v>0</v>
      </c>
      <c r="P233" s="6" t="s">
        <v>8265</v>
      </c>
      <c r="Q233" s="6" t="s">
        <v>8269</v>
      </c>
      <c r="R233" s="11">
        <f t="shared" si="15"/>
        <v>42341.583923611106</v>
      </c>
      <c r="S233" s="12">
        <f t="shared" si="12"/>
        <v>42371.583923611106</v>
      </c>
    </row>
    <row r="234" spans="1:19" ht="43.2">
      <c r="A234">
        <v>232</v>
      </c>
      <c r="B234" s="3" t="s">
        <v>234</v>
      </c>
      <c r="C234" s="3" t="s">
        <v>4342</v>
      </c>
      <c r="D234" s="15">
        <v>4000</v>
      </c>
      <c r="E234" s="1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7">
        <f t="shared" si="13"/>
        <v>571.42857142857144</v>
      </c>
      <c r="O234" s="5">
        <f t="shared" si="14"/>
        <v>2.75E-2</v>
      </c>
      <c r="P234" s="6" t="s">
        <v>8265</v>
      </c>
      <c r="Q234" s="6" t="s">
        <v>8269</v>
      </c>
      <c r="R234" s="11">
        <f t="shared" si="15"/>
        <v>42032.45076388889</v>
      </c>
      <c r="S234" s="12">
        <f t="shared" si="12"/>
        <v>42062.45076388889</v>
      </c>
    </row>
    <row r="235" spans="1:19" ht="43.2">
      <c r="A235">
        <v>233</v>
      </c>
      <c r="B235" s="3" t="s">
        <v>235</v>
      </c>
      <c r="C235" s="3" t="s">
        <v>4343</v>
      </c>
      <c r="D235" s="15">
        <v>350000</v>
      </c>
      <c r="E235" s="1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7" t="e">
        <f t="shared" si="13"/>
        <v>#DIV/0!</v>
      </c>
      <c r="O235" s="5">
        <f t="shared" si="14"/>
        <v>0</v>
      </c>
      <c r="P235" s="6" t="s">
        <v>8265</v>
      </c>
      <c r="Q235" s="6" t="s">
        <v>8269</v>
      </c>
      <c r="R235" s="11">
        <f t="shared" si="15"/>
        <v>42612.536712962959</v>
      </c>
      <c r="S235" s="12">
        <f t="shared" si="12"/>
        <v>42642.536712962959</v>
      </c>
    </row>
    <row r="236" spans="1:19" ht="43.2">
      <c r="A236">
        <v>234</v>
      </c>
      <c r="B236" s="3" t="s">
        <v>236</v>
      </c>
      <c r="C236" s="3" t="s">
        <v>4344</v>
      </c>
      <c r="D236" s="15">
        <v>1000</v>
      </c>
      <c r="E236" s="1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7">
        <f t="shared" si="13"/>
        <v>200</v>
      </c>
      <c r="O236" s="5">
        <f t="shared" si="14"/>
        <v>0.40100000000000002</v>
      </c>
      <c r="P236" s="6" t="s">
        <v>8265</v>
      </c>
      <c r="Q236" s="6" t="s">
        <v>8269</v>
      </c>
      <c r="R236" s="11">
        <f t="shared" si="15"/>
        <v>42135.660405092596</v>
      </c>
      <c r="S236" s="12">
        <f t="shared" si="12"/>
        <v>42175.660405092596</v>
      </c>
    </row>
    <row r="237" spans="1:19" ht="43.2">
      <c r="A237">
        <v>235</v>
      </c>
      <c r="B237" s="3" t="s">
        <v>237</v>
      </c>
      <c r="C237" s="3" t="s">
        <v>4345</v>
      </c>
      <c r="D237" s="15">
        <v>10000</v>
      </c>
      <c r="E237" s="1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7" t="e">
        <f t="shared" si="13"/>
        <v>#DIV/0!</v>
      </c>
      <c r="O237" s="5">
        <f t="shared" si="14"/>
        <v>0</v>
      </c>
      <c r="P237" s="6" t="s">
        <v>8265</v>
      </c>
      <c r="Q237" s="6" t="s">
        <v>8269</v>
      </c>
      <c r="R237" s="11">
        <f t="shared" si="15"/>
        <v>42164.533530092594</v>
      </c>
      <c r="S237" s="12">
        <f t="shared" si="12"/>
        <v>42194.533530092594</v>
      </c>
    </row>
    <row r="238" spans="1:19" ht="43.2">
      <c r="A238">
        <v>236</v>
      </c>
      <c r="B238" s="3" t="s">
        <v>238</v>
      </c>
      <c r="C238" s="3" t="s">
        <v>4346</v>
      </c>
      <c r="D238" s="15">
        <v>150000</v>
      </c>
      <c r="E238" s="1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7" t="e">
        <f t="shared" si="13"/>
        <v>#DIV/0!</v>
      </c>
      <c r="O238" s="5">
        <f t="shared" si="14"/>
        <v>0</v>
      </c>
      <c r="P238" s="6" t="s">
        <v>8265</v>
      </c>
      <c r="Q238" s="6" t="s">
        <v>8269</v>
      </c>
      <c r="R238" s="11">
        <f t="shared" si="15"/>
        <v>42320.709479166668</v>
      </c>
      <c r="S238" s="12">
        <f t="shared" si="12"/>
        <v>42373.625</v>
      </c>
    </row>
    <row r="239" spans="1:19" ht="28.8">
      <c r="A239">
        <v>237</v>
      </c>
      <c r="B239" s="3" t="s">
        <v>239</v>
      </c>
      <c r="C239" s="3" t="s">
        <v>4347</v>
      </c>
      <c r="D239" s="15">
        <v>15000</v>
      </c>
      <c r="E239" s="1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7">
        <f t="shared" si="13"/>
        <v>15000</v>
      </c>
      <c r="O239" s="5">
        <f t="shared" si="14"/>
        <v>3.3333333333333335E-3</v>
      </c>
      <c r="P239" s="6" t="s">
        <v>8265</v>
      </c>
      <c r="Q239" s="6" t="s">
        <v>8269</v>
      </c>
      <c r="R239" s="11">
        <f t="shared" si="15"/>
        <v>42377.202187499999</v>
      </c>
      <c r="S239" s="12">
        <f t="shared" si="12"/>
        <v>42437.202187499999</v>
      </c>
    </row>
    <row r="240" spans="1:19" ht="43.2">
      <c r="A240">
        <v>238</v>
      </c>
      <c r="B240" s="3" t="s">
        <v>240</v>
      </c>
      <c r="C240" s="3" t="s">
        <v>4348</v>
      </c>
      <c r="D240" s="15">
        <v>26000</v>
      </c>
      <c r="E240" s="1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7" t="e">
        <f t="shared" si="13"/>
        <v>#DIV/0!</v>
      </c>
      <c r="O240" s="5">
        <f t="shared" si="14"/>
        <v>0</v>
      </c>
      <c r="P240" s="6" t="s">
        <v>8265</v>
      </c>
      <c r="Q240" s="6" t="s">
        <v>8269</v>
      </c>
      <c r="R240" s="11">
        <f t="shared" si="15"/>
        <v>42713.587500000001</v>
      </c>
      <c r="S240" s="12">
        <f t="shared" si="12"/>
        <v>42734</v>
      </c>
    </row>
    <row r="241" spans="1:19" ht="43.2">
      <c r="A241">
        <v>239</v>
      </c>
      <c r="B241" s="3" t="s">
        <v>241</v>
      </c>
      <c r="C241" s="3" t="s">
        <v>4349</v>
      </c>
      <c r="D241" s="15">
        <v>1000</v>
      </c>
      <c r="E241" s="1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7">
        <f t="shared" si="13"/>
        <v>200</v>
      </c>
      <c r="O241" s="5">
        <f t="shared" si="14"/>
        <v>0.25</v>
      </c>
      <c r="P241" s="6" t="s">
        <v>8265</v>
      </c>
      <c r="Q241" s="6" t="s">
        <v>8269</v>
      </c>
      <c r="R241" s="11">
        <f t="shared" si="15"/>
        <v>42296.735300925924</v>
      </c>
      <c r="S241" s="12">
        <f t="shared" si="12"/>
        <v>42316.125</v>
      </c>
    </row>
    <row r="242" spans="1:19" ht="57.6">
      <c r="A242">
        <v>240</v>
      </c>
      <c r="B242" s="3" t="s">
        <v>242</v>
      </c>
      <c r="C242" s="3" t="s">
        <v>4350</v>
      </c>
      <c r="D242" s="15">
        <v>15000</v>
      </c>
      <c r="E242" s="1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7">
        <f t="shared" si="13"/>
        <v>109.48905109489051</v>
      </c>
      <c r="O242" s="5">
        <f t="shared" si="14"/>
        <v>1.0763413333333334</v>
      </c>
      <c r="P242" s="6" t="s">
        <v>8265</v>
      </c>
      <c r="Q242" s="6" t="s">
        <v>8270</v>
      </c>
      <c r="R242" s="11">
        <f t="shared" si="15"/>
        <v>41354.333460648151</v>
      </c>
      <c r="S242" s="12">
        <f t="shared" si="12"/>
        <v>41399.333460648151</v>
      </c>
    </row>
    <row r="243" spans="1:19" ht="43.2">
      <c r="A243">
        <v>241</v>
      </c>
      <c r="B243" s="3" t="s">
        <v>243</v>
      </c>
      <c r="C243" s="3" t="s">
        <v>4351</v>
      </c>
      <c r="D243" s="15">
        <v>36400</v>
      </c>
      <c r="E243" s="1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7">
        <f t="shared" si="13"/>
        <v>96.808510638297875</v>
      </c>
      <c r="O243" s="5">
        <f t="shared" si="14"/>
        <v>1.1263736263736264</v>
      </c>
      <c r="P243" s="6" t="s">
        <v>8265</v>
      </c>
      <c r="Q243" s="6" t="s">
        <v>8270</v>
      </c>
      <c r="R243" s="11">
        <f t="shared" si="15"/>
        <v>41949.322962962964</v>
      </c>
      <c r="S243" s="12">
        <f t="shared" si="12"/>
        <v>41994.322962962964</v>
      </c>
    </row>
    <row r="244" spans="1:19" ht="43.2">
      <c r="A244">
        <v>242</v>
      </c>
      <c r="B244" s="3" t="s">
        <v>244</v>
      </c>
      <c r="C244" s="3" t="s">
        <v>4352</v>
      </c>
      <c r="D244" s="15">
        <v>13000</v>
      </c>
      <c r="E244" s="1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7">
        <f t="shared" si="13"/>
        <v>64.356435643564353</v>
      </c>
      <c r="O244" s="5">
        <f t="shared" si="14"/>
        <v>1.1346153846153846</v>
      </c>
      <c r="P244" s="6" t="s">
        <v>8265</v>
      </c>
      <c r="Q244" s="6" t="s">
        <v>8270</v>
      </c>
      <c r="R244" s="11">
        <f t="shared" si="15"/>
        <v>40862.117939814816</v>
      </c>
      <c r="S244" s="12">
        <f t="shared" si="12"/>
        <v>40897.117939814816</v>
      </c>
    </row>
    <row r="245" spans="1:19" ht="43.2">
      <c r="A245">
        <v>243</v>
      </c>
      <c r="B245" s="3" t="s">
        <v>245</v>
      </c>
      <c r="C245" s="3" t="s">
        <v>4353</v>
      </c>
      <c r="D245" s="15">
        <v>25000</v>
      </c>
      <c r="E245" s="1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7">
        <f t="shared" si="13"/>
        <v>76.219512195121951</v>
      </c>
      <c r="O245" s="5">
        <f t="shared" si="14"/>
        <v>1.0259199999999999</v>
      </c>
      <c r="P245" s="6" t="s">
        <v>8265</v>
      </c>
      <c r="Q245" s="6" t="s">
        <v>8270</v>
      </c>
      <c r="R245" s="11">
        <f t="shared" si="15"/>
        <v>41661.672500000001</v>
      </c>
      <c r="S245" s="12">
        <f t="shared" si="12"/>
        <v>41691.672500000001</v>
      </c>
    </row>
    <row r="246" spans="1:19" ht="57.6">
      <c r="A246">
        <v>244</v>
      </c>
      <c r="B246" s="4">
        <v>39756</v>
      </c>
      <c r="C246" s="3" t="s">
        <v>4354</v>
      </c>
      <c r="D246" s="15">
        <v>3500</v>
      </c>
      <c r="E246" s="1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7">
        <f t="shared" si="13"/>
        <v>41.666666666666664</v>
      </c>
      <c r="O246" s="5">
        <f t="shared" si="14"/>
        <v>1.1375714285714287</v>
      </c>
      <c r="P246" s="6" t="s">
        <v>8265</v>
      </c>
      <c r="Q246" s="6" t="s">
        <v>8270</v>
      </c>
      <c r="R246" s="11">
        <f t="shared" si="15"/>
        <v>40212.948599537034</v>
      </c>
      <c r="S246" s="12">
        <f t="shared" si="12"/>
        <v>40252.920833333337</v>
      </c>
    </row>
    <row r="247" spans="1:19" ht="43.2">
      <c r="A247">
        <v>245</v>
      </c>
      <c r="B247" s="3" t="s">
        <v>246</v>
      </c>
      <c r="C247" s="3" t="s">
        <v>4355</v>
      </c>
      <c r="D247" s="15">
        <v>5000</v>
      </c>
      <c r="E247" s="1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7">
        <f t="shared" si="13"/>
        <v>52.083333333333336</v>
      </c>
      <c r="O247" s="5">
        <f t="shared" si="14"/>
        <v>1.0371999999999999</v>
      </c>
      <c r="P247" s="6" t="s">
        <v>8265</v>
      </c>
      <c r="Q247" s="6" t="s">
        <v>8270</v>
      </c>
      <c r="R247" s="11">
        <f t="shared" si="15"/>
        <v>41106.678067129629</v>
      </c>
      <c r="S247" s="12">
        <f t="shared" si="12"/>
        <v>41136.678067129629</v>
      </c>
    </row>
    <row r="248" spans="1:19" ht="43.2">
      <c r="A248">
        <v>246</v>
      </c>
      <c r="B248" s="3" t="s">
        <v>247</v>
      </c>
      <c r="C248" s="3" t="s">
        <v>4356</v>
      </c>
      <c r="D248" s="15">
        <v>5000</v>
      </c>
      <c r="E248" s="1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7">
        <f t="shared" si="13"/>
        <v>22.421524663677129</v>
      </c>
      <c r="O248" s="5">
        <f t="shared" si="14"/>
        <v>3.0546000000000002</v>
      </c>
      <c r="P248" s="6" t="s">
        <v>8265</v>
      </c>
      <c r="Q248" s="6" t="s">
        <v>8270</v>
      </c>
      <c r="R248" s="11">
        <f t="shared" si="15"/>
        <v>40479.988483796296</v>
      </c>
      <c r="S248" s="12">
        <f t="shared" si="12"/>
        <v>40530.030150462961</v>
      </c>
    </row>
    <row r="249" spans="1:19" ht="57.6">
      <c r="A249">
        <v>247</v>
      </c>
      <c r="B249" s="3" t="s">
        <v>248</v>
      </c>
      <c r="C249" s="3" t="s">
        <v>4357</v>
      </c>
      <c r="D249" s="15">
        <v>5000</v>
      </c>
      <c r="E249" s="1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7">
        <f t="shared" si="13"/>
        <v>80.645161290322577</v>
      </c>
      <c r="O249" s="5">
        <f t="shared" si="14"/>
        <v>1.341</v>
      </c>
      <c r="P249" s="6" t="s">
        <v>8265</v>
      </c>
      <c r="Q249" s="6" t="s">
        <v>8270</v>
      </c>
      <c r="R249" s="11">
        <f t="shared" si="15"/>
        <v>40430.229328703703</v>
      </c>
      <c r="S249" s="12">
        <f t="shared" si="12"/>
        <v>40466.777083333334</v>
      </c>
    </row>
    <row r="250" spans="1:19" ht="43.2">
      <c r="A250">
        <v>248</v>
      </c>
      <c r="B250" s="3" t="s">
        <v>249</v>
      </c>
      <c r="C250" s="3" t="s">
        <v>4358</v>
      </c>
      <c r="D250" s="15">
        <v>85000</v>
      </c>
      <c r="E250" s="1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7">
        <f t="shared" si="13"/>
        <v>582.19178082191786</v>
      </c>
      <c r="O250" s="5">
        <f t="shared" si="14"/>
        <v>1.0133294117647058</v>
      </c>
      <c r="P250" s="6" t="s">
        <v>8265</v>
      </c>
      <c r="Q250" s="6" t="s">
        <v>8270</v>
      </c>
      <c r="R250" s="11">
        <f t="shared" si="15"/>
        <v>40870.399409722224</v>
      </c>
      <c r="S250" s="12">
        <f t="shared" si="12"/>
        <v>40915.399409722224</v>
      </c>
    </row>
    <row r="251" spans="1:19" ht="57.6">
      <c r="A251">
        <v>249</v>
      </c>
      <c r="B251" s="3" t="s">
        <v>250</v>
      </c>
      <c r="C251" s="3" t="s">
        <v>4359</v>
      </c>
      <c r="D251" s="15">
        <v>10000</v>
      </c>
      <c r="E251" s="1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7">
        <f t="shared" si="13"/>
        <v>42.553191489361701</v>
      </c>
      <c r="O251" s="5">
        <f t="shared" si="14"/>
        <v>1.1292</v>
      </c>
      <c r="P251" s="6" t="s">
        <v>8265</v>
      </c>
      <c r="Q251" s="6" t="s">
        <v>8270</v>
      </c>
      <c r="R251" s="11">
        <f t="shared" si="15"/>
        <v>40332.548842592594</v>
      </c>
      <c r="S251" s="12">
        <f t="shared" si="12"/>
        <v>40412.361111111109</v>
      </c>
    </row>
    <row r="252" spans="1:19" ht="43.2">
      <c r="A252">
        <v>250</v>
      </c>
      <c r="B252" s="3" t="s">
        <v>251</v>
      </c>
      <c r="C252" s="3" t="s">
        <v>4360</v>
      </c>
      <c r="D252" s="15">
        <v>30000</v>
      </c>
      <c r="E252" s="1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7">
        <f t="shared" si="13"/>
        <v>68.649885583524025</v>
      </c>
      <c r="O252" s="5">
        <f t="shared" si="14"/>
        <v>1.0558333333333334</v>
      </c>
      <c r="P252" s="6" t="s">
        <v>8265</v>
      </c>
      <c r="Q252" s="6" t="s">
        <v>8270</v>
      </c>
      <c r="R252" s="11">
        <f t="shared" si="15"/>
        <v>41401.190868055557</v>
      </c>
      <c r="S252" s="12">
        <f t="shared" si="12"/>
        <v>41431.190868055557</v>
      </c>
    </row>
    <row r="253" spans="1:19" ht="43.2">
      <c r="A253">
        <v>251</v>
      </c>
      <c r="B253" s="3" t="s">
        <v>252</v>
      </c>
      <c r="C253" s="3" t="s">
        <v>4361</v>
      </c>
      <c r="D253" s="15">
        <v>3500</v>
      </c>
      <c r="E253" s="1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7">
        <f t="shared" si="13"/>
        <v>45.454545454545453</v>
      </c>
      <c r="O253" s="5">
        <f t="shared" si="14"/>
        <v>1.2557142857142858</v>
      </c>
      <c r="P253" s="6" t="s">
        <v>8265</v>
      </c>
      <c r="Q253" s="6" t="s">
        <v>8270</v>
      </c>
      <c r="R253" s="11">
        <f t="shared" si="15"/>
        <v>41013.412569444445</v>
      </c>
      <c r="S253" s="12">
        <f t="shared" si="12"/>
        <v>41045.416666666664</v>
      </c>
    </row>
    <row r="254" spans="1:19" ht="43.2">
      <c r="A254">
        <v>252</v>
      </c>
      <c r="B254" s="3" t="s">
        <v>253</v>
      </c>
      <c r="C254" s="3" t="s">
        <v>4362</v>
      </c>
      <c r="D254" s="15">
        <v>5000</v>
      </c>
      <c r="E254" s="1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7">
        <f t="shared" si="13"/>
        <v>46.296296296296298</v>
      </c>
      <c r="O254" s="5">
        <f t="shared" si="14"/>
        <v>1.8455999999999999</v>
      </c>
      <c r="P254" s="6" t="s">
        <v>8265</v>
      </c>
      <c r="Q254" s="6" t="s">
        <v>8270</v>
      </c>
      <c r="R254" s="11">
        <f t="shared" si="15"/>
        <v>40266.28770833333</v>
      </c>
      <c r="S254" s="12">
        <f t="shared" si="12"/>
        <v>40329.790972222225</v>
      </c>
    </row>
    <row r="255" spans="1:19" ht="57.6">
      <c r="A255">
        <v>253</v>
      </c>
      <c r="B255" s="3" t="s">
        <v>254</v>
      </c>
      <c r="C255" s="3" t="s">
        <v>4363</v>
      </c>
      <c r="D255" s="15">
        <v>1500</v>
      </c>
      <c r="E255" s="1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7">
        <f t="shared" si="13"/>
        <v>214.28571428571428</v>
      </c>
      <c r="O255" s="5">
        <f t="shared" si="14"/>
        <v>1.0073333333333334</v>
      </c>
      <c r="P255" s="6" t="s">
        <v>8265</v>
      </c>
      <c r="Q255" s="6" t="s">
        <v>8270</v>
      </c>
      <c r="R255" s="11">
        <f t="shared" si="15"/>
        <v>40924.275868055556</v>
      </c>
      <c r="S255" s="12">
        <f t="shared" si="12"/>
        <v>40954.275868055556</v>
      </c>
    </row>
    <row r="256" spans="1:19" ht="43.2">
      <c r="A256">
        <v>254</v>
      </c>
      <c r="B256" s="3" t="s">
        <v>255</v>
      </c>
      <c r="C256" s="3" t="s">
        <v>4364</v>
      </c>
      <c r="D256" s="15">
        <v>24000</v>
      </c>
      <c r="E256" s="1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7">
        <f t="shared" si="13"/>
        <v>76.433121019108285</v>
      </c>
      <c r="O256" s="5">
        <f t="shared" si="14"/>
        <v>1.1694724999999999</v>
      </c>
      <c r="P256" s="6" t="s">
        <v>8265</v>
      </c>
      <c r="Q256" s="6" t="s">
        <v>8270</v>
      </c>
      <c r="R256" s="11">
        <f t="shared" si="15"/>
        <v>42263.577662037038</v>
      </c>
      <c r="S256" s="12">
        <f t="shared" si="12"/>
        <v>42293.708333333328</v>
      </c>
    </row>
    <row r="257" spans="1:19" ht="28.8">
      <c r="A257">
        <v>255</v>
      </c>
      <c r="B257" s="3" t="s">
        <v>256</v>
      </c>
      <c r="C257" s="3" t="s">
        <v>4365</v>
      </c>
      <c r="D257" s="15">
        <v>8000</v>
      </c>
      <c r="E257" s="1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7">
        <f t="shared" si="13"/>
        <v>42.553191489361701</v>
      </c>
      <c r="O257" s="5">
        <f t="shared" si="14"/>
        <v>1.0673325</v>
      </c>
      <c r="P257" s="6" t="s">
        <v>8265</v>
      </c>
      <c r="Q257" s="6" t="s">
        <v>8270</v>
      </c>
      <c r="R257" s="11">
        <f t="shared" si="15"/>
        <v>40588.151412037041</v>
      </c>
      <c r="S257" s="12">
        <f t="shared" si="12"/>
        <v>40618.10974537037</v>
      </c>
    </row>
    <row r="258" spans="1:19" ht="43.2">
      <c r="A258">
        <v>256</v>
      </c>
      <c r="B258" s="3" t="s">
        <v>257</v>
      </c>
      <c r="C258" s="3" t="s">
        <v>4366</v>
      </c>
      <c r="D258" s="15">
        <v>13000</v>
      </c>
      <c r="E258" s="1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7">
        <f t="shared" si="13"/>
        <v>47.272727272727273</v>
      </c>
      <c r="O258" s="5">
        <f t="shared" si="14"/>
        <v>1.391</v>
      </c>
      <c r="P258" s="6" t="s">
        <v>8265</v>
      </c>
      <c r="Q258" s="6" t="s">
        <v>8270</v>
      </c>
      <c r="R258" s="11">
        <f t="shared" si="15"/>
        <v>41319.394293981481</v>
      </c>
      <c r="S258" s="12">
        <f t="shared" ref="S258:S321" si="16">(I258/86400)+25569+(-9/24)</f>
        <v>41349.394293981481</v>
      </c>
    </row>
    <row r="259" spans="1:19" ht="43.2">
      <c r="A259">
        <v>257</v>
      </c>
      <c r="B259" s="3" t="s">
        <v>258</v>
      </c>
      <c r="C259" s="3" t="s">
        <v>4367</v>
      </c>
      <c r="D259" s="15">
        <v>35000</v>
      </c>
      <c r="E259" s="1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7">
        <f t="shared" ref="N259:N322" si="17">D259/L259</f>
        <v>62.5</v>
      </c>
      <c r="O259" s="5">
        <f t="shared" ref="O259:O322" si="18">E259/D259</f>
        <v>1.0672648571428571</v>
      </c>
      <c r="P259" s="6" t="s">
        <v>8265</v>
      </c>
      <c r="Q259" s="6" t="s">
        <v>8270</v>
      </c>
      <c r="R259" s="11">
        <f t="shared" ref="R259:R322" si="19">(J259/86400)+25569+(-9/24)</f>
        <v>42479.251875000002</v>
      </c>
      <c r="S259" s="12">
        <f t="shared" si="16"/>
        <v>42509.251875000002</v>
      </c>
    </row>
    <row r="260" spans="1:19" ht="43.2">
      <c r="A260">
        <v>258</v>
      </c>
      <c r="B260" s="3" t="s">
        <v>259</v>
      </c>
      <c r="C260" s="3" t="s">
        <v>4368</v>
      </c>
      <c r="D260" s="15">
        <v>30000</v>
      </c>
      <c r="E260" s="1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7">
        <f t="shared" si="17"/>
        <v>43.604651162790695</v>
      </c>
      <c r="O260" s="5">
        <f t="shared" si="18"/>
        <v>1.9114</v>
      </c>
      <c r="P260" s="6" t="s">
        <v>8265</v>
      </c>
      <c r="Q260" s="6" t="s">
        <v>8270</v>
      </c>
      <c r="R260" s="11">
        <f t="shared" si="19"/>
        <v>40681.676689814813</v>
      </c>
      <c r="S260" s="12">
        <f t="shared" si="16"/>
        <v>40711.676689814813</v>
      </c>
    </row>
    <row r="261" spans="1:19" ht="57.6">
      <c r="A261">
        <v>259</v>
      </c>
      <c r="B261" s="3" t="s">
        <v>260</v>
      </c>
      <c r="C261" s="3" t="s">
        <v>4369</v>
      </c>
      <c r="D261" s="15">
        <v>75000</v>
      </c>
      <c r="E261" s="1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7">
        <f t="shared" si="17"/>
        <v>79.617834394904463</v>
      </c>
      <c r="O261" s="5">
        <f t="shared" si="18"/>
        <v>1.3193789333333332</v>
      </c>
      <c r="P261" s="6" t="s">
        <v>8265</v>
      </c>
      <c r="Q261" s="6" t="s">
        <v>8270</v>
      </c>
      <c r="R261" s="11">
        <f t="shared" si="19"/>
        <v>42072.363067129627</v>
      </c>
      <c r="S261" s="12">
        <f t="shared" si="16"/>
        <v>42102.363067129627</v>
      </c>
    </row>
    <row r="262" spans="1:19" ht="43.2">
      <c r="A262">
        <v>260</v>
      </c>
      <c r="B262" s="3" t="s">
        <v>261</v>
      </c>
      <c r="C262" s="3" t="s">
        <v>4370</v>
      </c>
      <c r="D262" s="15">
        <v>10000</v>
      </c>
      <c r="E262" s="1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7">
        <f t="shared" si="17"/>
        <v>113.63636363636364</v>
      </c>
      <c r="O262" s="5">
        <f t="shared" si="18"/>
        <v>1.0640000000000001</v>
      </c>
      <c r="P262" s="6" t="s">
        <v>8265</v>
      </c>
      <c r="Q262" s="6" t="s">
        <v>8270</v>
      </c>
      <c r="R262" s="11">
        <f t="shared" si="19"/>
        <v>40330.380543981482</v>
      </c>
      <c r="S262" s="12">
        <f t="shared" si="16"/>
        <v>40376.040972222225</v>
      </c>
    </row>
    <row r="263" spans="1:19" ht="28.8">
      <c r="A263">
        <v>261</v>
      </c>
      <c r="B263" s="3" t="s">
        <v>262</v>
      </c>
      <c r="C263" s="3" t="s">
        <v>4371</v>
      </c>
      <c r="D263" s="15">
        <v>20000</v>
      </c>
      <c r="E263" s="1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7">
        <f t="shared" si="17"/>
        <v>90.909090909090907</v>
      </c>
      <c r="O263" s="5">
        <f t="shared" si="18"/>
        <v>1.0740000000000001</v>
      </c>
      <c r="P263" s="6" t="s">
        <v>8265</v>
      </c>
      <c r="Q263" s="6" t="s">
        <v>8270</v>
      </c>
      <c r="R263" s="11">
        <f t="shared" si="19"/>
        <v>41017.510462962964</v>
      </c>
      <c r="S263" s="12">
        <f t="shared" si="16"/>
        <v>41067.246527777781</v>
      </c>
    </row>
    <row r="264" spans="1:19" ht="28.8">
      <c r="A264">
        <v>262</v>
      </c>
      <c r="B264" s="3" t="s">
        <v>263</v>
      </c>
      <c r="C264" s="3" t="s">
        <v>4372</v>
      </c>
      <c r="D264" s="15">
        <v>2500</v>
      </c>
      <c r="E264" s="1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7">
        <f t="shared" si="17"/>
        <v>17.241379310344829</v>
      </c>
      <c r="O264" s="5">
        <f t="shared" si="18"/>
        <v>2.4</v>
      </c>
      <c r="P264" s="6" t="s">
        <v>8265</v>
      </c>
      <c r="Q264" s="6" t="s">
        <v>8270</v>
      </c>
      <c r="R264" s="11">
        <f t="shared" si="19"/>
        <v>40554.87300925926</v>
      </c>
      <c r="S264" s="12">
        <f t="shared" si="16"/>
        <v>40599.87300925926</v>
      </c>
    </row>
    <row r="265" spans="1:19" ht="57.6">
      <c r="A265">
        <v>263</v>
      </c>
      <c r="B265" s="3" t="s">
        <v>264</v>
      </c>
      <c r="C265" s="3" t="s">
        <v>4373</v>
      </c>
      <c r="D265" s="15">
        <v>25000</v>
      </c>
      <c r="E265" s="1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7">
        <f t="shared" si="17"/>
        <v>25.960539979231569</v>
      </c>
      <c r="O265" s="5">
        <f t="shared" si="18"/>
        <v>1.1808107999999999</v>
      </c>
      <c r="P265" s="6" t="s">
        <v>8265</v>
      </c>
      <c r="Q265" s="6" t="s">
        <v>8270</v>
      </c>
      <c r="R265" s="11">
        <f t="shared" si="19"/>
        <v>41149.579791666663</v>
      </c>
      <c r="S265" s="12">
        <f t="shared" si="16"/>
        <v>41179.579791666663</v>
      </c>
    </row>
    <row r="266" spans="1:19" ht="57.6">
      <c r="A266">
        <v>264</v>
      </c>
      <c r="B266" s="3" t="s">
        <v>265</v>
      </c>
      <c r="C266" s="3" t="s">
        <v>4374</v>
      </c>
      <c r="D266" s="15">
        <v>5000</v>
      </c>
      <c r="E266" s="1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7">
        <f t="shared" si="17"/>
        <v>54.945054945054942</v>
      </c>
      <c r="O266" s="5">
        <f t="shared" si="18"/>
        <v>1.1819999999999999</v>
      </c>
      <c r="P266" s="6" t="s">
        <v>8265</v>
      </c>
      <c r="Q266" s="6" t="s">
        <v>8270</v>
      </c>
      <c r="R266" s="11">
        <f t="shared" si="19"/>
        <v>41010.245312500003</v>
      </c>
      <c r="S266" s="12">
        <f t="shared" si="16"/>
        <v>41040.245312500003</v>
      </c>
    </row>
    <row r="267" spans="1:19" ht="57.6">
      <c r="A267">
        <v>265</v>
      </c>
      <c r="B267" s="3" t="s">
        <v>266</v>
      </c>
      <c r="C267" s="3" t="s">
        <v>4375</v>
      </c>
      <c r="D267" s="15">
        <v>5000</v>
      </c>
      <c r="E267" s="1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7">
        <f t="shared" si="17"/>
        <v>86.206896551724142</v>
      </c>
      <c r="O267" s="5">
        <f t="shared" si="18"/>
        <v>1.111</v>
      </c>
      <c r="P267" s="6" t="s">
        <v>8265</v>
      </c>
      <c r="Q267" s="6" t="s">
        <v>8270</v>
      </c>
      <c r="R267" s="11">
        <f t="shared" si="19"/>
        <v>40266.870717592596</v>
      </c>
      <c r="S267" s="12">
        <f t="shared" si="16"/>
        <v>40308.469444444447</v>
      </c>
    </row>
    <row r="268" spans="1:19" ht="57.6">
      <c r="A268">
        <v>266</v>
      </c>
      <c r="B268" s="3" t="s">
        <v>267</v>
      </c>
      <c r="C268" s="3" t="s">
        <v>4376</v>
      </c>
      <c r="D268" s="15">
        <v>1000</v>
      </c>
      <c r="E268" s="1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7">
        <f t="shared" si="17"/>
        <v>27.777777777777779</v>
      </c>
      <c r="O268" s="5">
        <f t="shared" si="18"/>
        <v>1.4550000000000001</v>
      </c>
      <c r="P268" s="6" t="s">
        <v>8265</v>
      </c>
      <c r="Q268" s="6" t="s">
        <v>8270</v>
      </c>
      <c r="R268" s="11">
        <f t="shared" si="19"/>
        <v>40204.799849537041</v>
      </c>
      <c r="S268" s="12">
        <f t="shared" si="16"/>
        <v>40290.785416666666</v>
      </c>
    </row>
    <row r="269" spans="1:19" ht="43.2">
      <c r="A269">
        <v>267</v>
      </c>
      <c r="B269" s="3" t="s">
        <v>268</v>
      </c>
      <c r="C269" s="3" t="s">
        <v>4377</v>
      </c>
      <c r="D269" s="15">
        <v>9850</v>
      </c>
      <c r="E269" s="1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7">
        <f t="shared" si="17"/>
        <v>59.696969696969695</v>
      </c>
      <c r="O269" s="5">
        <f t="shared" si="18"/>
        <v>1.3162883248730965</v>
      </c>
      <c r="P269" s="6" t="s">
        <v>8265</v>
      </c>
      <c r="Q269" s="6" t="s">
        <v>8270</v>
      </c>
      <c r="R269" s="11">
        <f t="shared" si="19"/>
        <v>41785.077534722222</v>
      </c>
      <c r="S269" s="12">
        <f t="shared" si="16"/>
        <v>41815.077534722222</v>
      </c>
    </row>
    <row r="270" spans="1:19" ht="43.2">
      <c r="A270">
        <v>268</v>
      </c>
      <c r="B270" s="3" t="s">
        <v>269</v>
      </c>
      <c r="C270" s="3" t="s">
        <v>4378</v>
      </c>
      <c r="D270" s="15">
        <v>5000</v>
      </c>
      <c r="E270" s="1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7">
        <f t="shared" si="17"/>
        <v>45.045045045045043</v>
      </c>
      <c r="O270" s="5">
        <f t="shared" si="18"/>
        <v>1.1140000000000001</v>
      </c>
      <c r="P270" s="6" t="s">
        <v>8265</v>
      </c>
      <c r="Q270" s="6" t="s">
        <v>8270</v>
      </c>
      <c r="R270" s="11">
        <f t="shared" si="19"/>
        <v>40808.77752314815</v>
      </c>
      <c r="S270" s="12">
        <f t="shared" si="16"/>
        <v>40853.819189814814</v>
      </c>
    </row>
    <row r="271" spans="1:19" ht="43.2">
      <c r="A271">
        <v>269</v>
      </c>
      <c r="B271" s="3" t="s">
        <v>270</v>
      </c>
      <c r="C271" s="3" t="s">
        <v>4379</v>
      </c>
      <c r="D271" s="15">
        <v>100000</v>
      </c>
      <c r="E271" s="1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7">
        <f t="shared" si="17"/>
        <v>62.656641604010026</v>
      </c>
      <c r="O271" s="5">
        <f t="shared" si="18"/>
        <v>1.4723377</v>
      </c>
      <c r="P271" s="6" t="s">
        <v>8265</v>
      </c>
      <c r="Q271" s="6" t="s">
        <v>8270</v>
      </c>
      <c r="R271" s="11">
        <f t="shared" si="19"/>
        <v>42757.822013888886</v>
      </c>
      <c r="S271" s="12">
        <f t="shared" si="16"/>
        <v>42787.822013888886</v>
      </c>
    </row>
    <row r="272" spans="1:19" ht="43.2">
      <c r="A272">
        <v>270</v>
      </c>
      <c r="B272" s="3" t="s">
        <v>271</v>
      </c>
      <c r="C272" s="3" t="s">
        <v>4380</v>
      </c>
      <c r="D272" s="15">
        <v>2300</v>
      </c>
      <c r="E272" s="1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7">
        <f t="shared" si="17"/>
        <v>37.704918032786885</v>
      </c>
      <c r="O272" s="5">
        <f t="shared" si="18"/>
        <v>1.5260869565217392</v>
      </c>
      <c r="P272" s="6" t="s">
        <v>8265</v>
      </c>
      <c r="Q272" s="6" t="s">
        <v>8270</v>
      </c>
      <c r="R272" s="11">
        <f t="shared" si="19"/>
        <v>40637.49155092593</v>
      </c>
      <c r="S272" s="12">
        <f t="shared" si="16"/>
        <v>40687.791666666664</v>
      </c>
    </row>
    <row r="273" spans="1:19" ht="43.2">
      <c r="A273">
        <v>271</v>
      </c>
      <c r="B273" s="3" t="s">
        <v>272</v>
      </c>
      <c r="C273" s="3" t="s">
        <v>4381</v>
      </c>
      <c r="D273" s="15">
        <v>30000</v>
      </c>
      <c r="E273" s="1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7">
        <f t="shared" si="17"/>
        <v>104.52961672473867</v>
      </c>
      <c r="O273" s="5">
        <f t="shared" si="18"/>
        <v>1.0468</v>
      </c>
      <c r="P273" s="6" t="s">
        <v>8265</v>
      </c>
      <c r="Q273" s="6" t="s">
        <v>8270</v>
      </c>
      <c r="R273" s="11">
        <f t="shared" si="19"/>
        <v>41611.725243055553</v>
      </c>
      <c r="S273" s="12">
        <f t="shared" si="16"/>
        <v>41640.958333333336</v>
      </c>
    </row>
    <row r="274" spans="1:19" ht="43.2">
      <c r="A274">
        <v>272</v>
      </c>
      <c r="B274" s="3" t="s">
        <v>273</v>
      </c>
      <c r="C274" s="3" t="s">
        <v>4382</v>
      </c>
      <c r="D274" s="15">
        <v>3000</v>
      </c>
      <c r="E274" s="1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7">
        <f t="shared" si="17"/>
        <v>46.153846153846153</v>
      </c>
      <c r="O274" s="5">
        <f t="shared" si="18"/>
        <v>1.7743366666666667</v>
      </c>
      <c r="P274" s="6" t="s">
        <v>8265</v>
      </c>
      <c r="Q274" s="6" t="s">
        <v>8270</v>
      </c>
      <c r="R274" s="11">
        <f t="shared" si="19"/>
        <v>40235.525358796294</v>
      </c>
      <c r="S274" s="12">
        <f t="shared" si="16"/>
        <v>40296.40902777778</v>
      </c>
    </row>
    <row r="275" spans="1:19" ht="43.2">
      <c r="A275">
        <v>273</v>
      </c>
      <c r="B275" s="3" t="s">
        <v>274</v>
      </c>
      <c r="C275" s="3" t="s">
        <v>4383</v>
      </c>
      <c r="D275" s="15">
        <v>5000</v>
      </c>
      <c r="E275" s="1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7">
        <f t="shared" si="17"/>
        <v>42.372881355932201</v>
      </c>
      <c r="O275" s="5">
        <f t="shared" si="18"/>
        <v>1.077758</v>
      </c>
      <c r="P275" s="6" t="s">
        <v>8265</v>
      </c>
      <c r="Q275" s="6" t="s">
        <v>8270</v>
      </c>
      <c r="R275" s="11">
        <f t="shared" si="19"/>
        <v>40697.123449074075</v>
      </c>
      <c r="S275" s="12">
        <f t="shared" si="16"/>
        <v>40727.123449074075</v>
      </c>
    </row>
    <row r="276" spans="1:19" ht="43.2">
      <c r="A276">
        <v>274</v>
      </c>
      <c r="B276" s="3" t="s">
        <v>275</v>
      </c>
      <c r="C276" s="3" t="s">
        <v>4384</v>
      </c>
      <c r="D276" s="15">
        <v>4000</v>
      </c>
      <c r="E276" s="1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7">
        <f t="shared" si="17"/>
        <v>35.398230088495573</v>
      </c>
      <c r="O276" s="5">
        <f t="shared" si="18"/>
        <v>1.56</v>
      </c>
      <c r="P276" s="6" t="s">
        <v>8265</v>
      </c>
      <c r="Q276" s="6" t="s">
        <v>8270</v>
      </c>
      <c r="R276" s="11">
        <f t="shared" si="19"/>
        <v>40969.537372685183</v>
      </c>
      <c r="S276" s="12">
        <f t="shared" si="16"/>
        <v>41003.915972222225</v>
      </c>
    </row>
    <row r="277" spans="1:19" ht="43.2">
      <c r="A277">
        <v>275</v>
      </c>
      <c r="B277" s="3" t="s">
        <v>276</v>
      </c>
      <c r="C277" s="3" t="s">
        <v>4385</v>
      </c>
      <c r="D277" s="15">
        <v>20000</v>
      </c>
      <c r="E277" s="1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7">
        <f t="shared" si="17"/>
        <v>60.24096385542169</v>
      </c>
      <c r="O277" s="5">
        <f t="shared" si="18"/>
        <v>1.08395</v>
      </c>
      <c r="P277" s="6" t="s">
        <v>8265</v>
      </c>
      <c r="Q277" s="6" t="s">
        <v>8270</v>
      </c>
      <c r="R277" s="11">
        <f t="shared" si="19"/>
        <v>41192.657013888893</v>
      </c>
      <c r="S277" s="12">
        <f t="shared" si="16"/>
        <v>41222.698680555557</v>
      </c>
    </row>
    <row r="278" spans="1:19" ht="43.2">
      <c r="A278">
        <v>276</v>
      </c>
      <c r="B278" s="3" t="s">
        <v>277</v>
      </c>
      <c r="C278" s="3" t="s">
        <v>4386</v>
      </c>
      <c r="D278" s="15">
        <v>4000</v>
      </c>
      <c r="E278" s="1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7">
        <f t="shared" si="17"/>
        <v>64.516129032258064</v>
      </c>
      <c r="O278" s="5">
        <f t="shared" si="18"/>
        <v>1.476</v>
      </c>
      <c r="P278" s="6" t="s">
        <v>8265</v>
      </c>
      <c r="Q278" s="6" t="s">
        <v>8270</v>
      </c>
      <c r="R278" s="11">
        <f t="shared" si="19"/>
        <v>40966.706875000003</v>
      </c>
      <c r="S278" s="12">
        <f t="shared" si="16"/>
        <v>41026.665208333332</v>
      </c>
    </row>
    <row r="279" spans="1:19" ht="43.2">
      <c r="A279">
        <v>277</v>
      </c>
      <c r="B279" s="3" t="s">
        <v>278</v>
      </c>
      <c r="C279" s="3" t="s">
        <v>4387</v>
      </c>
      <c r="D279" s="15">
        <v>65000</v>
      </c>
      <c r="E279" s="1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7">
        <f t="shared" si="17"/>
        <v>68.349106203995788</v>
      </c>
      <c r="O279" s="5">
        <f t="shared" si="18"/>
        <v>1.1038153846153846</v>
      </c>
      <c r="P279" s="6" t="s">
        <v>8265</v>
      </c>
      <c r="Q279" s="6" t="s">
        <v>8270</v>
      </c>
      <c r="R279" s="11">
        <f t="shared" si="19"/>
        <v>42117.516423611116</v>
      </c>
      <c r="S279" s="12">
        <f t="shared" si="16"/>
        <v>42147.516423611116</v>
      </c>
    </row>
    <row r="280" spans="1:19" ht="28.8">
      <c r="A280">
        <v>278</v>
      </c>
      <c r="B280" s="3" t="s">
        <v>279</v>
      </c>
      <c r="C280" s="3" t="s">
        <v>4388</v>
      </c>
      <c r="D280" s="15">
        <v>27000</v>
      </c>
      <c r="E280" s="1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7">
        <f t="shared" si="17"/>
        <v>65.060240963855421</v>
      </c>
      <c r="O280" s="5">
        <f t="shared" si="18"/>
        <v>1.5034814814814814</v>
      </c>
      <c r="P280" s="6" t="s">
        <v>8265</v>
      </c>
      <c r="Q280" s="6" t="s">
        <v>8270</v>
      </c>
      <c r="R280" s="11">
        <f t="shared" si="19"/>
        <v>41163.665960648148</v>
      </c>
      <c r="S280" s="12">
        <f t="shared" si="16"/>
        <v>41193.665960648148</v>
      </c>
    </row>
    <row r="281" spans="1:19" ht="43.2">
      <c r="A281">
        <v>279</v>
      </c>
      <c r="B281" s="3" t="s">
        <v>280</v>
      </c>
      <c r="C281" s="3" t="s">
        <v>4389</v>
      </c>
      <c r="D281" s="15">
        <v>17000</v>
      </c>
      <c r="E281" s="1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7">
        <f t="shared" si="17"/>
        <v>55.73770491803279</v>
      </c>
      <c r="O281" s="5">
        <f t="shared" si="18"/>
        <v>1.5731829411764706</v>
      </c>
      <c r="P281" s="6" t="s">
        <v>8265</v>
      </c>
      <c r="Q281" s="6" t="s">
        <v>8270</v>
      </c>
      <c r="R281" s="11">
        <f t="shared" si="19"/>
        <v>42758.869166666671</v>
      </c>
      <c r="S281" s="12">
        <f t="shared" si="16"/>
        <v>42792.709027777775</v>
      </c>
    </row>
    <row r="282" spans="1:19" ht="43.2">
      <c r="A282">
        <v>280</v>
      </c>
      <c r="B282" s="3" t="s">
        <v>281</v>
      </c>
      <c r="C282" s="3" t="s">
        <v>4390</v>
      </c>
      <c r="D282" s="15">
        <v>75000</v>
      </c>
      <c r="E282" s="1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7">
        <f t="shared" si="17"/>
        <v>35.06311360448808</v>
      </c>
      <c r="O282" s="5">
        <f t="shared" si="18"/>
        <v>1.5614399999999999</v>
      </c>
      <c r="P282" s="6" t="s">
        <v>8265</v>
      </c>
      <c r="Q282" s="6" t="s">
        <v>8270</v>
      </c>
      <c r="R282" s="11">
        <f t="shared" si="19"/>
        <v>41744.215682870374</v>
      </c>
      <c r="S282" s="12">
        <f t="shared" si="16"/>
        <v>41789.215682870374</v>
      </c>
    </row>
    <row r="283" spans="1:19" ht="43.2">
      <c r="A283">
        <v>281</v>
      </c>
      <c r="B283" s="3" t="s">
        <v>282</v>
      </c>
      <c r="C283" s="3" t="s">
        <v>4391</v>
      </c>
      <c r="D283" s="15">
        <v>5500</v>
      </c>
      <c r="E283" s="1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7">
        <f t="shared" si="17"/>
        <v>69.620253164556956</v>
      </c>
      <c r="O283" s="5">
        <f t="shared" si="18"/>
        <v>1.2058763636363636</v>
      </c>
      <c r="P283" s="6" t="s">
        <v>8265</v>
      </c>
      <c r="Q283" s="6" t="s">
        <v>8270</v>
      </c>
      <c r="R283" s="11">
        <f t="shared" si="19"/>
        <v>39949.788344907407</v>
      </c>
      <c r="S283" s="12">
        <f t="shared" si="16"/>
        <v>40035.43472222222</v>
      </c>
    </row>
    <row r="284" spans="1:19" ht="43.2">
      <c r="A284">
        <v>282</v>
      </c>
      <c r="B284" s="3" t="s">
        <v>283</v>
      </c>
      <c r="C284" s="3" t="s">
        <v>4392</v>
      </c>
      <c r="D284" s="15">
        <v>45000</v>
      </c>
      <c r="E284" s="1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7">
        <f t="shared" si="17"/>
        <v>251.39664804469274</v>
      </c>
      <c r="O284" s="5">
        <f t="shared" si="18"/>
        <v>1.0118888888888888</v>
      </c>
      <c r="P284" s="6" t="s">
        <v>8265</v>
      </c>
      <c r="Q284" s="6" t="s">
        <v>8270</v>
      </c>
      <c r="R284" s="11">
        <f t="shared" si="19"/>
        <v>40194.545046296298</v>
      </c>
      <c r="S284" s="12">
        <f t="shared" si="16"/>
        <v>40231.541666666664</v>
      </c>
    </row>
    <row r="285" spans="1:19" ht="28.8">
      <c r="A285">
        <v>283</v>
      </c>
      <c r="B285" s="3" t="s">
        <v>284</v>
      </c>
      <c r="C285" s="3" t="s">
        <v>4393</v>
      </c>
      <c r="D285" s="15">
        <v>18000</v>
      </c>
      <c r="E285" s="1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7">
        <f t="shared" si="17"/>
        <v>89.10891089108911</v>
      </c>
      <c r="O285" s="5">
        <f t="shared" si="18"/>
        <v>1.142725</v>
      </c>
      <c r="P285" s="6" t="s">
        <v>8265</v>
      </c>
      <c r="Q285" s="6" t="s">
        <v>8270</v>
      </c>
      <c r="R285" s="11">
        <f t="shared" si="19"/>
        <v>40675.334999999999</v>
      </c>
      <c r="S285" s="12">
        <f t="shared" si="16"/>
        <v>40694.832638888889</v>
      </c>
    </row>
    <row r="286" spans="1:19" ht="43.2">
      <c r="A286">
        <v>284</v>
      </c>
      <c r="B286" s="3" t="s">
        <v>285</v>
      </c>
      <c r="C286" s="3" t="s">
        <v>4394</v>
      </c>
      <c r="D286" s="15">
        <v>40000</v>
      </c>
      <c r="E286" s="1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7">
        <f t="shared" si="17"/>
        <v>52.631578947368418</v>
      </c>
      <c r="O286" s="5">
        <f t="shared" si="18"/>
        <v>1.0462615</v>
      </c>
      <c r="P286" s="6" t="s">
        <v>8265</v>
      </c>
      <c r="Q286" s="6" t="s">
        <v>8270</v>
      </c>
      <c r="R286" s="11">
        <f t="shared" si="19"/>
        <v>40904.363194444442</v>
      </c>
      <c r="S286" s="12">
        <f t="shared" si="16"/>
        <v>40929.363194444442</v>
      </c>
    </row>
    <row r="287" spans="1:19" ht="43.2">
      <c r="A287">
        <v>285</v>
      </c>
      <c r="B287" s="3" t="s">
        <v>286</v>
      </c>
      <c r="C287" s="3" t="s">
        <v>4395</v>
      </c>
      <c r="D287" s="15">
        <v>14000</v>
      </c>
      <c r="E287" s="1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7">
        <f t="shared" si="17"/>
        <v>24.866785079928952</v>
      </c>
      <c r="O287" s="5">
        <f t="shared" si="18"/>
        <v>2.2882507142857142</v>
      </c>
      <c r="P287" s="6" t="s">
        <v>8265</v>
      </c>
      <c r="Q287" s="6" t="s">
        <v>8270</v>
      </c>
      <c r="R287" s="11">
        <f t="shared" si="19"/>
        <v>41506.381111111114</v>
      </c>
      <c r="S287" s="12">
        <f t="shared" si="16"/>
        <v>41536.381111111114</v>
      </c>
    </row>
    <row r="288" spans="1:19" ht="43.2">
      <c r="A288">
        <v>286</v>
      </c>
      <c r="B288" s="3" t="s">
        <v>287</v>
      </c>
      <c r="C288" s="3" t="s">
        <v>4396</v>
      </c>
      <c r="D288" s="15">
        <v>15000</v>
      </c>
      <c r="E288" s="1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7">
        <f t="shared" si="17"/>
        <v>111.11111111111111</v>
      </c>
      <c r="O288" s="5">
        <f t="shared" si="18"/>
        <v>1.0915333333333332</v>
      </c>
      <c r="P288" s="6" t="s">
        <v>8265</v>
      </c>
      <c r="Q288" s="6" t="s">
        <v>8270</v>
      </c>
      <c r="R288" s="11">
        <f t="shared" si="19"/>
        <v>41313.441250000003</v>
      </c>
      <c r="S288" s="12">
        <f t="shared" si="16"/>
        <v>41358.399583333332</v>
      </c>
    </row>
    <row r="289" spans="1:19" ht="28.8">
      <c r="A289">
        <v>287</v>
      </c>
      <c r="B289" s="3" t="s">
        <v>288</v>
      </c>
      <c r="C289" s="3" t="s">
        <v>4397</v>
      </c>
      <c r="D289" s="15">
        <v>15000</v>
      </c>
      <c r="E289" s="1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7">
        <f t="shared" si="17"/>
        <v>51.724137931034484</v>
      </c>
      <c r="O289" s="5">
        <f t="shared" si="18"/>
        <v>1.7629999999999999</v>
      </c>
      <c r="P289" s="6" t="s">
        <v>8265</v>
      </c>
      <c r="Q289" s="6" t="s">
        <v>8270</v>
      </c>
      <c r="R289" s="11">
        <f t="shared" si="19"/>
        <v>41183.902986111112</v>
      </c>
      <c r="S289" s="12">
        <f t="shared" si="16"/>
        <v>41214.791666666664</v>
      </c>
    </row>
    <row r="290" spans="1:19" ht="57.6">
      <c r="A290">
        <v>288</v>
      </c>
      <c r="B290" s="3" t="s">
        <v>289</v>
      </c>
      <c r="C290" s="3" t="s">
        <v>4398</v>
      </c>
      <c r="D290" s="15">
        <v>50000</v>
      </c>
      <c r="E290" s="1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7">
        <f t="shared" si="17"/>
        <v>111.85682326621924</v>
      </c>
      <c r="O290" s="5">
        <f t="shared" si="18"/>
        <v>1.0321061999999999</v>
      </c>
      <c r="P290" s="6" t="s">
        <v>8265</v>
      </c>
      <c r="Q290" s="6" t="s">
        <v>8270</v>
      </c>
      <c r="R290" s="11">
        <f t="shared" si="19"/>
        <v>41050.793900462959</v>
      </c>
      <c r="S290" s="12">
        <f t="shared" si="16"/>
        <v>41085.793900462959</v>
      </c>
    </row>
    <row r="291" spans="1:19" ht="43.2">
      <c r="A291">
        <v>289</v>
      </c>
      <c r="B291" s="3" t="s">
        <v>290</v>
      </c>
      <c r="C291" s="3" t="s">
        <v>4399</v>
      </c>
      <c r="D291" s="15">
        <v>15000</v>
      </c>
      <c r="E291" s="1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7">
        <f t="shared" si="17"/>
        <v>64.65517241379311</v>
      </c>
      <c r="O291" s="5">
        <f t="shared" si="18"/>
        <v>1.0482</v>
      </c>
      <c r="P291" s="6" t="s">
        <v>8265</v>
      </c>
      <c r="Q291" s="6" t="s">
        <v>8270</v>
      </c>
      <c r="R291" s="11">
        <f t="shared" si="19"/>
        <v>41550.081412037034</v>
      </c>
      <c r="S291" s="12">
        <f t="shared" si="16"/>
        <v>41580.081412037034</v>
      </c>
    </row>
    <row r="292" spans="1:19" ht="28.8">
      <c r="A292">
        <v>290</v>
      </c>
      <c r="B292" s="3" t="s">
        <v>291</v>
      </c>
      <c r="C292" s="3" t="s">
        <v>4400</v>
      </c>
      <c r="D292" s="15">
        <v>4500</v>
      </c>
      <c r="E292" s="1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7">
        <f t="shared" si="17"/>
        <v>26.785714285714285</v>
      </c>
      <c r="O292" s="5">
        <f t="shared" si="18"/>
        <v>1.0668444444444445</v>
      </c>
      <c r="P292" s="6" t="s">
        <v>8265</v>
      </c>
      <c r="Q292" s="6" t="s">
        <v>8270</v>
      </c>
      <c r="R292" s="11">
        <f t="shared" si="19"/>
        <v>40525.99417824074</v>
      </c>
      <c r="S292" s="12">
        <f t="shared" si="16"/>
        <v>40575.957638888889</v>
      </c>
    </row>
    <row r="293" spans="1:19" ht="43.2">
      <c r="A293">
        <v>291</v>
      </c>
      <c r="B293" s="3" t="s">
        <v>292</v>
      </c>
      <c r="C293" s="3" t="s">
        <v>4401</v>
      </c>
      <c r="D293" s="15">
        <v>5000</v>
      </c>
      <c r="E293" s="1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7">
        <f t="shared" si="17"/>
        <v>39.0625</v>
      </c>
      <c r="O293" s="5">
        <f t="shared" si="18"/>
        <v>1.2001999999999999</v>
      </c>
      <c r="P293" s="6" t="s">
        <v>8265</v>
      </c>
      <c r="Q293" s="6" t="s">
        <v>8270</v>
      </c>
      <c r="R293" s="11">
        <f t="shared" si="19"/>
        <v>41376.394050925926</v>
      </c>
      <c r="S293" s="12">
        <f t="shared" si="16"/>
        <v>41394.625694444447</v>
      </c>
    </row>
    <row r="294" spans="1:19" ht="57.6">
      <c r="A294">
        <v>292</v>
      </c>
      <c r="B294" s="3" t="s">
        <v>293</v>
      </c>
      <c r="C294" s="3" t="s">
        <v>4402</v>
      </c>
      <c r="D294" s="15">
        <v>75000</v>
      </c>
      <c r="E294" s="1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7">
        <f t="shared" si="17"/>
        <v>152.12981744421907</v>
      </c>
      <c r="O294" s="5">
        <f t="shared" si="18"/>
        <v>1.0150693333333334</v>
      </c>
      <c r="P294" s="6" t="s">
        <v>8265</v>
      </c>
      <c r="Q294" s="6" t="s">
        <v>8270</v>
      </c>
      <c r="R294" s="11">
        <f t="shared" si="19"/>
        <v>40812.428229166668</v>
      </c>
      <c r="S294" s="12">
        <f t="shared" si="16"/>
        <v>40844.790972222225</v>
      </c>
    </row>
    <row r="295" spans="1:19" ht="43.2">
      <c r="A295">
        <v>293</v>
      </c>
      <c r="B295" s="3" t="s">
        <v>294</v>
      </c>
      <c r="C295" s="3" t="s">
        <v>4403</v>
      </c>
      <c r="D295" s="15">
        <v>26000</v>
      </c>
      <c r="E295" s="1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7">
        <f t="shared" si="17"/>
        <v>198.47328244274809</v>
      </c>
      <c r="O295" s="5">
        <f t="shared" si="18"/>
        <v>1.0138461538461538</v>
      </c>
      <c r="P295" s="6" t="s">
        <v>8265</v>
      </c>
      <c r="Q295" s="6" t="s">
        <v>8270</v>
      </c>
      <c r="R295" s="11">
        <f t="shared" si="19"/>
        <v>41719.292986111112</v>
      </c>
      <c r="S295" s="12">
        <f t="shared" si="16"/>
        <v>41749.292986111112</v>
      </c>
    </row>
    <row r="296" spans="1:19" ht="72">
      <c r="A296">
        <v>294</v>
      </c>
      <c r="B296" s="3" t="s">
        <v>295</v>
      </c>
      <c r="C296" s="3" t="s">
        <v>4404</v>
      </c>
      <c r="D296" s="15">
        <v>5000</v>
      </c>
      <c r="E296" s="1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7">
        <f t="shared" si="17"/>
        <v>100</v>
      </c>
      <c r="O296" s="5">
        <f t="shared" si="18"/>
        <v>1</v>
      </c>
      <c r="P296" s="6" t="s">
        <v>8265</v>
      </c>
      <c r="Q296" s="6" t="s">
        <v>8270</v>
      </c>
      <c r="R296" s="11">
        <f t="shared" si="19"/>
        <v>40342.709421296298</v>
      </c>
      <c r="S296" s="12">
        <f t="shared" si="16"/>
        <v>40378.291666666664</v>
      </c>
    </row>
    <row r="297" spans="1:19" ht="43.2">
      <c r="A297">
        <v>295</v>
      </c>
      <c r="B297" s="3" t="s">
        <v>296</v>
      </c>
      <c r="C297" s="3" t="s">
        <v>4405</v>
      </c>
      <c r="D297" s="15">
        <v>50000</v>
      </c>
      <c r="E297" s="1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7">
        <f t="shared" si="17"/>
        <v>75.187969924812023</v>
      </c>
      <c r="O297" s="5">
        <f t="shared" si="18"/>
        <v>1.3310911999999999</v>
      </c>
      <c r="P297" s="6" t="s">
        <v>8265</v>
      </c>
      <c r="Q297" s="6" t="s">
        <v>8270</v>
      </c>
      <c r="R297" s="11">
        <f t="shared" si="19"/>
        <v>41518.629733796297</v>
      </c>
      <c r="S297" s="12">
        <f t="shared" si="16"/>
        <v>41578.625</v>
      </c>
    </row>
    <row r="298" spans="1:19" ht="43.2">
      <c r="A298">
        <v>296</v>
      </c>
      <c r="B298" s="3" t="s">
        <v>297</v>
      </c>
      <c r="C298" s="3" t="s">
        <v>4406</v>
      </c>
      <c r="D298" s="15">
        <v>25000</v>
      </c>
      <c r="E298" s="1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7">
        <f t="shared" si="17"/>
        <v>193.79844961240309</v>
      </c>
      <c r="O298" s="5">
        <f t="shared" si="18"/>
        <v>1.187262</v>
      </c>
      <c r="P298" s="6" t="s">
        <v>8265</v>
      </c>
      <c r="Q298" s="6" t="s">
        <v>8270</v>
      </c>
      <c r="R298" s="11">
        <f t="shared" si="19"/>
        <v>41134.100497685184</v>
      </c>
      <c r="S298" s="12">
        <f t="shared" si="16"/>
        <v>41159.100497685184</v>
      </c>
    </row>
    <row r="299" spans="1:19" ht="43.2">
      <c r="A299">
        <v>297</v>
      </c>
      <c r="B299" s="3" t="s">
        <v>298</v>
      </c>
      <c r="C299" s="3" t="s">
        <v>4407</v>
      </c>
      <c r="D299" s="15">
        <v>20000</v>
      </c>
      <c r="E299" s="1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7">
        <f t="shared" si="17"/>
        <v>140.8450704225352</v>
      </c>
      <c r="O299" s="5">
        <f t="shared" si="18"/>
        <v>1.0064</v>
      </c>
      <c r="P299" s="6" t="s">
        <v>8265</v>
      </c>
      <c r="Q299" s="6" t="s">
        <v>8270</v>
      </c>
      <c r="R299" s="11">
        <f t="shared" si="19"/>
        <v>42089.353020833332</v>
      </c>
      <c r="S299" s="12">
        <f t="shared" si="16"/>
        <v>42124.790972222225</v>
      </c>
    </row>
    <row r="300" spans="1:19" ht="28.8">
      <c r="A300">
        <v>298</v>
      </c>
      <c r="B300" s="3" t="s">
        <v>299</v>
      </c>
      <c r="C300" s="3" t="s">
        <v>4408</v>
      </c>
      <c r="D300" s="15">
        <v>126000</v>
      </c>
      <c r="E300" s="1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7">
        <f t="shared" si="17"/>
        <v>51.724137931034484</v>
      </c>
      <c r="O300" s="5">
        <f t="shared" si="18"/>
        <v>1.089324126984127</v>
      </c>
      <c r="P300" s="6" t="s">
        <v>8265</v>
      </c>
      <c r="Q300" s="6" t="s">
        <v>8270</v>
      </c>
      <c r="R300" s="11">
        <f t="shared" si="19"/>
        <v>41709.088518518518</v>
      </c>
      <c r="S300" s="12">
        <f t="shared" si="16"/>
        <v>41768.5</v>
      </c>
    </row>
    <row r="301" spans="1:19" ht="57.6">
      <c r="A301">
        <v>299</v>
      </c>
      <c r="B301" s="3" t="s">
        <v>300</v>
      </c>
      <c r="C301" s="3" t="s">
        <v>4409</v>
      </c>
      <c r="D301" s="15">
        <v>10000</v>
      </c>
      <c r="E301" s="1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7">
        <f t="shared" si="17"/>
        <v>40.983606557377051</v>
      </c>
      <c r="O301" s="5">
        <f t="shared" si="18"/>
        <v>1.789525</v>
      </c>
      <c r="P301" s="6" t="s">
        <v>8265</v>
      </c>
      <c r="Q301" s="6" t="s">
        <v>8270</v>
      </c>
      <c r="R301" s="11">
        <f t="shared" si="19"/>
        <v>40468.850231481483</v>
      </c>
      <c r="S301" s="12">
        <f t="shared" si="16"/>
        <v>40498.891898148147</v>
      </c>
    </row>
    <row r="302" spans="1:19" ht="43.2">
      <c r="A302">
        <v>300</v>
      </c>
      <c r="B302" s="3" t="s">
        <v>301</v>
      </c>
      <c r="C302" s="3" t="s">
        <v>4410</v>
      </c>
      <c r="D302" s="15">
        <v>25000</v>
      </c>
      <c r="E302" s="1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7">
        <f t="shared" si="17"/>
        <v>83.892617449664428</v>
      </c>
      <c r="O302" s="5">
        <f t="shared" si="18"/>
        <v>1.0172264</v>
      </c>
      <c r="P302" s="6" t="s">
        <v>8265</v>
      </c>
      <c r="Q302" s="6" t="s">
        <v>8270</v>
      </c>
      <c r="R302" s="11">
        <f t="shared" si="19"/>
        <v>40626.584930555553</v>
      </c>
      <c r="S302" s="12">
        <f t="shared" si="16"/>
        <v>40657.584930555553</v>
      </c>
    </row>
    <row r="303" spans="1:19" ht="43.2">
      <c r="A303">
        <v>301</v>
      </c>
      <c r="B303" s="3" t="s">
        <v>302</v>
      </c>
      <c r="C303" s="3" t="s">
        <v>4411</v>
      </c>
      <c r="D303" s="15">
        <v>13000</v>
      </c>
      <c r="E303" s="1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7">
        <f t="shared" si="17"/>
        <v>51.792828685258961</v>
      </c>
      <c r="O303" s="5">
        <f t="shared" si="18"/>
        <v>1.1873499999999999</v>
      </c>
      <c r="P303" s="6" t="s">
        <v>8265</v>
      </c>
      <c r="Q303" s="6" t="s">
        <v>8270</v>
      </c>
      <c r="R303" s="11">
        <f t="shared" si="19"/>
        <v>41312.362673611111</v>
      </c>
      <c r="S303" s="12">
        <f t="shared" si="16"/>
        <v>41352.321006944447</v>
      </c>
    </row>
    <row r="304" spans="1:19" ht="57.6">
      <c r="A304">
        <v>302</v>
      </c>
      <c r="B304" s="3" t="s">
        <v>303</v>
      </c>
      <c r="C304" s="3" t="s">
        <v>4412</v>
      </c>
      <c r="D304" s="15">
        <v>10000</v>
      </c>
      <c r="E304" s="1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7">
        <f t="shared" si="17"/>
        <v>92.592592592592595</v>
      </c>
      <c r="O304" s="5">
        <f t="shared" si="18"/>
        <v>1.0045999999999999</v>
      </c>
      <c r="P304" s="6" t="s">
        <v>8265</v>
      </c>
      <c r="Q304" s="6" t="s">
        <v>8270</v>
      </c>
      <c r="R304" s="11">
        <f t="shared" si="19"/>
        <v>40933.481921296298</v>
      </c>
      <c r="S304" s="12">
        <f t="shared" si="16"/>
        <v>40963.481921296298</v>
      </c>
    </row>
    <row r="305" spans="1:19" ht="43.2">
      <c r="A305">
        <v>303</v>
      </c>
      <c r="B305" s="3" t="s">
        <v>304</v>
      </c>
      <c r="C305" s="3" t="s">
        <v>4413</v>
      </c>
      <c r="D305" s="15">
        <v>3000</v>
      </c>
      <c r="E305" s="1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7">
        <f t="shared" si="17"/>
        <v>36.585365853658537</v>
      </c>
      <c r="O305" s="5">
        <f t="shared" si="18"/>
        <v>1.3746666666666667</v>
      </c>
      <c r="P305" s="6" t="s">
        <v>8265</v>
      </c>
      <c r="Q305" s="6" t="s">
        <v>8270</v>
      </c>
      <c r="R305" s="11">
        <f t="shared" si="19"/>
        <v>41031.696134259255</v>
      </c>
      <c r="S305" s="12">
        <f t="shared" si="16"/>
        <v>41061.696134259255</v>
      </c>
    </row>
    <row r="306" spans="1:19" ht="28.8">
      <c r="A306">
        <v>304</v>
      </c>
      <c r="B306" s="3" t="s">
        <v>305</v>
      </c>
      <c r="C306" s="3" t="s">
        <v>4414</v>
      </c>
      <c r="D306" s="15">
        <v>3400</v>
      </c>
      <c r="E306" s="1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7">
        <f t="shared" si="17"/>
        <v>45.945945945945944</v>
      </c>
      <c r="O306" s="5">
        <f t="shared" si="18"/>
        <v>2.3164705882352941</v>
      </c>
      <c r="P306" s="6" t="s">
        <v>8265</v>
      </c>
      <c r="Q306" s="6" t="s">
        <v>8270</v>
      </c>
      <c r="R306" s="11">
        <f t="shared" si="19"/>
        <v>41113.719872685186</v>
      </c>
      <c r="S306" s="12">
        <f t="shared" si="16"/>
        <v>41152.708333333336</v>
      </c>
    </row>
    <row r="307" spans="1:19" ht="43.2">
      <c r="A307">
        <v>305</v>
      </c>
      <c r="B307" s="3" t="s">
        <v>306</v>
      </c>
      <c r="C307" s="3" t="s">
        <v>4415</v>
      </c>
      <c r="D307" s="15">
        <v>7500</v>
      </c>
      <c r="E307" s="1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7">
        <f t="shared" si="17"/>
        <v>39.682539682539684</v>
      </c>
      <c r="O307" s="5">
        <f t="shared" si="18"/>
        <v>1.3033333333333332</v>
      </c>
      <c r="P307" s="6" t="s">
        <v>8265</v>
      </c>
      <c r="Q307" s="6" t="s">
        <v>8270</v>
      </c>
      <c r="R307" s="11">
        <f t="shared" si="19"/>
        <v>40948.255196759259</v>
      </c>
      <c r="S307" s="12">
        <f t="shared" si="16"/>
        <v>40978.255196759259</v>
      </c>
    </row>
    <row r="308" spans="1:19" ht="28.8">
      <c r="A308">
        <v>306</v>
      </c>
      <c r="B308" s="3" t="s">
        <v>307</v>
      </c>
      <c r="C308" s="3" t="s">
        <v>4416</v>
      </c>
      <c r="D308" s="15">
        <v>1000</v>
      </c>
      <c r="E308" s="1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7">
        <f t="shared" si="17"/>
        <v>12.5</v>
      </c>
      <c r="O308" s="5">
        <f t="shared" si="18"/>
        <v>2.9289999999999998</v>
      </c>
      <c r="P308" s="6" t="s">
        <v>8265</v>
      </c>
      <c r="Q308" s="6" t="s">
        <v>8270</v>
      </c>
      <c r="R308" s="11">
        <f t="shared" si="19"/>
        <v>41333.462187500001</v>
      </c>
      <c r="S308" s="12">
        <f t="shared" si="16"/>
        <v>41353.42052083333</v>
      </c>
    </row>
    <row r="309" spans="1:19">
      <c r="A309">
        <v>307</v>
      </c>
      <c r="B309" s="3" t="s">
        <v>308</v>
      </c>
      <c r="C309" s="3" t="s">
        <v>4417</v>
      </c>
      <c r="D309" s="15">
        <v>22000</v>
      </c>
      <c r="E309" s="1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7">
        <f t="shared" si="17"/>
        <v>38.194444444444443</v>
      </c>
      <c r="O309" s="5">
        <f t="shared" si="18"/>
        <v>1.1131818181818183</v>
      </c>
      <c r="P309" s="6" t="s">
        <v>8265</v>
      </c>
      <c r="Q309" s="6" t="s">
        <v>8270</v>
      </c>
      <c r="R309" s="11">
        <f t="shared" si="19"/>
        <v>41282.569456018522</v>
      </c>
      <c r="S309" s="12">
        <f t="shared" si="16"/>
        <v>41312.569456018522</v>
      </c>
    </row>
    <row r="310" spans="1:19" ht="43.2">
      <c r="A310">
        <v>308</v>
      </c>
      <c r="B310" s="3" t="s">
        <v>309</v>
      </c>
      <c r="C310" s="3" t="s">
        <v>4418</v>
      </c>
      <c r="D310" s="15">
        <v>12000</v>
      </c>
      <c r="E310" s="1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7">
        <f t="shared" si="17"/>
        <v>59.405940594059409</v>
      </c>
      <c r="O310" s="5">
        <f t="shared" si="18"/>
        <v>1.0556666666666668</v>
      </c>
      <c r="P310" s="6" t="s">
        <v>8265</v>
      </c>
      <c r="Q310" s="6" t="s">
        <v>8270</v>
      </c>
      <c r="R310" s="11">
        <f t="shared" si="19"/>
        <v>40567.319560185184</v>
      </c>
      <c r="S310" s="12">
        <f t="shared" si="16"/>
        <v>40612.319560185184</v>
      </c>
    </row>
    <row r="311" spans="1:19" ht="43.2">
      <c r="A311">
        <v>309</v>
      </c>
      <c r="B311" s="3" t="s">
        <v>310</v>
      </c>
      <c r="C311" s="3" t="s">
        <v>4419</v>
      </c>
      <c r="D311" s="15">
        <v>18000</v>
      </c>
      <c r="E311" s="1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7">
        <f t="shared" si="17"/>
        <v>75.630252100840337</v>
      </c>
      <c r="O311" s="5">
        <f t="shared" si="18"/>
        <v>1.1894444444444445</v>
      </c>
      <c r="P311" s="6" t="s">
        <v>8265</v>
      </c>
      <c r="Q311" s="6" t="s">
        <v>8270</v>
      </c>
      <c r="R311" s="11">
        <f t="shared" si="19"/>
        <v>41134.376550925925</v>
      </c>
      <c r="S311" s="12">
        <f t="shared" si="16"/>
        <v>41155.376550925925</v>
      </c>
    </row>
    <row r="312" spans="1:19" ht="43.2">
      <c r="A312">
        <v>310</v>
      </c>
      <c r="B312" s="3" t="s">
        <v>311</v>
      </c>
      <c r="C312" s="3" t="s">
        <v>4420</v>
      </c>
      <c r="D312" s="15">
        <v>1000</v>
      </c>
      <c r="E312" s="1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7">
        <f t="shared" si="17"/>
        <v>27.777777777777779</v>
      </c>
      <c r="O312" s="5">
        <f t="shared" si="18"/>
        <v>1.04129</v>
      </c>
      <c r="P312" s="6" t="s">
        <v>8265</v>
      </c>
      <c r="Q312" s="6" t="s">
        <v>8270</v>
      </c>
      <c r="R312" s="11">
        <f t="shared" si="19"/>
        <v>40820.808136574073</v>
      </c>
      <c r="S312" s="12">
        <f t="shared" si="16"/>
        <v>40835.708333333336</v>
      </c>
    </row>
    <row r="313" spans="1:19" ht="43.2">
      <c r="A313">
        <v>311</v>
      </c>
      <c r="B313" s="3" t="s">
        <v>312</v>
      </c>
      <c r="C313" s="3" t="s">
        <v>4421</v>
      </c>
      <c r="D313" s="15">
        <v>20000</v>
      </c>
      <c r="E313" s="1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7">
        <f t="shared" si="17"/>
        <v>133.33333333333334</v>
      </c>
      <c r="O313" s="5">
        <f t="shared" si="18"/>
        <v>1.0410165</v>
      </c>
      <c r="P313" s="6" t="s">
        <v>8265</v>
      </c>
      <c r="Q313" s="6" t="s">
        <v>8270</v>
      </c>
      <c r="R313" s="11">
        <f t="shared" si="19"/>
        <v>40867.844814814816</v>
      </c>
      <c r="S313" s="12">
        <f t="shared" si="16"/>
        <v>40908.957638888889</v>
      </c>
    </row>
    <row r="314" spans="1:19" ht="57.6">
      <c r="A314">
        <v>312</v>
      </c>
      <c r="B314" s="3" t="s">
        <v>313</v>
      </c>
      <c r="C314" s="3" t="s">
        <v>4422</v>
      </c>
      <c r="D314" s="15">
        <v>8000</v>
      </c>
      <c r="E314" s="1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7">
        <f t="shared" si="17"/>
        <v>54.794520547945204</v>
      </c>
      <c r="O314" s="5">
        <f t="shared" si="18"/>
        <v>1.1187499999999999</v>
      </c>
      <c r="P314" s="6" t="s">
        <v>8265</v>
      </c>
      <c r="Q314" s="6" t="s">
        <v>8270</v>
      </c>
      <c r="R314" s="11">
        <f t="shared" si="19"/>
        <v>41348.502685185187</v>
      </c>
      <c r="S314" s="12">
        <f t="shared" si="16"/>
        <v>41378.502685185187</v>
      </c>
    </row>
    <row r="315" spans="1:19" ht="57.6">
      <c r="A315">
        <v>313</v>
      </c>
      <c r="B315" s="3" t="s">
        <v>314</v>
      </c>
      <c r="C315" s="3" t="s">
        <v>4423</v>
      </c>
      <c r="D315" s="15">
        <v>17000</v>
      </c>
      <c r="E315" s="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7">
        <f t="shared" si="17"/>
        <v>76.576576576576571</v>
      </c>
      <c r="O315" s="5">
        <f t="shared" si="18"/>
        <v>1.0473529411764706</v>
      </c>
      <c r="P315" s="6" t="s">
        <v>8265</v>
      </c>
      <c r="Q315" s="6" t="s">
        <v>8270</v>
      </c>
      <c r="R315" s="11">
        <f t="shared" si="19"/>
        <v>40356.852939814817</v>
      </c>
      <c r="S315" s="12">
        <f t="shared" si="16"/>
        <v>40401.290972222225</v>
      </c>
    </row>
    <row r="316" spans="1:19" ht="43.2">
      <c r="A316">
        <v>314</v>
      </c>
      <c r="B316" s="3" t="s">
        <v>315</v>
      </c>
      <c r="C316" s="3" t="s">
        <v>4424</v>
      </c>
      <c r="D316" s="15">
        <v>1000</v>
      </c>
      <c r="E316" s="1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7">
        <f t="shared" si="17"/>
        <v>8.3333333333333339</v>
      </c>
      <c r="O316" s="5">
        <f t="shared" si="18"/>
        <v>3.8515000000000001</v>
      </c>
      <c r="P316" s="6" t="s">
        <v>8265</v>
      </c>
      <c r="Q316" s="6" t="s">
        <v>8270</v>
      </c>
      <c r="R316" s="11">
        <f t="shared" si="19"/>
        <v>41304.458194444444</v>
      </c>
      <c r="S316" s="12">
        <f t="shared" si="16"/>
        <v>41334.458194444444</v>
      </c>
    </row>
    <row r="317" spans="1:19" ht="43.2">
      <c r="A317">
        <v>315</v>
      </c>
      <c r="B317" s="3" t="s">
        <v>316</v>
      </c>
      <c r="C317" s="3" t="s">
        <v>4425</v>
      </c>
      <c r="D317" s="15">
        <v>25000</v>
      </c>
      <c r="E317" s="1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7">
        <f t="shared" si="17"/>
        <v>198.4126984126984</v>
      </c>
      <c r="O317" s="5">
        <f t="shared" si="18"/>
        <v>1.01248</v>
      </c>
      <c r="P317" s="6" t="s">
        <v>8265</v>
      </c>
      <c r="Q317" s="6" t="s">
        <v>8270</v>
      </c>
      <c r="R317" s="11">
        <f t="shared" si="19"/>
        <v>41113.39738425926</v>
      </c>
      <c r="S317" s="12">
        <f t="shared" si="16"/>
        <v>41143.39738425926</v>
      </c>
    </row>
    <row r="318" spans="1:19" ht="28.8">
      <c r="A318">
        <v>316</v>
      </c>
      <c r="B318" s="3" t="s">
        <v>317</v>
      </c>
      <c r="C318" s="3" t="s">
        <v>4426</v>
      </c>
      <c r="D318" s="15">
        <v>15000</v>
      </c>
      <c r="E318" s="1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7">
        <f t="shared" si="17"/>
        <v>94.936708860759495</v>
      </c>
      <c r="O318" s="5">
        <f t="shared" si="18"/>
        <v>1.1377333333333333</v>
      </c>
      <c r="P318" s="6" t="s">
        <v>8265</v>
      </c>
      <c r="Q318" s="6" t="s">
        <v>8270</v>
      </c>
      <c r="R318" s="11">
        <f t="shared" si="19"/>
        <v>41950.548576388886</v>
      </c>
      <c r="S318" s="12">
        <f t="shared" si="16"/>
        <v>41983.832638888889</v>
      </c>
    </row>
    <row r="319" spans="1:19" ht="43.2">
      <c r="A319">
        <v>317</v>
      </c>
      <c r="B319" s="3" t="s">
        <v>318</v>
      </c>
      <c r="C319" s="3" t="s">
        <v>4427</v>
      </c>
      <c r="D319" s="15">
        <v>30000</v>
      </c>
      <c r="E319" s="1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7">
        <f t="shared" si="17"/>
        <v>94.936708860759495</v>
      </c>
      <c r="O319" s="5">
        <f t="shared" si="18"/>
        <v>1.0080333333333333</v>
      </c>
      <c r="P319" s="6" t="s">
        <v>8265</v>
      </c>
      <c r="Q319" s="6" t="s">
        <v>8270</v>
      </c>
      <c r="R319" s="11">
        <f t="shared" si="19"/>
        <v>41589.301886574074</v>
      </c>
      <c r="S319" s="12">
        <f t="shared" si="16"/>
        <v>41619.301886574074</v>
      </c>
    </row>
    <row r="320" spans="1:19" ht="43.2">
      <c r="A320">
        <v>318</v>
      </c>
      <c r="B320" s="3" t="s">
        <v>319</v>
      </c>
      <c r="C320" s="3" t="s">
        <v>4428</v>
      </c>
      <c r="D320" s="15">
        <v>5000</v>
      </c>
      <c r="E320" s="1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7">
        <f t="shared" si="17"/>
        <v>17.6056338028169</v>
      </c>
      <c r="O320" s="5">
        <f t="shared" si="18"/>
        <v>2.8332000000000002</v>
      </c>
      <c r="P320" s="6" t="s">
        <v>8265</v>
      </c>
      <c r="Q320" s="6" t="s">
        <v>8270</v>
      </c>
      <c r="R320" s="11">
        <f t="shared" si="19"/>
        <v>41329.663784722223</v>
      </c>
      <c r="S320" s="12">
        <f t="shared" si="16"/>
        <v>41359.622118055559</v>
      </c>
    </row>
    <row r="321" spans="1:19" ht="57.6">
      <c r="A321">
        <v>319</v>
      </c>
      <c r="B321" s="3" t="s">
        <v>320</v>
      </c>
      <c r="C321" s="3" t="s">
        <v>4429</v>
      </c>
      <c r="D321" s="15">
        <v>5000</v>
      </c>
      <c r="E321" s="1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7">
        <f t="shared" si="17"/>
        <v>98.039215686274517</v>
      </c>
      <c r="O321" s="5">
        <f t="shared" si="18"/>
        <v>1.1268</v>
      </c>
      <c r="P321" s="6" t="s">
        <v>8265</v>
      </c>
      <c r="Q321" s="6" t="s">
        <v>8270</v>
      </c>
      <c r="R321" s="11">
        <f t="shared" si="19"/>
        <v>40123.46329861111</v>
      </c>
      <c r="S321" s="12">
        <f t="shared" si="16"/>
        <v>40210.957638888889</v>
      </c>
    </row>
    <row r="322" spans="1:19" ht="43.2">
      <c r="A322">
        <v>320</v>
      </c>
      <c r="B322" s="3" t="s">
        <v>321</v>
      </c>
      <c r="C322" s="3" t="s">
        <v>4430</v>
      </c>
      <c r="D322" s="15">
        <v>20000</v>
      </c>
      <c r="E322" s="1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7">
        <f t="shared" si="17"/>
        <v>126.58227848101266</v>
      </c>
      <c r="O322" s="5">
        <f t="shared" si="18"/>
        <v>1.0658000000000001</v>
      </c>
      <c r="P322" s="6" t="s">
        <v>8265</v>
      </c>
      <c r="Q322" s="6" t="s">
        <v>8270</v>
      </c>
      <c r="R322" s="11">
        <f t="shared" si="19"/>
        <v>42331.176307870366</v>
      </c>
      <c r="S322" s="12">
        <f t="shared" ref="S322:S385" si="20">(I322/86400)+25569+(-9/24)</f>
        <v>42360.583333333328</v>
      </c>
    </row>
    <row r="323" spans="1:19" ht="43.2">
      <c r="A323">
        <v>321</v>
      </c>
      <c r="B323" s="3" t="s">
        <v>322</v>
      </c>
      <c r="C323" s="3" t="s">
        <v>4431</v>
      </c>
      <c r="D323" s="15">
        <v>35000</v>
      </c>
      <c r="E323" s="1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7">
        <f t="shared" ref="N323:N386" si="21">D323/L323</f>
        <v>103.85756676557864</v>
      </c>
      <c r="O323" s="5">
        <f t="shared" ref="O323:O386" si="22">E323/D323</f>
        <v>1.0266285714285714</v>
      </c>
      <c r="P323" s="6" t="s">
        <v>8265</v>
      </c>
      <c r="Q323" s="6" t="s">
        <v>8270</v>
      </c>
      <c r="R323" s="11">
        <f t="shared" ref="R323:R386" si="23">(J323/86400)+25569+(-9/24)</f>
        <v>42647.071597222224</v>
      </c>
      <c r="S323" s="12">
        <f t="shared" si="20"/>
        <v>42682.113263888888</v>
      </c>
    </row>
    <row r="324" spans="1:19" ht="43.2">
      <c r="A324">
        <v>322</v>
      </c>
      <c r="B324" s="3" t="s">
        <v>323</v>
      </c>
      <c r="C324" s="3" t="s">
        <v>4432</v>
      </c>
      <c r="D324" s="15">
        <v>25000</v>
      </c>
      <c r="E324" s="1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7">
        <f t="shared" si="21"/>
        <v>134.40860215053763</v>
      </c>
      <c r="O324" s="5">
        <f t="shared" si="22"/>
        <v>1.0791200000000001</v>
      </c>
      <c r="P324" s="6" t="s">
        <v>8265</v>
      </c>
      <c r="Q324" s="6" t="s">
        <v>8270</v>
      </c>
      <c r="R324" s="11">
        <f t="shared" si="23"/>
        <v>42473.195</v>
      </c>
      <c r="S324" s="12">
        <f t="shared" si="20"/>
        <v>42503.195</v>
      </c>
    </row>
    <row r="325" spans="1:19" ht="43.2">
      <c r="A325">
        <v>323</v>
      </c>
      <c r="B325" s="3" t="s">
        <v>324</v>
      </c>
      <c r="C325" s="3" t="s">
        <v>4433</v>
      </c>
      <c r="D325" s="15">
        <v>5400</v>
      </c>
      <c r="E325" s="1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7">
        <f t="shared" si="21"/>
        <v>93.103448275862064</v>
      </c>
      <c r="O325" s="5">
        <f t="shared" si="22"/>
        <v>1.2307407407407407</v>
      </c>
      <c r="P325" s="6" t="s">
        <v>8265</v>
      </c>
      <c r="Q325" s="6" t="s">
        <v>8270</v>
      </c>
      <c r="R325" s="11">
        <f t="shared" si="23"/>
        <v>42696.94636574074</v>
      </c>
      <c r="S325" s="12">
        <f t="shared" si="20"/>
        <v>42724.957638888889</v>
      </c>
    </row>
    <row r="326" spans="1:19" ht="43.2">
      <c r="A326">
        <v>324</v>
      </c>
      <c r="B326" s="3" t="s">
        <v>325</v>
      </c>
      <c r="C326" s="3" t="s">
        <v>4434</v>
      </c>
      <c r="D326" s="15">
        <v>8500</v>
      </c>
      <c r="E326" s="1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7">
        <f t="shared" si="21"/>
        <v>103.65853658536585</v>
      </c>
      <c r="O326" s="5">
        <f t="shared" si="22"/>
        <v>1.016</v>
      </c>
      <c r="P326" s="6" t="s">
        <v>8265</v>
      </c>
      <c r="Q326" s="6" t="s">
        <v>8270</v>
      </c>
      <c r="R326" s="11">
        <f t="shared" si="23"/>
        <v>42184.251250000001</v>
      </c>
      <c r="S326" s="12">
        <f t="shared" si="20"/>
        <v>42217.251250000001</v>
      </c>
    </row>
    <row r="327" spans="1:19" ht="43.2">
      <c r="A327">
        <v>325</v>
      </c>
      <c r="B327" s="3" t="s">
        <v>326</v>
      </c>
      <c r="C327" s="3" t="s">
        <v>4435</v>
      </c>
      <c r="D327" s="15">
        <v>50000</v>
      </c>
      <c r="E327" s="1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7">
        <f t="shared" si="21"/>
        <v>67.934782608695656</v>
      </c>
      <c r="O327" s="5">
        <f t="shared" si="22"/>
        <v>1.04396</v>
      </c>
      <c r="P327" s="6" t="s">
        <v>8265</v>
      </c>
      <c r="Q327" s="6" t="s">
        <v>8270</v>
      </c>
      <c r="R327" s="11">
        <f t="shared" si="23"/>
        <v>42688.812881944439</v>
      </c>
      <c r="S327" s="12">
        <f t="shared" si="20"/>
        <v>42723.812881944439</v>
      </c>
    </row>
    <row r="328" spans="1:19" ht="43.2">
      <c r="A328">
        <v>326</v>
      </c>
      <c r="B328" s="3" t="s">
        <v>327</v>
      </c>
      <c r="C328" s="3" t="s">
        <v>4436</v>
      </c>
      <c r="D328" s="15">
        <v>150000</v>
      </c>
      <c r="E328" s="1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7">
        <f t="shared" si="21"/>
        <v>130.32145960034754</v>
      </c>
      <c r="O328" s="5">
        <f t="shared" si="22"/>
        <v>1.1292973333333334</v>
      </c>
      <c r="P328" s="6" t="s">
        <v>8265</v>
      </c>
      <c r="Q328" s="6" t="s">
        <v>8270</v>
      </c>
      <c r="R328" s="11">
        <f t="shared" si="23"/>
        <v>42774.939884259264</v>
      </c>
      <c r="S328" s="12">
        <f t="shared" si="20"/>
        <v>42808.581250000003</v>
      </c>
    </row>
    <row r="329" spans="1:19" ht="43.2">
      <c r="A329">
        <v>327</v>
      </c>
      <c r="B329" s="3" t="s">
        <v>328</v>
      </c>
      <c r="C329" s="3" t="s">
        <v>4437</v>
      </c>
      <c r="D329" s="15">
        <v>4000</v>
      </c>
      <c r="E329" s="1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7">
        <f t="shared" si="21"/>
        <v>117.64705882352941</v>
      </c>
      <c r="O329" s="5">
        <f t="shared" si="22"/>
        <v>1.3640000000000001</v>
      </c>
      <c r="P329" s="6" t="s">
        <v>8265</v>
      </c>
      <c r="Q329" s="6" t="s">
        <v>8270</v>
      </c>
      <c r="R329" s="11">
        <f t="shared" si="23"/>
        <v>42057.860289351855</v>
      </c>
      <c r="S329" s="12">
        <f t="shared" si="20"/>
        <v>42084.958333333328</v>
      </c>
    </row>
    <row r="330" spans="1:19" ht="43.2">
      <c r="A330">
        <v>328</v>
      </c>
      <c r="B330" s="3" t="s">
        <v>329</v>
      </c>
      <c r="C330" s="3" t="s">
        <v>4438</v>
      </c>
      <c r="D330" s="15">
        <v>75000</v>
      </c>
      <c r="E330" s="1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7">
        <f t="shared" si="21"/>
        <v>150.60240963855421</v>
      </c>
      <c r="O330" s="5">
        <f t="shared" si="22"/>
        <v>1.036144</v>
      </c>
      <c r="P330" s="6" t="s">
        <v>8265</v>
      </c>
      <c r="Q330" s="6" t="s">
        <v>8270</v>
      </c>
      <c r="R330" s="11">
        <f t="shared" si="23"/>
        <v>42278.571620370371</v>
      </c>
      <c r="S330" s="12">
        <f t="shared" si="20"/>
        <v>42308.791666666672</v>
      </c>
    </row>
    <row r="331" spans="1:19" ht="43.2">
      <c r="A331">
        <v>329</v>
      </c>
      <c r="B331" s="3" t="s">
        <v>330</v>
      </c>
      <c r="C331" s="3" t="s">
        <v>4439</v>
      </c>
      <c r="D331" s="15">
        <v>10000</v>
      </c>
      <c r="E331" s="1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7">
        <f t="shared" si="21"/>
        <v>59.880239520958085</v>
      </c>
      <c r="O331" s="5">
        <f t="shared" si="22"/>
        <v>1.0549999999999999</v>
      </c>
      <c r="P331" s="6" t="s">
        <v>8265</v>
      </c>
      <c r="Q331" s="6" t="s">
        <v>8270</v>
      </c>
      <c r="R331" s="11">
        <f t="shared" si="23"/>
        <v>42291.09174768519</v>
      </c>
      <c r="S331" s="12">
        <f t="shared" si="20"/>
        <v>42314.791666666672</v>
      </c>
    </row>
    <row r="332" spans="1:19" ht="43.2">
      <c r="A332">
        <v>330</v>
      </c>
      <c r="B332" s="3" t="s">
        <v>331</v>
      </c>
      <c r="C332" s="3" t="s">
        <v>4440</v>
      </c>
      <c r="D332" s="15">
        <v>35000</v>
      </c>
      <c r="E332" s="1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7">
        <f t="shared" si="21"/>
        <v>102.94117647058823</v>
      </c>
      <c r="O332" s="5">
        <f t="shared" si="22"/>
        <v>1.0182857142857142</v>
      </c>
      <c r="P332" s="6" t="s">
        <v>8265</v>
      </c>
      <c r="Q332" s="6" t="s">
        <v>8270</v>
      </c>
      <c r="R332" s="11">
        <f t="shared" si="23"/>
        <v>41379.140775462962</v>
      </c>
      <c r="S332" s="12">
        <f t="shared" si="20"/>
        <v>41410.790972222225</v>
      </c>
    </row>
    <row r="333" spans="1:19" ht="43.2">
      <c r="A333">
        <v>331</v>
      </c>
      <c r="B333" s="3" t="s">
        <v>332</v>
      </c>
      <c r="C333" s="3" t="s">
        <v>4441</v>
      </c>
      <c r="D333" s="15">
        <v>40000</v>
      </c>
      <c r="E333" s="1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7">
        <f t="shared" si="21"/>
        <v>91.324200913242009</v>
      </c>
      <c r="O333" s="5">
        <f t="shared" si="22"/>
        <v>1.0660499999999999</v>
      </c>
      <c r="P333" s="6" t="s">
        <v>8265</v>
      </c>
      <c r="Q333" s="6" t="s">
        <v>8270</v>
      </c>
      <c r="R333" s="11">
        <f t="shared" si="23"/>
        <v>42507.206412037034</v>
      </c>
      <c r="S333" s="12">
        <f t="shared" si="20"/>
        <v>42538.206412037034</v>
      </c>
    </row>
    <row r="334" spans="1:19" ht="43.2">
      <c r="A334">
        <v>332</v>
      </c>
      <c r="B334" s="3" t="s">
        <v>333</v>
      </c>
      <c r="C334" s="3" t="s">
        <v>4442</v>
      </c>
      <c r="D334" s="15">
        <v>100000</v>
      </c>
      <c r="E334" s="1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7">
        <f t="shared" si="21"/>
        <v>180.18018018018017</v>
      </c>
      <c r="O334" s="5">
        <f t="shared" si="22"/>
        <v>1.13015</v>
      </c>
      <c r="P334" s="6" t="s">
        <v>8265</v>
      </c>
      <c r="Q334" s="6" t="s">
        <v>8270</v>
      </c>
      <c r="R334" s="11">
        <f t="shared" si="23"/>
        <v>42263.305289351847</v>
      </c>
      <c r="S334" s="12">
        <f t="shared" si="20"/>
        <v>42304.958333333328</v>
      </c>
    </row>
    <row r="335" spans="1:19" ht="43.2">
      <c r="A335">
        <v>333</v>
      </c>
      <c r="B335" s="3" t="s">
        <v>334</v>
      </c>
      <c r="C335" s="3" t="s">
        <v>4443</v>
      </c>
      <c r="D335" s="15">
        <v>40000</v>
      </c>
      <c r="E335" s="1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7">
        <f t="shared" si="21"/>
        <v>150.37593984962405</v>
      </c>
      <c r="O335" s="5">
        <f t="shared" si="22"/>
        <v>1.252275</v>
      </c>
      <c r="P335" s="6" t="s">
        <v>8265</v>
      </c>
      <c r="Q335" s="6" t="s">
        <v>8270</v>
      </c>
      <c r="R335" s="11">
        <f t="shared" si="23"/>
        <v>42437.261469907404</v>
      </c>
      <c r="S335" s="12">
        <f t="shared" si="20"/>
        <v>42467.21980324074</v>
      </c>
    </row>
    <row r="336" spans="1:19" ht="57.6">
      <c r="A336">
        <v>334</v>
      </c>
      <c r="B336" s="3" t="s">
        <v>335</v>
      </c>
      <c r="C336" s="3" t="s">
        <v>4444</v>
      </c>
      <c r="D336" s="15">
        <v>10000</v>
      </c>
      <c r="E336" s="1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7">
        <f t="shared" si="21"/>
        <v>144.92753623188406</v>
      </c>
      <c r="O336" s="5">
        <f t="shared" si="22"/>
        <v>1.0119</v>
      </c>
      <c r="P336" s="6" t="s">
        <v>8265</v>
      </c>
      <c r="Q336" s="6" t="s">
        <v>8270</v>
      </c>
      <c r="R336" s="11">
        <f t="shared" si="23"/>
        <v>42101.307372685187</v>
      </c>
      <c r="S336" s="12">
        <f t="shared" si="20"/>
        <v>42139.416666666672</v>
      </c>
    </row>
    <row r="337" spans="1:19" ht="43.2">
      <c r="A337">
        <v>335</v>
      </c>
      <c r="B337" s="3" t="s">
        <v>336</v>
      </c>
      <c r="C337" s="3" t="s">
        <v>4445</v>
      </c>
      <c r="D337" s="15">
        <v>8500</v>
      </c>
      <c r="E337" s="1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7">
        <f t="shared" si="21"/>
        <v>106.25</v>
      </c>
      <c r="O337" s="5">
        <f t="shared" si="22"/>
        <v>1.0276470588235294</v>
      </c>
      <c r="P337" s="6" t="s">
        <v>8265</v>
      </c>
      <c r="Q337" s="6" t="s">
        <v>8270</v>
      </c>
      <c r="R337" s="11">
        <f t="shared" si="23"/>
        <v>42101.362442129626</v>
      </c>
      <c r="S337" s="12">
        <f t="shared" si="20"/>
        <v>42132.541666666672</v>
      </c>
    </row>
    <row r="338" spans="1:19" ht="43.2">
      <c r="A338">
        <v>336</v>
      </c>
      <c r="B338" s="3" t="s">
        <v>337</v>
      </c>
      <c r="C338" s="3" t="s">
        <v>4446</v>
      </c>
      <c r="D338" s="15">
        <v>25000</v>
      </c>
      <c r="E338" s="1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7">
        <f t="shared" si="21"/>
        <v>50.709939148073019</v>
      </c>
      <c r="O338" s="5">
        <f t="shared" si="22"/>
        <v>1.1683911999999999</v>
      </c>
      <c r="P338" s="6" t="s">
        <v>8265</v>
      </c>
      <c r="Q338" s="6" t="s">
        <v>8270</v>
      </c>
      <c r="R338" s="11">
        <f t="shared" si="23"/>
        <v>42291.221273148149</v>
      </c>
      <c r="S338" s="12">
        <f t="shared" si="20"/>
        <v>42321.262939814813</v>
      </c>
    </row>
    <row r="339" spans="1:19" ht="43.2">
      <c r="A339">
        <v>337</v>
      </c>
      <c r="B339" s="3" t="s">
        <v>338</v>
      </c>
      <c r="C339" s="3" t="s">
        <v>4447</v>
      </c>
      <c r="D339" s="15">
        <v>3000</v>
      </c>
      <c r="E339" s="1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7">
        <f t="shared" si="21"/>
        <v>96.774193548387103</v>
      </c>
      <c r="O339" s="5">
        <f t="shared" si="22"/>
        <v>1.0116833333333335</v>
      </c>
      <c r="P339" s="6" t="s">
        <v>8265</v>
      </c>
      <c r="Q339" s="6" t="s">
        <v>8270</v>
      </c>
      <c r="R339" s="11">
        <f t="shared" si="23"/>
        <v>42046.753564814819</v>
      </c>
      <c r="S339" s="12">
        <f t="shared" si="20"/>
        <v>42076.711898148147</v>
      </c>
    </row>
    <row r="340" spans="1:19" ht="43.2">
      <c r="A340">
        <v>338</v>
      </c>
      <c r="B340" s="3" t="s">
        <v>339</v>
      </c>
      <c r="C340" s="3" t="s">
        <v>4448</v>
      </c>
      <c r="D340" s="15">
        <v>15000</v>
      </c>
      <c r="E340" s="1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7">
        <f t="shared" si="21"/>
        <v>63.559322033898304</v>
      </c>
      <c r="O340" s="5">
        <f t="shared" si="22"/>
        <v>1.1013360000000001</v>
      </c>
      <c r="P340" s="6" t="s">
        <v>8265</v>
      </c>
      <c r="Q340" s="6" t="s">
        <v>8270</v>
      </c>
      <c r="R340" s="11">
        <f t="shared" si="23"/>
        <v>42559.380671296298</v>
      </c>
      <c r="S340" s="12">
        <f t="shared" si="20"/>
        <v>42615.666666666672</v>
      </c>
    </row>
    <row r="341" spans="1:19" ht="43.2">
      <c r="A341">
        <v>339</v>
      </c>
      <c r="B341" s="3" t="s">
        <v>340</v>
      </c>
      <c r="C341" s="3" t="s">
        <v>4449</v>
      </c>
      <c r="D341" s="15">
        <v>6000</v>
      </c>
      <c r="E341" s="1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7">
        <f t="shared" si="21"/>
        <v>67.415730337078656</v>
      </c>
      <c r="O341" s="5">
        <f t="shared" si="22"/>
        <v>1.0808333333333333</v>
      </c>
      <c r="P341" s="6" t="s">
        <v>8265</v>
      </c>
      <c r="Q341" s="6" t="s">
        <v>8270</v>
      </c>
      <c r="R341" s="11">
        <f t="shared" si="23"/>
        <v>42093.385046296295</v>
      </c>
      <c r="S341" s="12">
        <f t="shared" si="20"/>
        <v>42123.385046296295</v>
      </c>
    </row>
    <row r="342" spans="1:19" ht="43.2">
      <c r="A342">
        <v>340</v>
      </c>
      <c r="B342" s="3" t="s">
        <v>341</v>
      </c>
      <c r="C342" s="3" t="s">
        <v>4450</v>
      </c>
      <c r="D342" s="15">
        <v>35000</v>
      </c>
      <c r="E342" s="1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7">
        <f t="shared" si="21"/>
        <v>117.05685618729098</v>
      </c>
      <c r="O342" s="5">
        <f t="shared" si="22"/>
        <v>1.2502285714285715</v>
      </c>
      <c r="P342" s="6" t="s">
        <v>8265</v>
      </c>
      <c r="Q342" s="6" t="s">
        <v>8270</v>
      </c>
      <c r="R342" s="11">
        <f t="shared" si="23"/>
        <v>42772.294062500005</v>
      </c>
      <c r="S342" s="12">
        <f t="shared" si="20"/>
        <v>42802.5</v>
      </c>
    </row>
    <row r="343" spans="1:19" ht="43.2">
      <c r="A343">
        <v>341</v>
      </c>
      <c r="B343" s="3" t="s">
        <v>342</v>
      </c>
      <c r="C343" s="3" t="s">
        <v>4451</v>
      </c>
      <c r="D343" s="15">
        <v>3500</v>
      </c>
      <c r="E343" s="1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7">
        <f t="shared" si="21"/>
        <v>63.636363636363633</v>
      </c>
      <c r="O343" s="5">
        <f t="shared" si="22"/>
        <v>1.0671428571428572</v>
      </c>
      <c r="P343" s="6" t="s">
        <v>8265</v>
      </c>
      <c r="Q343" s="6" t="s">
        <v>8270</v>
      </c>
      <c r="R343" s="11">
        <f t="shared" si="23"/>
        <v>41894.504606481481</v>
      </c>
      <c r="S343" s="12">
        <f t="shared" si="20"/>
        <v>41912.790972222225</v>
      </c>
    </row>
    <row r="344" spans="1:19" ht="28.8">
      <c r="A344">
        <v>342</v>
      </c>
      <c r="B344" s="3" t="s">
        <v>343</v>
      </c>
      <c r="C344" s="3" t="s">
        <v>4452</v>
      </c>
      <c r="D344" s="15">
        <v>55000</v>
      </c>
      <c r="E344" s="1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7">
        <f t="shared" si="21"/>
        <v>169.23076923076923</v>
      </c>
      <c r="O344" s="5">
        <f t="shared" si="22"/>
        <v>1.0036639999999999</v>
      </c>
      <c r="P344" s="6" t="s">
        <v>8265</v>
      </c>
      <c r="Q344" s="6" t="s">
        <v>8270</v>
      </c>
      <c r="R344" s="11">
        <f t="shared" si="23"/>
        <v>42459.405844907407</v>
      </c>
      <c r="S344" s="12">
        <f t="shared" si="20"/>
        <v>42489.405844907407</v>
      </c>
    </row>
    <row r="345" spans="1:19" ht="43.2">
      <c r="A345">
        <v>343</v>
      </c>
      <c r="B345" s="3" t="s">
        <v>344</v>
      </c>
      <c r="C345" s="3" t="s">
        <v>4453</v>
      </c>
      <c r="D345" s="15">
        <v>30000</v>
      </c>
      <c r="E345" s="1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7">
        <f t="shared" si="21"/>
        <v>57.251908396946568</v>
      </c>
      <c r="O345" s="5">
        <f t="shared" si="22"/>
        <v>1.0202863333333334</v>
      </c>
      <c r="P345" s="6" t="s">
        <v>8265</v>
      </c>
      <c r="Q345" s="6" t="s">
        <v>8270</v>
      </c>
      <c r="R345" s="11">
        <f t="shared" si="23"/>
        <v>41926.36278935185</v>
      </c>
      <c r="S345" s="12">
        <f t="shared" si="20"/>
        <v>41956.75</v>
      </c>
    </row>
    <row r="346" spans="1:19" ht="43.2">
      <c r="A346">
        <v>344</v>
      </c>
      <c r="B346" s="3" t="s">
        <v>345</v>
      </c>
      <c r="C346" s="3" t="s">
        <v>4454</v>
      </c>
      <c r="D346" s="15">
        <v>33500</v>
      </c>
      <c r="E346" s="1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7">
        <f t="shared" si="21"/>
        <v>117.54385964912281</v>
      </c>
      <c r="O346" s="5">
        <f t="shared" si="22"/>
        <v>1.0208358208955224</v>
      </c>
      <c r="P346" s="6" t="s">
        <v>8265</v>
      </c>
      <c r="Q346" s="6" t="s">
        <v>8270</v>
      </c>
      <c r="R346" s="11">
        <f t="shared" si="23"/>
        <v>42111.595995370371</v>
      </c>
      <c r="S346" s="12">
        <f t="shared" si="20"/>
        <v>42155.722222222219</v>
      </c>
    </row>
    <row r="347" spans="1:19" ht="43.2">
      <c r="A347">
        <v>345</v>
      </c>
      <c r="B347" s="3" t="s">
        <v>346</v>
      </c>
      <c r="C347" s="3" t="s">
        <v>4455</v>
      </c>
      <c r="D347" s="15">
        <v>14500</v>
      </c>
      <c r="E347" s="1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7">
        <f t="shared" si="21"/>
        <v>81.005586592178773</v>
      </c>
      <c r="O347" s="5">
        <f t="shared" si="22"/>
        <v>1.2327586206896552</v>
      </c>
      <c r="P347" s="6" t="s">
        <v>8265</v>
      </c>
      <c r="Q347" s="6" t="s">
        <v>8270</v>
      </c>
      <c r="R347" s="11">
        <f t="shared" si="23"/>
        <v>42114.569328703699</v>
      </c>
      <c r="S347" s="12">
        <f t="shared" si="20"/>
        <v>42144.569328703699</v>
      </c>
    </row>
    <row r="348" spans="1:19" ht="43.2">
      <c r="A348">
        <v>346</v>
      </c>
      <c r="B348" s="3" t="s">
        <v>347</v>
      </c>
      <c r="C348" s="3" t="s">
        <v>4456</v>
      </c>
      <c r="D348" s="15">
        <v>10000</v>
      </c>
      <c r="E348" s="1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7">
        <f t="shared" si="21"/>
        <v>53.191489361702125</v>
      </c>
      <c r="O348" s="5">
        <f t="shared" si="22"/>
        <v>1.7028880000000002</v>
      </c>
      <c r="P348" s="6" t="s">
        <v>8265</v>
      </c>
      <c r="Q348" s="6" t="s">
        <v>8270</v>
      </c>
      <c r="R348" s="11">
        <f t="shared" si="23"/>
        <v>42261.125243055554</v>
      </c>
      <c r="S348" s="12">
        <f t="shared" si="20"/>
        <v>42291.125243055554</v>
      </c>
    </row>
    <row r="349" spans="1:19" ht="43.2">
      <c r="A349">
        <v>347</v>
      </c>
      <c r="B349" s="3" t="s">
        <v>348</v>
      </c>
      <c r="C349" s="3" t="s">
        <v>4457</v>
      </c>
      <c r="D349" s="15">
        <v>40000</v>
      </c>
      <c r="E349" s="1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7">
        <f t="shared" si="21"/>
        <v>105.54089709762533</v>
      </c>
      <c r="O349" s="5">
        <f t="shared" si="22"/>
        <v>1.1159049999999999</v>
      </c>
      <c r="P349" s="6" t="s">
        <v>8265</v>
      </c>
      <c r="Q349" s="6" t="s">
        <v>8270</v>
      </c>
      <c r="R349" s="11">
        <f t="shared" si="23"/>
        <v>42292.120474537034</v>
      </c>
      <c r="S349" s="12">
        <f t="shared" si="20"/>
        <v>42322.162141203706</v>
      </c>
    </row>
    <row r="350" spans="1:19" ht="43.2">
      <c r="A350">
        <v>348</v>
      </c>
      <c r="B350" s="3" t="s">
        <v>349</v>
      </c>
      <c r="C350" s="3" t="s">
        <v>4458</v>
      </c>
      <c r="D350" s="15">
        <v>10000</v>
      </c>
      <c r="E350" s="1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7">
        <f t="shared" si="21"/>
        <v>84.033613445378151</v>
      </c>
      <c r="O350" s="5">
        <f t="shared" si="22"/>
        <v>1.03</v>
      </c>
      <c r="P350" s="6" t="s">
        <v>8265</v>
      </c>
      <c r="Q350" s="6" t="s">
        <v>8270</v>
      </c>
      <c r="R350" s="11">
        <f t="shared" si="23"/>
        <v>42207.21199074074</v>
      </c>
      <c r="S350" s="12">
        <f t="shared" si="20"/>
        <v>42237.21199074074</v>
      </c>
    </row>
    <row r="351" spans="1:19" ht="43.2">
      <c r="A351">
        <v>349</v>
      </c>
      <c r="B351" s="3" t="s">
        <v>350</v>
      </c>
      <c r="C351" s="3" t="s">
        <v>4459</v>
      </c>
      <c r="D351" s="15">
        <v>11260</v>
      </c>
      <c r="E351" s="1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7">
        <f t="shared" si="21"/>
        <v>67.425149700598809</v>
      </c>
      <c r="O351" s="5">
        <f t="shared" si="22"/>
        <v>1.0663570159857905</v>
      </c>
      <c r="P351" s="6" t="s">
        <v>8265</v>
      </c>
      <c r="Q351" s="6" t="s">
        <v>8270</v>
      </c>
      <c r="R351" s="11">
        <f t="shared" si="23"/>
        <v>42760.123935185184</v>
      </c>
      <c r="S351" s="12">
        <f t="shared" si="20"/>
        <v>42790.123935185184</v>
      </c>
    </row>
    <row r="352" spans="1:19" ht="43.2">
      <c r="A352">
        <v>350</v>
      </c>
      <c r="B352" s="3" t="s">
        <v>351</v>
      </c>
      <c r="C352" s="3" t="s">
        <v>4460</v>
      </c>
      <c r="D352" s="15">
        <v>25000</v>
      </c>
      <c r="E352" s="1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7">
        <f t="shared" si="21"/>
        <v>113.12217194570135</v>
      </c>
      <c r="O352" s="5">
        <f t="shared" si="22"/>
        <v>1.1476</v>
      </c>
      <c r="P352" s="6" t="s">
        <v>8265</v>
      </c>
      <c r="Q352" s="6" t="s">
        <v>8270</v>
      </c>
      <c r="R352" s="11">
        <f t="shared" si="23"/>
        <v>42585.691076388888</v>
      </c>
      <c r="S352" s="12">
        <f t="shared" si="20"/>
        <v>42623.790972222225</v>
      </c>
    </row>
    <row r="353" spans="1:19" ht="43.2">
      <c r="A353">
        <v>351</v>
      </c>
      <c r="B353" s="3" t="s">
        <v>352</v>
      </c>
      <c r="C353" s="3" t="s">
        <v>4461</v>
      </c>
      <c r="D353" s="15">
        <v>34000</v>
      </c>
      <c r="E353" s="1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7">
        <f t="shared" si="21"/>
        <v>35.269709543568467</v>
      </c>
      <c r="O353" s="5">
        <f t="shared" si="22"/>
        <v>1.2734117647058822</v>
      </c>
      <c r="P353" s="6" t="s">
        <v>8265</v>
      </c>
      <c r="Q353" s="6" t="s">
        <v>8270</v>
      </c>
      <c r="R353" s="11">
        <f t="shared" si="23"/>
        <v>42427.589745370366</v>
      </c>
      <c r="S353" s="12">
        <f t="shared" si="20"/>
        <v>42467.548078703709</v>
      </c>
    </row>
    <row r="354" spans="1:19" ht="43.2">
      <c r="A354">
        <v>352</v>
      </c>
      <c r="B354" s="3" t="s">
        <v>353</v>
      </c>
      <c r="C354" s="3" t="s">
        <v>4462</v>
      </c>
      <c r="D354" s="15">
        <v>10000</v>
      </c>
      <c r="E354" s="1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7">
        <f t="shared" si="21"/>
        <v>34.965034965034967</v>
      </c>
      <c r="O354" s="5">
        <f t="shared" si="22"/>
        <v>1.1656</v>
      </c>
      <c r="P354" s="6" t="s">
        <v>8265</v>
      </c>
      <c r="Q354" s="6" t="s">
        <v>8270</v>
      </c>
      <c r="R354" s="11">
        <f t="shared" si="23"/>
        <v>41889.792453703703</v>
      </c>
      <c r="S354" s="12">
        <f t="shared" si="20"/>
        <v>41919.792453703703</v>
      </c>
    </row>
    <row r="355" spans="1:19" ht="43.2">
      <c r="A355">
        <v>353</v>
      </c>
      <c r="B355" s="3" t="s">
        <v>354</v>
      </c>
      <c r="C355" s="3" t="s">
        <v>4463</v>
      </c>
      <c r="D355" s="15">
        <v>58425</v>
      </c>
      <c r="E355" s="1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7">
        <f t="shared" si="21"/>
        <v>95.309951060358884</v>
      </c>
      <c r="O355" s="5">
        <f t="shared" si="22"/>
        <v>1.0861819426615318</v>
      </c>
      <c r="P355" s="6" t="s">
        <v>8265</v>
      </c>
      <c r="Q355" s="6" t="s">
        <v>8270</v>
      </c>
      <c r="R355" s="11">
        <f t="shared" si="23"/>
        <v>42297.416886574079</v>
      </c>
      <c r="S355" s="12">
        <f t="shared" si="20"/>
        <v>42327.458553240736</v>
      </c>
    </row>
    <row r="356" spans="1:19" ht="43.2">
      <c r="A356">
        <v>354</v>
      </c>
      <c r="B356" s="3" t="s">
        <v>355</v>
      </c>
      <c r="C356" s="3" t="s">
        <v>4464</v>
      </c>
      <c r="D356" s="15">
        <v>3500</v>
      </c>
      <c r="E356" s="1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7">
        <f t="shared" si="21"/>
        <v>120.68965517241379</v>
      </c>
      <c r="O356" s="5">
        <f t="shared" si="22"/>
        <v>1.0394285714285714</v>
      </c>
      <c r="P356" s="6" t="s">
        <v>8265</v>
      </c>
      <c r="Q356" s="6" t="s">
        <v>8270</v>
      </c>
      <c r="R356" s="11">
        <f t="shared" si="23"/>
        <v>42438.452789351853</v>
      </c>
      <c r="S356" s="12">
        <f t="shared" si="20"/>
        <v>42468.411122685182</v>
      </c>
    </row>
    <row r="357" spans="1:19" ht="43.2">
      <c r="A357">
        <v>355</v>
      </c>
      <c r="B357" s="3" t="s">
        <v>356</v>
      </c>
      <c r="C357" s="3" t="s">
        <v>4465</v>
      </c>
      <c r="D357" s="15">
        <v>35000</v>
      </c>
      <c r="E357" s="1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7">
        <f t="shared" si="21"/>
        <v>212.12121212121212</v>
      </c>
      <c r="O357" s="5">
        <f t="shared" si="22"/>
        <v>1.1625714285714286</v>
      </c>
      <c r="P357" s="6" t="s">
        <v>8265</v>
      </c>
      <c r="Q357" s="6" t="s">
        <v>8270</v>
      </c>
      <c r="R357" s="11">
        <f t="shared" si="23"/>
        <v>41942.918912037036</v>
      </c>
      <c r="S357" s="12">
        <f t="shared" si="20"/>
        <v>41973.9605787037</v>
      </c>
    </row>
    <row r="358" spans="1:19" ht="43.2">
      <c r="A358">
        <v>356</v>
      </c>
      <c r="B358" s="3" t="s">
        <v>357</v>
      </c>
      <c r="C358" s="3" t="s">
        <v>4466</v>
      </c>
      <c r="D358" s="15">
        <v>7500</v>
      </c>
      <c r="E358" s="1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7">
        <f t="shared" si="21"/>
        <v>77.319587628865975</v>
      </c>
      <c r="O358" s="5">
        <f t="shared" si="22"/>
        <v>1.0269239999999999</v>
      </c>
      <c r="P358" s="6" t="s">
        <v>8265</v>
      </c>
      <c r="Q358" s="6" t="s">
        <v>8270</v>
      </c>
      <c r="R358" s="11">
        <f t="shared" si="23"/>
        <v>42415.428159722222</v>
      </c>
      <c r="S358" s="12">
        <f t="shared" si="20"/>
        <v>42445.386493055557</v>
      </c>
    </row>
    <row r="359" spans="1:19" ht="43.2">
      <c r="A359">
        <v>357</v>
      </c>
      <c r="B359" s="3" t="s">
        <v>358</v>
      </c>
      <c r="C359" s="3" t="s">
        <v>4467</v>
      </c>
      <c r="D359" s="15">
        <v>15000</v>
      </c>
      <c r="E359" s="1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7">
        <f t="shared" si="21"/>
        <v>49.504950495049506</v>
      </c>
      <c r="O359" s="5">
        <f t="shared" si="22"/>
        <v>1.74</v>
      </c>
      <c r="P359" s="6" t="s">
        <v>8265</v>
      </c>
      <c r="Q359" s="6" t="s">
        <v>8270</v>
      </c>
      <c r="R359" s="11">
        <f t="shared" si="23"/>
        <v>42077.847187499996</v>
      </c>
      <c r="S359" s="12">
        <f t="shared" si="20"/>
        <v>42117.847187499996</v>
      </c>
    </row>
    <row r="360" spans="1:19" ht="43.2">
      <c r="A360">
        <v>358</v>
      </c>
      <c r="B360" s="3" t="s">
        <v>359</v>
      </c>
      <c r="C360" s="3" t="s">
        <v>4468</v>
      </c>
      <c r="D360" s="15">
        <v>50000</v>
      </c>
      <c r="E360" s="1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7">
        <f t="shared" si="21"/>
        <v>187.26591760299627</v>
      </c>
      <c r="O360" s="5">
        <f t="shared" si="22"/>
        <v>1.03088</v>
      </c>
      <c r="P360" s="6" t="s">
        <v>8265</v>
      </c>
      <c r="Q360" s="6" t="s">
        <v>8270</v>
      </c>
      <c r="R360" s="11">
        <f t="shared" si="23"/>
        <v>42507.485196759255</v>
      </c>
      <c r="S360" s="12">
        <f t="shared" si="20"/>
        <v>42536.25</v>
      </c>
    </row>
    <row r="361" spans="1:19" ht="43.2">
      <c r="A361">
        <v>359</v>
      </c>
      <c r="B361" s="3" t="s">
        <v>360</v>
      </c>
      <c r="C361" s="3" t="s">
        <v>4469</v>
      </c>
      <c r="D361" s="15">
        <v>24200</v>
      </c>
      <c r="E361" s="1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7">
        <f t="shared" si="21"/>
        <v>80.132450331125824</v>
      </c>
      <c r="O361" s="5">
        <f t="shared" si="22"/>
        <v>1.0485537190082646</v>
      </c>
      <c r="P361" s="6" t="s">
        <v>8265</v>
      </c>
      <c r="Q361" s="6" t="s">
        <v>8270</v>
      </c>
      <c r="R361" s="11">
        <f t="shared" si="23"/>
        <v>41934.695486111115</v>
      </c>
      <c r="S361" s="12">
        <f t="shared" si="20"/>
        <v>41956.841666666667</v>
      </c>
    </row>
    <row r="362" spans="1:19" ht="43.2">
      <c r="A362">
        <v>360</v>
      </c>
      <c r="B362" s="3" t="s">
        <v>361</v>
      </c>
      <c r="C362" s="3" t="s">
        <v>4470</v>
      </c>
      <c r="D362" s="15">
        <v>12000</v>
      </c>
      <c r="E362" s="1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7">
        <f t="shared" si="21"/>
        <v>137.93103448275863</v>
      </c>
      <c r="O362" s="5">
        <f t="shared" si="22"/>
        <v>1.0137499999999999</v>
      </c>
      <c r="P362" s="6" t="s">
        <v>8265</v>
      </c>
      <c r="Q362" s="6" t="s">
        <v>8270</v>
      </c>
      <c r="R362" s="11">
        <f t="shared" si="23"/>
        <v>42163.522916666669</v>
      </c>
      <c r="S362" s="12">
        <f t="shared" si="20"/>
        <v>42207.757638888885</v>
      </c>
    </row>
    <row r="363" spans="1:19" ht="43.2">
      <c r="A363">
        <v>361</v>
      </c>
      <c r="B363" s="3" t="s">
        <v>362</v>
      </c>
      <c r="C363" s="3" t="s">
        <v>4471</v>
      </c>
      <c r="D363" s="15">
        <v>35000</v>
      </c>
      <c r="E363" s="1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7">
        <f t="shared" si="21"/>
        <v>98.870056497175142</v>
      </c>
      <c r="O363" s="5">
        <f t="shared" si="22"/>
        <v>1.1107699999999998</v>
      </c>
      <c r="P363" s="6" t="s">
        <v>8265</v>
      </c>
      <c r="Q363" s="6" t="s">
        <v>8270</v>
      </c>
      <c r="R363" s="11">
        <f t="shared" si="23"/>
        <v>41935.626226851848</v>
      </c>
      <c r="S363" s="12">
        <f t="shared" si="20"/>
        <v>41965.667893518519</v>
      </c>
    </row>
    <row r="364" spans="1:19" ht="57.6">
      <c r="A364">
        <v>362</v>
      </c>
      <c r="B364" s="3" t="s">
        <v>363</v>
      </c>
      <c r="C364" s="3" t="s">
        <v>4472</v>
      </c>
      <c r="D364" s="15">
        <v>9665</v>
      </c>
      <c r="E364" s="1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7">
        <f t="shared" si="21"/>
        <v>112.38372093023256</v>
      </c>
      <c r="O364" s="5">
        <f t="shared" si="22"/>
        <v>1.2415933781686497</v>
      </c>
      <c r="P364" s="6" t="s">
        <v>8265</v>
      </c>
      <c r="Q364" s="6" t="s">
        <v>8270</v>
      </c>
      <c r="R364" s="11">
        <f t="shared" si="23"/>
        <v>41836.835543981484</v>
      </c>
      <c r="S364" s="12">
        <f t="shared" si="20"/>
        <v>41858.625</v>
      </c>
    </row>
    <row r="365" spans="1:19" ht="57.6">
      <c r="A365">
        <v>363</v>
      </c>
      <c r="B365" s="3" t="s">
        <v>364</v>
      </c>
      <c r="C365" s="3" t="s">
        <v>4473</v>
      </c>
      <c r="D365" s="15">
        <v>8925</v>
      </c>
      <c r="E365" s="1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7">
        <f t="shared" si="21"/>
        <v>343.26923076923077</v>
      </c>
      <c r="O365" s="5">
        <f t="shared" si="22"/>
        <v>1.0133333333333334</v>
      </c>
      <c r="P365" s="6" t="s">
        <v>8265</v>
      </c>
      <c r="Q365" s="6" t="s">
        <v>8270</v>
      </c>
      <c r="R365" s="11">
        <f t="shared" si="23"/>
        <v>40255.369629629626</v>
      </c>
      <c r="S365" s="12">
        <f t="shared" si="20"/>
        <v>40300.431944444441</v>
      </c>
    </row>
    <row r="366" spans="1:19" ht="43.2">
      <c r="A366">
        <v>364</v>
      </c>
      <c r="B366" s="3" t="s">
        <v>365</v>
      </c>
      <c r="C366" s="3" t="s">
        <v>4474</v>
      </c>
      <c r="D366" s="15">
        <v>7000</v>
      </c>
      <c r="E366" s="1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7">
        <f t="shared" si="21"/>
        <v>61.946902654867259</v>
      </c>
      <c r="O366" s="5">
        <f t="shared" si="22"/>
        <v>1.1016142857142857</v>
      </c>
      <c r="P366" s="6" t="s">
        <v>8265</v>
      </c>
      <c r="Q366" s="6" t="s">
        <v>8270</v>
      </c>
      <c r="R366" s="11">
        <f t="shared" si="23"/>
        <v>41780.484629629631</v>
      </c>
      <c r="S366" s="12">
        <f t="shared" si="20"/>
        <v>41810.790972222225</v>
      </c>
    </row>
    <row r="367" spans="1:19" ht="43.2">
      <c r="A367">
        <v>365</v>
      </c>
      <c r="B367" s="3" t="s">
        <v>366</v>
      </c>
      <c r="C367" s="3" t="s">
        <v>4475</v>
      </c>
      <c r="D367" s="15">
        <v>15000</v>
      </c>
      <c r="E367" s="1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7">
        <f t="shared" si="21"/>
        <v>230.76923076923077</v>
      </c>
      <c r="O367" s="5">
        <f t="shared" si="22"/>
        <v>1.0397333333333334</v>
      </c>
      <c r="P367" s="6" t="s">
        <v>8265</v>
      </c>
      <c r="Q367" s="6" t="s">
        <v>8270</v>
      </c>
      <c r="R367" s="11">
        <f t="shared" si="23"/>
        <v>41668.231469907405</v>
      </c>
      <c r="S367" s="12">
        <f t="shared" si="20"/>
        <v>41698.231469907405</v>
      </c>
    </row>
    <row r="368" spans="1:19" ht="43.2">
      <c r="A368">
        <v>366</v>
      </c>
      <c r="B368" s="3" t="s">
        <v>367</v>
      </c>
      <c r="C368" s="3" t="s">
        <v>4476</v>
      </c>
      <c r="D368" s="15">
        <v>38000</v>
      </c>
      <c r="E368" s="1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7">
        <f t="shared" si="21"/>
        <v>283.58208955223881</v>
      </c>
      <c r="O368" s="5">
        <f t="shared" si="22"/>
        <v>1.013157894736842</v>
      </c>
      <c r="P368" s="6" t="s">
        <v>8265</v>
      </c>
      <c r="Q368" s="6" t="s">
        <v>8270</v>
      </c>
      <c r="R368" s="11">
        <f t="shared" si="23"/>
        <v>41019.418032407411</v>
      </c>
      <c r="S368" s="12">
        <f t="shared" si="20"/>
        <v>41049.418032407411</v>
      </c>
    </row>
    <row r="369" spans="1:19" ht="43.2">
      <c r="A369">
        <v>367</v>
      </c>
      <c r="B369" s="3" t="s">
        <v>368</v>
      </c>
      <c r="C369" s="3" t="s">
        <v>4477</v>
      </c>
      <c r="D369" s="15">
        <v>10000</v>
      </c>
      <c r="E369" s="1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7">
        <f t="shared" si="21"/>
        <v>84.033613445378151</v>
      </c>
      <c r="O369" s="5">
        <f t="shared" si="22"/>
        <v>1.033501</v>
      </c>
      <c r="P369" s="6" t="s">
        <v>8265</v>
      </c>
      <c r="Q369" s="6" t="s">
        <v>8270</v>
      </c>
      <c r="R369" s="11">
        <f t="shared" si="23"/>
        <v>41355.202291666668</v>
      </c>
      <c r="S369" s="12">
        <f t="shared" si="20"/>
        <v>41394.832638888889</v>
      </c>
    </row>
    <row r="370" spans="1:19" ht="43.2">
      <c r="A370">
        <v>368</v>
      </c>
      <c r="B370" s="3" t="s">
        <v>369</v>
      </c>
      <c r="C370" s="3" t="s">
        <v>4478</v>
      </c>
      <c r="D370" s="15">
        <v>12500</v>
      </c>
      <c r="E370" s="1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7">
        <f t="shared" si="21"/>
        <v>78.616352201257868</v>
      </c>
      <c r="O370" s="5">
        <f t="shared" si="22"/>
        <v>1.04112</v>
      </c>
      <c r="P370" s="6" t="s">
        <v>8265</v>
      </c>
      <c r="Q370" s="6" t="s">
        <v>8270</v>
      </c>
      <c r="R370" s="11">
        <f t="shared" si="23"/>
        <v>42043.230578703704</v>
      </c>
      <c r="S370" s="12">
        <f t="shared" si="20"/>
        <v>42078.188912037032</v>
      </c>
    </row>
    <row r="371" spans="1:19" ht="43.2">
      <c r="A371">
        <v>369</v>
      </c>
      <c r="B371" s="3" t="s">
        <v>370</v>
      </c>
      <c r="C371" s="3" t="s">
        <v>4479</v>
      </c>
      <c r="D371" s="15">
        <v>6500</v>
      </c>
      <c r="E371" s="1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7">
        <f t="shared" si="21"/>
        <v>38.922155688622752</v>
      </c>
      <c r="O371" s="5">
        <f t="shared" si="22"/>
        <v>1.1015569230769231</v>
      </c>
      <c r="P371" s="6" t="s">
        <v>8265</v>
      </c>
      <c r="Q371" s="6" t="s">
        <v>8270</v>
      </c>
      <c r="R371" s="11">
        <f t="shared" si="23"/>
        <v>40893.176724537036</v>
      </c>
      <c r="S371" s="12">
        <f t="shared" si="20"/>
        <v>40923.176724537036</v>
      </c>
    </row>
    <row r="372" spans="1:19" ht="43.2">
      <c r="A372">
        <v>370</v>
      </c>
      <c r="B372" s="3" t="s">
        <v>371</v>
      </c>
      <c r="C372" s="3" t="s">
        <v>4480</v>
      </c>
      <c r="D372" s="15">
        <v>25000</v>
      </c>
      <c r="E372" s="1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7">
        <f t="shared" si="21"/>
        <v>581.39534883720933</v>
      </c>
      <c r="O372" s="5">
        <f t="shared" si="22"/>
        <v>1.2202</v>
      </c>
      <c r="P372" s="6" t="s">
        <v>8265</v>
      </c>
      <c r="Q372" s="6" t="s">
        <v>8270</v>
      </c>
      <c r="R372" s="11">
        <f t="shared" si="23"/>
        <v>42711.420138888891</v>
      </c>
      <c r="S372" s="12">
        <f t="shared" si="20"/>
        <v>42741.420138888891</v>
      </c>
    </row>
    <row r="373" spans="1:19" ht="43.2">
      <c r="A373">
        <v>371</v>
      </c>
      <c r="B373" s="3" t="s">
        <v>372</v>
      </c>
      <c r="C373" s="3" t="s">
        <v>4481</v>
      </c>
      <c r="D373" s="15">
        <v>150000</v>
      </c>
      <c r="E373" s="1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7">
        <f t="shared" si="21"/>
        <v>141.24293785310735</v>
      </c>
      <c r="O373" s="5">
        <f t="shared" si="22"/>
        <v>1.1416866666666667</v>
      </c>
      <c r="P373" s="6" t="s">
        <v>8265</v>
      </c>
      <c r="Q373" s="6" t="s">
        <v>8270</v>
      </c>
      <c r="R373" s="11">
        <f t="shared" si="23"/>
        <v>41261.392812500002</v>
      </c>
      <c r="S373" s="12">
        <f t="shared" si="20"/>
        <v>41306.392812500002</v>
      </c>
    </row>
    <row r="374" spans="1:19" ht="28.8">
      <c r="A374">
        <v>372</v>
      </c>
      <c r="B374" s="3" t="s">
        <v>373</v>
      </c>
      <c r="C374" s="3" t="s">
        <v>4482</v>
      </c>
      <c r="D374" s="15">
        <v>300</v>
      </c>
      <c r="E374" s="1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7">
        <f t="shared" si="21"/>
        <v>33.333333333333336</v>
      </c>
      <c r="O374" s="5">
        <f t="shared" si="22"/>
        <v>1.2533333333333334</v>
      </c>
      <c r="P374" s="6" t="s">
        <v>8265</v>
      </c>
      <c r="Q374" s="6" t="s">
        <v>8270</v>
      </c>
      <c r="R374" s="11">
        <f t="shared" si="23"/>
        <v>42425.201898148152</v>
      </c>
      <c r="S374" s="12">
        <f t="shared" si="20"/>
        <v>42465.291666666672</v>
      </c>
    </row>
    <row r="375" spans="1:19" ht="43.2">
      <c r="A375">
        <v>373</v>
      </c>
      <c r="B375" s="3" t="s">
        <v>374</v>
      </c>
      <c r="C375" s="3" t="s">
        <v>4483</v>
      </c>
      <c r="D375" s="15">
        <v>7500</v>
      </c>
      <c r="E375" s="1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7">
        <f t="shared" si="21"/>
        <v>84.269662921348313</v>
      </c>
      <c r="O375" s="5">
        <f t="shared" si="22"/>
        <v>1.0666666666666667</v>
      </c>
      <c r="P375" s="6" t="s">
        <v>8265</v>
      </c>
      <c r="Q375" s="6" t="s">
        <v>8270</v>
      </c>
      <c r="R375" s="11">
        <f t="shared" si="23"/>
        <v>41078.53701388889</v>
      </c>
      <c r="S375" s="12">
        <f t="shared" si="20"/>
        <v>41108.53701388889</v>
      </c>
    </row>
    <row r="376" spans="1:19" ht="43.2">
      <c r="A376">
        <v>374</v>
      </c>
      <c r="B376" s="3" t="s">
        <v>375</v>
      </c>
      <c r="C376" s="3" t="s">
        <v>4484</v>
      </c>
      <c r="D376" s="15">
        <v>6000</v>
      </c>
      <c r="E376" s="1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7">
        <f t="shared" si="21"/>
        <v>34.482758620689658</v>
      </c>
      <c r="O376" s="5">
        <f t="shared" si="22"/>
        <v>1.3065</v>
      </c>
      <c r="P376" s="6" t="s">
        <v>8265</v>
      </c>
      <c r="Q376" s="6" t="s">
        <v>8270</v>
      </c>
      <c r="R376" s="11">
        <f t="shared" si="23"/>
        <v>40757.514247685183</v>
      </c>
      <c r="S376" s="12">
        <f t="shared" si="20"/>
        <v>40802.514247685183</v>
      </c>
    </row>
    <row r="377" spans="1:19" ht="43.2">
      <c r="A377">
        <v>375</v>
      </c>
      <c r="B377" s="3" t="s">
        <v>376</v>
      </c>
      <c r="C377" s="3" t="s">
        <v>4485</v>
      </c>
      <c r="D377" s="15">
        <v>500</v>
      </c>
      <c r="E377" s="1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7">
        <f t="shared" si="21"/>
        <v>35.714285714285715</v>
      </c>
      <c r="O377" s="5">
        <f t="shared" si="22"/>
        <v>1.2</v>
      </c>
      <c r="P377" s="6" t="s">
        <v>8265</v>
      </c>
      <c r="Q377" s="6" t="s">
        <v>8270</v>
      </c>
      <c r="R377" s="11">
        <f t="shared" si="23"/>
        <v>41657.610081018516</v>
      </c>
      <c r="S377" s="12">
        <f t="shared" si="20"/>
        <v>41699.345833333333</v>
      </c>
    </row>
    <row r="378" spans="1:19" ht="43.2">
      <c r="A378">
        <v>376</v>
      </c>
      <c r="B378" s="3" t="s">
        <v>377</v>
      </c>
      <c r="C378" s="3" t="s">
        <v>4486</v>
      </c>
      <c r="D378" s="15">
        <v>2450</v>
      </c>
      <c r="E378" s="1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7">
        <f t="shared" si="21"/>
        <v>51.041666666666664</v>
      </c>
      <c r="O378" s="5">
        <f t="shared" si="22"/>
        <v>1.0595918367346939</v>
      </c>
      <c r="P378" s="6" t="s">
        <v>8265</v>
      </c>
      <c r="Q378" s="6" t="s">
        <v>8270</v>
      </c>
      <c r="R378" s="11">
        <f t="shared" si="23"/>
        <v>42576.077731481477</v>
      </c>
      <c r="S378" s="12">
        <f t="shared" si="20"/>
        <v>42607.077731481477</v>
      </c>
    </row>
    <row r="379" spans="1:19" ht="43.2">
      <c r="A379">
        <v>377</v>
      </c>
      <c r="B379" s="3" t="s">
        <v>378</v>
      </c>
      <c r="C379" s="3" t="s">
        <v>4487</v>
      </c>
      <c r="D379" s="15">
        <v>12000</v>
      </c>
      <c r="E379" s="1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7">
        <f t="shared" si="21"/>
        <v>90.225563909774436</v>
      </c>
      <c r="O379" s="5">
        <f t="shared" si="22"/>
        <v>1.1439999999999999</v>
      </c>
      <c r="P379" s="6" t="s">
        <v>8265</v>
      </c>
      <c r="Q379" s="6" t="s">
        <v>8270</v>
      </c>
      <c r="R379" s="11">
        <f t="shared" si="23"/>
        <v>42291.875787037032</v>
      </c>
      <c r="S379" s="12">
        <f t="shared" si="20"/>
        <v>42321.917361111111</v>
      </c>
    </row>
    <row r="380" spans="1:19" ht="57.6">
      <c r="A380">
        <v>378</v>
      </c>
      <c r="B380" s="3" t="s">
        <v>379</v>
      </c>
      <c r="C380" s="3" t="s">
        <v>4488</v>
      </c>
      <c r="D380" s="15">
        <v>3000</v>
      </c>
      <c r="E380" s="1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7">
        <f t="shared" si="21"/>
        <v>36.144578313253014</v>
      </c>
      <c r="O380" s="5">
        <f t="shared" si="22"/>
        <v>1.1176666666666666</v>
      </c>
      <c r="P380" s="6" t="s">
        <v>8265</v>
      </c>
      <c r="Q380" s="6" t="s">
        <v>8270</v>
      </c>
      <c r="R380" s="11">
        <f t="shared" si="23"/>
        <v>42370.196851851855</v>
      </c>
      <c r="S380" s="12">
        <f t="shared" si="20"/>
        <v>42394.619444444441</v>
      </c>
    </row>
    <row r="381" spans="1:19" ht="43.2">
      <c r="A381">
        <v>379</v>
      </c>
      <c r="B381" s="3" t="s">
        <v>380</v>
      </c>
      <c r="C381" s="3" t="s">
        <v>4489</v>
      </c>
      <c r="D381" s="15">
        <v>15000</v>
      </c>
      <c r="E381" s="1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7">
        <f t="shared" si="21"/>
        <v>100.67114093959732</v>
      </c>
      <c r="O381" s="5">
        <f t="shared" si="22"/>
        <v>1.1608000000000001</v>
      </c>
      <c r="P381" s="6" t="s">
        <v>8265</v>
      </c>
      <c r="Q381" s="6" t="s">
        <v>8270</v>
      </c>
      <c r="R381" s="11">
        <f t="shared" si="23"/>
        <v>40987.313333333332</v>
      </c>
      <c r="S381" s="12">
        <f t="shared" si="20"/>
        <v>41032.313333333332</v>
      </c>
    </row>
    <row r="382" spans="1:19" ht="57.6">
      <c r="A382">
        <v>380</v>
      </c>
      <c r="B382" s="3" t="s">
        <v>381</v>
      </c>
      <c r="C382" s="3" t="s">
        <v>4490</v>
      </c>
      <c r="D382" s="15">
        <v>4000</v>
      </c>
      <c r="E382" s="1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7">
        <f t="shared" si="21"/>
        <v>81.632653061224488</v>
      </c>
      <c r="O382" s="5">
        <f t="shared" si="22"/>
        <v>1.415</v>
      </c>
      <c r="P382" s="6" t="s">
        <v>8265</v>
      </c>
      <c r="Q382" s="6" t="s">
        <v>8270</v>
      </c>
      <c r="R382" s="11">
        <f t="shared" si="23"/>
        <v>42367.344814814816</v>
      </c>
      <c r="S382" s="12">
        <f t="shared" si="20"/>
        <v>42392.344814814816</v>
      </c>
    </row>
    <row r="383" spans="1:19" ht="43.2">
      <c r="A383">
        <v>381</v>
      </c>
      <c r="B383" s="3" t="s">
        <v>382</v>
      </c>
      <c r="C383" s="3" t="s">
        <v>4491</v>
      </c>
      <c r="D383" s="15">
        <v>25000</v>
      </c>
      <c r="E383" s="1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7">
        <f t="shared" si="21"/>
        <v>99.601593625498012</v>
      </c>
      <c r="O383" s="5">
        <f t="shared" si="22"/>
        <v>1.0472999999999999</v>
      </c>
      <c r="P383" s="6" t="s">
        <v>8265</v>
      </c>
      <c r="Q383" s="6" t="s">
        <v>8270</v>
      </c>
      <c r="R383" s="11">
        <f t="shared" si="23"/>
        <v>41085.323113425926</v>
      </c>
      <c r="S383" s="12">
        <f t="shared" si="20"/>
        <v>41119.833333333336</v>
      </c>
    </row>
    <row r="384" spans="1:19" ht="57.6">
      <c r="A384">
        <v>382</v>
      </c>
      <c r="B384" s="3" t="s">
        <v>383</v>
      </c>
      <c r="C384" s="3" t="s">
        <v>4492</v>
      </c>
      <c r="D384" s="15">
        <v>600</v>
      </c>
      <c r="E384" s="1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7">
        <f t="shared" si="21"/>
        <v>27.272727272727273</v>
      </c>
      <c r="O384" s="5">
        <f t="shared" si="22"/>
        <v>2.5583333333333331</v>
      </c>
      <c r="P384" s="6" t="s">
        <v>8265</v>
      </c>
      <c r="Q384" s="6" t="s">
        <v>8270</v>
      </c>
      <c r="R384" s="11">
        <f t="shared" si="23"/>
        <v>41144.334490740745</v>
      </c>
      <c r="S384" s="12">
        <f t="shared" si="20"/>
        <v>41158.334490740745</v>
      </c>
    </row>
    <row r="385" spans="1:19" ht="43.2">
      <c r="A385">
        <v>383</v>
      </c>
      <c r="B385" s="3" t="s">
        <v>384</v>
      </c>
      <c r="C385" s="3" t="s">
        <v>4493</v>
      </c>
      <c r="D385" s="15">
        <v>999</v>
      </c>
      <c r="E385" s="1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7">
        <f t="shared" si="21"/>
        <v>20.8125</v>
      </c>
      <c r="O385" s="5">
        <f t="shared" si="22"/>
        <v>2.0670670670670672</v>
      </c>
      <c r="P385" s="6" t="s">
        <v>8265</v>
      </c>
      <c r="Q385" s="6" t="s">
        <v>8270</v>
      </c>
      <c r="R385" s="11">
        <f t="shared" si="23"/>
        <v>41754.742581018516</v>
      </c>
      <c r="S385" s="12">
        <f t="shared" si="20"/>
        <v>41777.742581018516</v>
      </c>
    </row>
    <row r="386" spans="1:19" ht="43.2">
      <c r="A386">
        <v>384</v>
      </c>
      <c r="B386" s="3" t="s">
        <v>385</v>
      </c>
      <c r="C386" s="3" t="s">
        <v>4494</v>
      </c>
      <c r="D386" s="15">
        <v>20000</v>
      </c>
      <c r="E386" s="1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7">
        <f t="shared" si="21"/>
        <v>52.219321148825067</v>
      </c>
      <c r="O386" s="5">
        <f t="shared" si="22"/>
        <v>1.1210500000000001</v>
      </c>
      <c r="P386" s="6" t="s">
        <v>8265</v>
      </c>
      <c r="Q386" s="6" t="s">
        <v>8270</v>
      </c>
      <c r="R386" s="11">
        <f t="shared" si="23"/>
        <v>41980.406793981485</v>
      </c>
      <c r="S386" s="12">
        <f t="shared" ref="S386:S449" si="24">(I386/86400)+25569+(-9/24)</f>
        <v>42010.406793981485</v>
      </c>
    </row>
    <row r="387" spans="1:19" ht="43.2">
      <c r="A387">
        <v>385</v>
      </c>
      <c r="B387" s="3" t="s">
        <v>386</v>
      </c>
      <c r="C387" s="3" t="s">
        <v>4495</v>
      </c>
      <c r="D387" s="15">
        <v>25000</v>
      </c>
      <c r="E387" s="1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7">
        <f t="shared" ref="N387:N450" si="25">D387/L387</f>
        <v>105.48523206751055</v>
      </c>
      <c r="O387" s="5">
        <f t="shared" ref="O387:O450" si="26">E387/D387</f>
        <v>1.05982</v>
      </c>
      <c r="P387" s="6" t="s">
        <v>8265</v>
      </c>
      <c r="Q387" s="6" t="s">
        <v>8270</v>
      </c>
      <c r="R387" s="11">
        <f t="shared" ref="R387:R450" si="27">(J387/86400)+25569+(-9/24)</f>
        <v>41934.209502314814</v>
      </c>
      <c r="S387" s="12">
        <f t="shared" si="24"/>
        <v>41964.251168981486</v>
      </c>
    </row>
    <row r="388" spans="1:19" ht="43.2">
      <c r="A388">
        <v>386</v>
      </c>
      <c r="B388" s="3" t="s">
        <v>387</v>
      </c>
      <c r="C388" s="3" t="s">
        <v>4496</v>
      </c>
      <c r="D388" s="15">
        <v>600</v>
      </c>
      <c r="E388" s="1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7">
        <f t="shared" si="25"/>
        <v>46.153846153846153</v>
      </c>
      <c r="O388" s="5">
        <f t="shared" si="26"/>
        <v>1.0016666666666667</v>
      </c>
      <c r="P388" s="6" t="s">
        <v>8265</v>
      </c>
      <c r="Q388" s="6" t="s">
        <v>8270</v>
      </c>
      <c r="R388" s="11">
        <f t="shared" si="27"/>
        <v>42211.576284722221</v>
      </c>
      <c r="S388" s="12">
        <f t="shared" si="24"/>
        <v>42226.576284722221</v>
      </c>
    </row>
    <row r="389" spans="1:19" ht="57.6">
      <c r="A389">
        <v>387</v>
      </c>
      <c r="B389" s="3" t="s">
        <v>388</v>
      </c>
      <c r="C389" s="3" t="s">
        <v>4497</v>
      </c>
      <c r="D389" s="15">
        <v>38000</v>
      </c>
      <c r="E389" s="1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7">
        <f t="shared" si="25"/>
        <v>67.615658362989322</v>
      </c>
      <c r="O389" s="5">
        <f t="shared" si="26"/>
        <v>2.1398947368421051</v>
      </c>
      <c r="P389" s="6" t="s">
        <v>8265</v>
      </c>
      <c r="Q389" s="6" t="s">
        <v>8270</v>
      </c>
      <c r="R389" s="11">
        <f t="shared" si="27"/>
        <v>42200.30159722222</v>
      </c>
      <c r="S389" s="12">
        <f t="shared" si="24"/>
        <v>42230.875</v>
      </c>
    </row>
    <row r="390" spans="1:19" ht="43.2">
      <c r="A390">
        <v>388</v>
      </c>
      <c r="B390" s="3" t="s">
        <v>389</v>
      </c>
      <c r="C390" s="3" t="s">
        <v>4498</v>
      </c>
      <c r="D390" s="15">
        <v>5000</v>
      </c>
      <c r="E390" s="1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7">
        <f t="shared" si="25"/>
        <v>70.422535211267601</v>
      </c>
      <c r="O390" s="5">
        <f t="shared" si="26"/>
        <v>1.2616000000000001</v>
      </c>
      <c r="P390" s="6" t="s">
        <v>8265</v>
      </c>
      <c r="Q390" s="6" t="s">
        <v>8270</v>
      </c>
      <c r="R390" s="11">
        <f t="shared" si="27"/>
        <v>42548.701157407406</v>
      </c>
      <c r="S390" s="12">
        <f t="shared" si="24"/>
        <v>42578.701157407406</v>
      </c>
    </row>
    <row r="391" spans="1:19" ht="57.6">
      <c r="A391">
        <v>389</v>
      </c>
      <c r="B391" s="3" t="s">
        <v>390</v>
      </c>
      <c r="C391" s="3" t="s">
        <v>4499</v>
      </c>
      <c r="D391" s="15">
        <v>68000</v>
      </c>
      <c r="E391" s="1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7">
        <f t="shared" si="25"/>
        <v>45.033112582781456</v>
      </c>
      <c r="O391" s="5">
        <f t="shared" si="26"/>
        <v>1.8153547058823529</v>
      </c>
      <c r="P391" s="6" t="s">
        <v>8265</v>
      </c>
      <c r="Q391" s="6" t="s">
        <v>8270</v>
      </c>
      <c r="R391" s="11">
        <f t="shared" si="27"/>
        <v>41673.688078703708</v>
      </c>
      <c r="S391" s="12">
        <f t="shared" si="24"/>
        <v>41705.582638888889</v>
      </c>
    </row>
    <row r="392" spans="1:19" ht="43.2">
      <c r="A392">
        <v>390</v>
      </c>
      <c r="B392" s="3" t="s">
        <v>391</v>
      </c>
      <c r="C392" s="3" t="s">
        <v>4500</v>
      </c>
      <c r="D392" s="15">
        <v>1000</v>
      </c>
      <c r="E392" s="1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7">
        <f t="shared" si="25"/>
        <v>71.428571428571431</v>
      </c>
      <c r="O392" s="5">
        <f t="shared" si="26"/>
        <v>1</v>
      </c>
      <c r="P392" s="6" t="s">
        <v>8265</v>
      </c>
      <c r="Q392" s="6" t="s">
        <v>8270</v>
      </c>
      <c r="R392" s="11">
        <f t="shared" si="27"/>
        <v>42111.661712962959</v>
      </c>
      <c r="S392" s="12">
        <f t="shared" si="24"/>
        <v>42131.661712962959</v>
      </c>
    </row>
    <row r="393" spans="1:19" ht="43.2">
      <c r="A393">
        <v>391</v>
      </c>
      <c r="B393" s="3" t="s">
        <v>392</v>
      </c>
      <c r="C393" s="3" t="s">
        <v>4501</v>
      </c>
      <c r="D393" s="15">
        <v>20000</v>
      </c>
      <c r="E393" s="1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7">
        <f t="shared" si="25"/>
        <v>103.62694300518135</v>
      </c>
      <c r="O393" s="5">
        <f t="shared" si="26"/>
        <v>1.0061</v>
      </c>
      <c r="P393" s="6" t="s">
        <v>8265</v>
      </c>
      <c r="Q393" s="6" t="s">
        <v>8270</v>
      </c>
      <c r="R393" s="11">
        <f t="shared" si="27"/>
        <v>40864.667256944442</v>
      </c>
      <c r="S393" s="12">
        <f t="shared" si="24"/>
        <v>40894.665972222225</v>
      </c>
    </row>
    <row r="394" spans="1:19" ht="43.2">
      <c r="A394">
        <v>392</v>
      </c>
      <c r="B394" s="3" t="s">
        <v>393</v>
      </c>
      <c r="C394" s="3" t="s">
        <v>4502</v>
      </c>
      <c r="D394" s="15">
        <v>18500</v>
      </c>
      <c r="E394" s="1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7">
        <f t="shared" si="25"/>
        <v>89.805825242718441</v>
      </c>
      <c r="O394" s="5">
        <f t="shared" si="26"/>
        <v>1.009027027027027</v>
      </c>
      <c r="P394" s="6" t="s">
        <v>8265</v>
      </c>
      <c r="Q394" s="6" t="s">
        <v>8270</v>
      </c>
      <c r="R394" s="11">
        <f t="shared" si="27"/>
        <v>40763.342256944445</v>
      </c>
      <c r="S394" s="12">
        <f t="shared" si="24"/>
        <v>40793.75</v>
      </c>
    </row>
    <row r="395" spans="1:19" ht="43.2">
      <c r="A395">
        <v>393</v>
      </c>
      <c r="B395" s="3" t="s">
        <v>394</v>
      </c>
      <c r="C395" s="3" t="s">
        <v>4503</v>
      </c>
      <c r="D395" s="15">
        <v>50000</v>
      </c>
      <c r="E395" s="1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7">
        <f t="shared" si="25"/>
        <v>142.45014245014244</v>
      </c>
      <c r="O395" s="5">
        <f t="shared" si="26"/>
        <v>1.10446</v>
      </c>
      <c r="P395" s="6" t="s">
        <v>8265</v>
      </c>
      <c r="Q395" s="6" t="s">
        <v>8270</v>
      </c>
      <c r="R395" s="11">
        <f t="shared" si="27"/>
        <v>41526.333935185183</v>
      </c>
      <c r="S395" s="12">
        <f t="shared" si="24"/>
        <v>41557.333935185183</v>
      </c>
    </row>
    <row r="396" spans="1:19" ht="43.2">
      <c r="A396">
        <v>394</v>
      </c>
      <c r="B396" s="3" t="s">
        <v>395</v>
      </c>
      <c r="C396" s="3" t="s">
        <v>4504</v>
      </c>
      <c r="D396" s="15">
        <v>4700</v>
      </c>
      <c r="E396" s="1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7">
        <f t="shared" si="25"/>
        <v>94</v>
      </c>
      <c r="O396" s="5">
        <f t="shared" si="26"/>
        <v>1.118936170212766</v>
      </c>
      <c r="P396" s="6" t="s">
        <v>8265</v>
      </c>
      <c r="Q396" s="6" t="s">
        <v>8270</v>
      </c>
      <c r="R396" s="11">
        <f t="shared" si="27"/>
        <v>42417.443078703705</v>
      </c>
      <c r="S396" s="12">
        <f t="shared" si="24"/>
        <v>42477.401412037041</v>
      </c>
    </row>
    <row r="397" spans="1:19" ht="43.2">
      <c r="A397">
        <v>395</v>
      </c>
      <c r="B397" s="3" t="s">
        <v>396</v>
      </c>
      <c r="C397" s="3" t="s">
        <v>4505</v>
      </c>
      <c r="D397" s="15">
        <v>10000</v>
      </c>
      <c r="E397" s="1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7">
        <f t="shared" si="25"/>
        <v>54.347826086956523</v>
      </c>
      <c r="O397" s="5">
        <f t="shared" si="26"/>
        <v>1.0804450000000001</v>
      </c>
      <c r="P397" s="6" t="s">
        <v>8265</v>
      </c>
      <c r="Q397" s="6" t="s">
        <v>8270</v>
      </c>
      <c r="R397" s="11">
        <f t="shared" si="27"/>
        <v>40990.534259259257</v>
      </c>
      <c r="S397" s="12">
        <f t="shared" si="24"/>
        <v>41026.522222222222</v>
      </c>
    </row>
    <row r="398" spans="1:19" ht="43.2">
      <c r="A398">
        <v>396</v>
      </c>
      <c r="B398" s="3" t="s">
        <v>397</v>
      </c>
      <c r="C398" s="3" t="s">
        <v>4506</v>
      </c>
      <c r="D398" s="15">
        <v>15000</v>
      </c>
      <c r="E398" s="1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7">
        <f t="shared" si="25"/>
        <v>76.530612244897952</v>
      </c>
      <c r="O398" s="5">
        <f t="shared" si="26"/>
        <v>1.0666666666666667</v>
      </c>
      <c r="P398" s="6" t="s">
        <v>8265</v>
      </c>
      <c r="Q398" s="6" t="s">
        <v>8270</v>
      </c>
      <c r="R398" s="11">
        <f t="shared" si="27"/>
        <v>41082.189884259264</v>
      </c>
      <c r="S398" s="12">
        <f t="shared" si="24"/>
        <v>41097.189884259264</v>
      </c>
    </row>
    <row r="399" spans="1:19" ht="57.6">
      <c r="A399">
        <v>397</v>
      </c>
      <c r="B399" s="3" t="s">
        <v>398</v>
      </c>
      <c r="C399" s="3" t="s">
        <v>4507</v>
      </c>
      <c r="D399" s="15">
        <v>12444</v>
      </c>
      <c r="E399" s="1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7">
        <f t="shared" si="25"/>
        <v>54.340611353711793</v>
      </c>
      <c r="O399" s="5">
        <f t="shared" si="26"/>
        <v>1.0390027322404372</v>
      </c>
      <c r="P399" s="6" t="s">
        <v>8265</v>
      </c>
      <c r="Q399" s="6" t="s">
        <v>8270</v>
      </c>
      <c r="R399" s="11">
        <f t="shared" si="27"/>
        <v>40379.401435185187</v>
      </c>
      <c r="S399" s="12">
        <f t="shared" si="24"/>
        <v>40421.780555555553</v>
      </c>
    </row>
    <row r="400" spans="1:19" ht="43.2">
      <c r="A400">
        <v>398</v>
      </c>
      <c r="B400" s="3" t="s">
        <v>399</v>
      </c>
      <c r="C400" s="3" t="s">
        <v>4508</v>
      </c>
      <c r="D400" s="15">
        <v>7500</v>
      </c>
      <c r="E400" s="1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7">
        <f t="shared" si="25"/>
        <v>111.94029850746269</v>
      </c>
      <c r="O400" s="5">
        <f t="shared" si="26"/>
        <v>1.2516</v>
      </c>
      <c r="P400" s="6" t="s">
        <v>8265</v>
      </c>
      <c r="Q400" s="6" t="s">
        <v>8270</v>
      </c>
      <c r="R400" s="11">
        <f t="shared" si="27"/>
        <v>42078.418124999997</v>
      </c>
      <c r="S400" s="12">
        <f t="shared" si="24"/>
        <v>42123.418124999997</v>
      </c>
    </row>
    <row r="401" spans="1:19" ht="43.2">
      <c r="A401">
        <v>399</v>
      </c>
      <c r="B401" s="3" t="s">
        <v>400</v>
      </c>
      <c r="C401" s="3" t="s">
        <v>4509</v>
      </c>
      <c r="D401" s="15">
        <v>20000</v>
      </c>
      <c r="E401" s="1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7">
        <f t="shared" si="25"/>
        <v>210.52631578947367</v>
      </c>
      <c r="O401" s="5">
        <f t="shared" si="26"/>
        <v>1.0680499999999999</v>
      </c>
      <c r="P401" s="6" t="s">
        <v>8265</v>
      </c>
      <c r="Q401" s="6" t="s">
        <v>8270</v>
      </c>
      <c r="R401" s="11">
        <f t="shared" si="27"/>
        <v>42687.500775462962</v>
      </c>
      <c r="S401" s="12">
        <f t="shared" si="24"/>
        <v>42718.125</v>
      </c>
    </row>
    <row r="402" spans="1:19" ht="43.2">
      <c r="A402">
        <v>400</v>
      </c>
      <c r="B402" s="3" t="s">
        <v>401</v>
      </c>
      <c r="C402" s="3" t="s">
        <v>4510</v>
      </c>
      <c r="D402" s="15">
        <v>10000</v>
      </c>
      <c r="E402" s="1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7">
        <f t="shared" si="25"/>
        <v>161.29032258064515</v>
      </c>
      <c r="O402" s="5">
        <f t="shared" si="26"/>
        <v>1.1230249999999999</v>
      </c>
      <c r="P402" s="6" t="s">
        <v>8265</v>
      </c>
      <c r="Q402" s="6" t="s">
        <v>8270</v>
      </c>
      <c r="R402" s="11">
        <f t="shared" si="27"/>
        <v>41745.260960648149</v>
      </c>
      <c r="S402" s="12">
        <f t="shared" si="24"/>
        <v>41775.770833333336</v>
      </c>
    </row>
    <row r="403" spans="1:19" ht="43.2">
      <c r="A403">
        <v>401</v>
      </c>
      <c r="B403" s="3" t="s">
        <v>402</v>
      </c>
      <c r="C403" s="3" t="s">
        <v>4511</v>
      </c>
      <c r="D403" s="15">
        <v>50000</v>
      </c>
      <c r="E403" s="1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7">
        <f t="shared" si="25"/>
        <v>684.93150684931504</v>
      </c>
      <c r="O403" s="5">
        <f t="shared" si="26"/>
        <v>1.0381199999999999</v>
      </c>
      <c r="P403" s="6" t="s">
        <v>8265</v>
      </c>
      <c r="Q403" s="6" t="s">
        <v>8270</v>
      </c>
      <c r="R403" s="11">
        <f t="shared" si="27"/>
        <v>40732.467245370368</v>
      </c>
      <c r="S403" s="12">
        <f t="shared" si="24"/>
        <v>40762.467245370368</v>
      </c>
    </row>
    <row r="404" spans="1:19" ht="43.2">
      <c r="A404">
        <v>402</v>
      </c>
      <c r="B404" s="3" t="s">
        <v>403</v>
      </c>
      <c r="C404" s="3" t="s">
        <v>4512</v>
      </c>
      <c r="D404" s="15">
        <v>2000</v>
      </c>
      <c r="E404" s="1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7">
        <f t="shared" si="25"/>
        <v>46.511627906976742</v>
      </c>
      <c r="O404" s="5">
        <f t="shared" si="26"/>
        <v>1.4165000000000001</v>
      </c>
      <c r="P404" s="6" t="s">
        <v>8265</v>
      </c>
      <c r="Q404" s="6" t="s">
        <v>8270</v>
      </c>
      <c r="R404" s="11">
        <f t="shared" si="27"/>
        <v>42292.164548611108</v>
      </c>
      <c r="S404" s="12">
        <f t="shared" si="24"/>
        <v>42313.20621527778</v>
      </c>
    </row>
    <row r="405" spans="1:19" ht="43.2">
      <c r="A405">
        <v>403</v>
      </c>
      <c r="B405" s="3" t="s">
        <v>404</v>
      </c>
      <c r="C405" s="3" t="s">
        <v>4513</v>
      </c>
      <c r="D405" s="15">
        <v>5000</v>
      </c>
      <c r="E405" s="1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7">
        <f t="shared" si="25"/>
        <v>71.428571428571431</v>
      </c>
      <c r="O405" s="5">
        <f t="shared" si="26"/>
        <v>1.0526</v>
      </c>
      <c r="P405" s="6" t="s">
        <v>8265</v>
      </c>
      <c r="Q405" s="6" t="s">
        <v>8270</v>
      </c>
      <c r="R405" s="11">
        <f t="shared" si="27"/>
        <v>40717.935659722221</v>
      </c>
      <c r="S405" s="12">
        <f t="shared" si="24"/>
        <v>40764.922222222223</v>
      </c>
    </row>
    <row r="406" spans="1:19" ht="43.2">
      <c r="A406">
        <v>404</v>
      </c>
      <c r="B406" s="3" t="s">
        <v>405</v>
      </c>
      <c r="C406" s="3" t="s">
        <v>4514</v>
      </c>
      <c r="D406" s="15">
        <v>35000</v>
      </c>
      <c r="E406" s="1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7">
        <f t="shared" si="25"/>
        <v>129.15129151291512</v>
      </c>
      <c r="O406" s="5">
        <f t="shared" si="26"/>
        <v>1.0309142857142857</v>
      </c>
      <c r="P406" s="6" t="s">
        <v>8265</v>
      </c>
      <c r="Q406" s="6" t="s">
        <v>8270</v>
      </c>
      <c r="R406" s="11">
        <f t="shared" si="27"/>
        <v>41646.253032407403</v>
      </c>
      <c r="S406" s="12">
        <f t="shared" si="24"/>
        <v>41675.586111111115</v>
      </c>
    </row>
    <row r="407" spans="1:19" ht="28.8">
      <c r="A407">
        <v>405</v>
      </c>
      <c r="B407" s="3" t="s">
        <v>406</v>
      </c>
      <c r="C407" s="3" t="s">
        <v>4515</v>
      </c>
      <c r="D407" s="15">
        <v>2820</v>
      </c>
      <c r="E407" s="1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7">
        <f t="shared" si="25"/>
        <v>51.272727272727273</v>
      </c>
      <c r="O407" s="5">
        <f t="shared" si="26"/>
        <v>1.0765957446808512</v>
      </c>
      <c r="P407" s="6" t="s">
        <v>8265</v>
      </c>
      <c r="Q407" s="6" t="s">
        <v>8270</v>
      </c>
      <c r="R407" s="11">
        <f t="shared" si="27"/>
        <v>41673.70994212963</v>
      </c>
      <c r="S407" s="12">
        <f t="shared" si="24"/>
        <v>41703.70994212963</v>
      </c>
    </row>
    <row r="408" spans="1:19" ht="43.2">
      <c r="A408">
        <v>406</v>
      </c>
      <c r="B408" s="3" t="s">
        <v>407</v>
      </c>
      <c r="C408" s="3" t="s">
        <v>4516</v>
      </c>
      <c r="D408" s="15">
        <v>2800</v>
      </c>
      <c r="E408" s="1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7">
        <f t="shared" si="25"/>
        <v>80</v>
      </c>
      <c r="O408" s="5">
        <f t="shared" si="26"/>
        <v>1.0770464285714285</v>
      </c>
      <c r="P408" s="6" t="s">
        <v>8265</v>
      </c>
      <c r="Q408" s="6" t="s">
        <v>8270</v>
      </c>
      <c r="R408" s="11">
        <f t="shared" si="27"/>
        <v>40637.787465277775</v>
      </c>
      <c r="S408" s="12">
        <f t="shared" si="24"/>
        <v>40671.874305555553</v>
      </c>
    </row>
    <row r="409" spans="1:19" ht="43.2">
      <c r="A409">
        <v>407</v>
      </c>
      <c r="B409" s="3" t="s">
        <v>408</v>
      </c>
      <c r="C409" s="3" t="s">
        <v>4517</v>
      </c>
      <c r="D409" s="15">
        <v>2000</v>
      </c>
      <c r="E409" s="1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7">
        <f t="shared" si="25"/>
        <v>90.909090909090907</v>
      </c>
      <c r="O409" s="5">
        <f t="shared" si="26"/>
        <v>1.0155000000000001</v>
      </c>
      <c r="P409" s="6" t="s">
        <v>8265</v>
      </c>
      <c r="Q409" s="6" t="s">
        <v>8270</v>
      </c>
      <c r="R409" s="11">
        <f t="shared" si="27"/>
        <v>40806.495949074073</v>
      </c>
      <c r="S409" s="12">
        <f t="shared" si="24"/>
        <v>40866.537615740745</v>
      </c>
    </row>
    <row r="410" spans="1:19" ht="43.2">
      <c r="A410">
        <v>408</v>
      </c>
      <c r="B410" s="3" t="s">
        <v>409</v>
      </c>
      <c r="C410" s="3" t="s">
        <v>4518</v>
      </c>
      <c r="D410" s="15">
        <v>6000</v>
      </c>
      <c r="E410" s="1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7">
        <f t="shared" si="25"/>
        <v>157.89473684210526</v>
      </c>
      <c r="O410" s="5">
        <f t="shared" si="26"/>
        <v>1.0143766666666667</v>
      </c>
      <c r="P410" s="6" t="s">
        <v>8265</v>
      </c>
      <c r="Q410" s="6" t="s">
        <v>8270</v>
      </c>
      <c r="R410" s="11">
        <f t="shared" si="27"/>
        <v>41543.360995370371</v>
      </c>
      <c r="S410" s="12">
        <f t="shared" si="24"/>
        <v>41583.402662037035</v>
      </c>
    </row>
    <row r="411" spans="1:19" ht="43.2">
      <c r="A411">
        <v>409</v>
      </c>
      <c r="B411" s="3" t="s">
        <v>410</v>
      </c>
      <c r="C411" s="3" t="s">
        <v>4519</v>
      </c>
      <c r="D411" s="15">
        <v>500</v>
      </c>
      <c r="E411" s="1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7">
        <f t="shared" si="25"/>
        <v>33.333333333333336</v>
      </c>
      <c r="O411" s="5">
        <f t="shared" si="26"/>
        <v>1.3680000000000001</v>
      </c>
      <c r="P411" s="6" t="s">
        <v>8265</v>
      </c>
      <c r="Q411" s="6" t="s">
        <v>8270</v>
      </c>
      <c r="R411" s="11">
        <f t="shared" si="27"/>
        <v>42543.487777777773</v>
      </c>
      <c r="S411" s="12">
        <f t="shared" si="24"/>
        <v>42573.487777777773</v>
      </c>
    </row>
    <row r="412" spans="1:19" ht="43.2">
      <c r="A412">
        <v>410</v>
      </c>
      <c r="B412" s="3" t="s">
        <v>411</v>
      </c>
      <c r="C412" s="3" t="s">
        <v>4520</v>
      </c>
      <c r="D412" s="15">
        <v>1000</v>
      </c>
      <c r="E412" s="1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7">
        <f t="shared" si="25"/>
        <v>142.85714285714286</v>
      </c>
      <c r="O412" s="5">
        <f t="shared" si="26"/>
        <v>1.2829999999999999</v>
      </c>
      <c r="P412" s="6" t="s">
        <v>8265</v>
      </c>
      <c r="Q412" s="6" t="s">
        <v>8270</v>
      </c>
      <c r="R412" s="11">
        <f t="shared" si="27"/>
        <v>42113.606446759259</v>
      </c>
      <c r="S412" s="12">
        <f t="shared" si="24"/>
        <v>42173.606446759259</v>
      </c>
    </row>
    <row r="413" spans="1:19" ht="43.2">
      <c r="A413">
        <v>411</v>
      </c>
      <c r="B413" s="3" t="s">
        <v>412</v>
      </c>
      <c r="C413" s="3" t="s">
        <v>4521</v>
      </c>
      <c r="D413" s="15">
        <v>30000</v>
      </c>
      <c r="E413" s="1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7">
        <f t="shared" si="25"/>
        <v>124.48132780082987</v>
      </c>
      <c r="O413" s="5">
        <f t="shared" si="26"/>
        <v>1.0105</v>
      </c>
      <c r="P413" s="6" t="s">
        <v>8265</v>
      </c>
      <c r="Q413" s="6" t="s">
        <v>8270</v>
      </c>
      <c r="R413" s="11">
        <f t="shared" si="27"/>
        <v>41597.80097222222</v>
      </c>
      <c r="S413" s="12">
        <f t="shared" si="24"/>
        <v>41629.833333333336</v>
      </c>
    </row>
    <row r="414" spans="1:19" ht="43.2">
      <c r="A414">
        <v>412</v>
      </c>
      <c r="B414" s="3" t="s">
        <v>413</v>
      </c>
      <c r="C414" s="3" t="s">
        <v>4522</v>
      </c>
      <c r="D414" s="15">
        <v>2500</v>
      </c>
      <c r="E414" s="1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7">
        <f t="shared" si="25"/>
        <v>45.454545454545453</v>
      </c>
      <c r="O414" s="5">
        <f t="shared" si="26"/>
        <v>1.2684</v>
      </c>
      <c r="P414" s="6" t="s">
        <v>8265</v>
      </c>
      <c r="Q414" s="6" t="s">
        <v>8270</v>
      </c>
      <c r="R414" s="11">
        <f t="shared" si="27"/>
        <v>41099.367800925924</v>
      </c>
      <c r="S414" s="12">
        <f t="shared" si="24"/>
        <v>41115.367800925924</v>
      </c>
    </row>
    <row r="415" spans="1:19" ht="43.2">
      <c r="A415">
        <v>413</v>
      </c>
      <c r="B415" s="3" t="s">
        <v>414</v>
      </c>
      <c r="C415" s="3" t="s">
        <v>4523</v>
      </c>
      <c r="D415" s="15">
        <v>12800</v>
      </c>
      <c r="E415" s="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7">
        <f t="shared" si="25"/>
        <v>74.853801169590639</v>
      </c>
      <c r="O415" s="5">
        <f t="shared" si="26"/>
        <v>1.0508593749999999</v>
      </c>
      <c r="P415" s="6" t="s">
        <v>8265</v>
      </c>
      <c r="Q415" s="6" t="s">
        <v>8270</v>
      </c>
      <c r="R415" s="11">
        <f t="shared" si="27"/>
        <v>41079.502442129626</v>
      </c>
      <c r="S415" s="12">
        <f t="shared" si="24"/>
        <v>41109.502442129626</v>
      </c>
    </row>
    <row r="416" spans="1:19" ht="43.2">
      <c r="A416">
        <v>414</v>
      </c>
      <c r="B416" s="3" t="s">
        <v>415</v>
      </c>
      <c r="C416" s="3" t="s">
        <v>4524</v>
      </c>
      <c r="D416" s="15">
        <v>18500</v>
      </c>
      <c r="E416" s="1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7">
        <f t="shared" si="25"/>
        <v>88.942307692307693</v>
      </c>
      <c r="O416" s="5">
        <f t="shared" si="26"/>
        <v>1.0285405405405406</v>
      </c>
      <c r="P416" s="6" t="s">
        <v>8265</v>
      </c>
      <c r="Q416" s="6" t="s">
        <v>8270</v>
      </c>
      <c r="R416" s="11">
        <f t="shared" si="27"/>
        <v>41528.688252314816</v>
      </c>
      <c r="S416" s="12">
        <f t="shared" si="24"/>
        <v>41558.688252314816</v>
      </c>
    </row>
    <row r="417" spans="1:19" ht="57.6">
      <c r="A417">
        <v>415</v>
      </c>
      <c r="B417" s="3" t="s">
        <v>416</v>
      </c>
      <c r="C417" s="3" t="s">
        <v>4525</v>
      </c>
      <c r="D417" s="15">
        <v>1400</v>
      </c>
      <c r="E417" s="1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7">
        <f t="shared" si="25"/>
        <v>66.666666666666671</v>
      </c>
      <c r="O417" s="5">
        <f t="shared" si="26"/>
        <v>1.0214714285714286</v>
      </c>
      <c r="P417" s="6" t="s">
        <v>8265</v>
      </c>
      <c r="Q417" s="6" t="s">
        <v>8270</v>
      </c>
      <c r="R417" s="11">
        <f t="shared" si="27"/>
        <v>41904.476875</v>
      </c>
      <c r="S417" s="12">
        <f t="shared" si="24"/>
        <v>41929.125</v>
      </c>
    </row>
    <row r="418" spans="1:19" ht="43.2">
      <c r="A418">
        <v>416</v>
      </c>
      <c r="B418" s="3" t="s">
        <v>417</v>
      </c>
      <c r="C418" s="3" t="s">
        <v>4526</v>
      </c>
      <c r="D418" s="15">
        <v>1000</v>
      </c>
      <c r="E418" s="1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7">
        <f t="shared" si="25"/>
        <v>40</v>
      </c>
      <c r="O418" s="5">
        <f t="shared" si="26"/>
        <v>1.2021700000000002</v>
      </c>
      <c r="P418" s="6" t="s">
        <v>8265</v>
      </c>
      <c r="Q418" s="6" t="s">
        <v>8270</v>
      </c>
      <c r="R418" s="11">
        <f t="shared" si="27"/>
        <v>41648.021192129629</v>
      </c>
      <c r="S418" s="12">
        <f t="shared" si="24"/>
        <v>41678.021192129629</v>
      </c>
    </row>
    <row r="419" spans="1:19" ht="43.2">
      <c r="A419">
        <v>417</v>
      </c>
      <c r="B419" s="3" t="s">
        <v>418</v>
      </c>
      <c r="C419" s="3" t="s">
        <v>4527</v>
      </c>
      <c r="D419" s="15">
        <v>10500</v>
      </c>
      <c r="E419" s="1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7">
        <f t="shared" si="25"/>
        <v>201.92307692307693</v>
      </c>
      <c r="O419" s="5">
        <f t="shared" si="26"/>
        <v>1.0024761904761905</v>
      </c>
      <c r="P419" s="6" t="s">
        <v>8265</v>
      </c>
      <c r="Q419" s="6" t="s">
        <v>8270</v>
      </c>
      <c r="R419" s="11">
        <f t="shared" si="27"/>
        <v>41360.595601851848</v>
      </c>
      <c r="S419" s="12">
        <f t="shared" si="24"/>
        <v>41371.814583333333</v>
      </c>
    </row>
    <row r="420" spans="1:19" ht="43.2">
      <c r="A420">
        <v>418</v>
      </c>
      <c r="B420" s="3" t="s">
        <v>419</v>
      </c>
      <c r="C420" s="3" t="s">
        <v>4528</v>
      </c>
      <c r="D420" s="15">
        <v>22400</v>
      </c>
      <c r="E420" s="1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7">
        <f t="shared" si="25"/>
        <v>215.38461538461539</v>
      </c>
      <c r="O420" s="5">
        <f t="shared" si="26"/>
        <v>1.0063392857142857</v>
      </c>
      <c r="P420" s="6" t="s">
        <v>8265</v>
      </c>
      <c r="Q420" s="6" t="s">
        <v>8270</v>
      </c>
      <c r="R420" s="11">
        <f t="shared" si="27"/>
        <v>42177.907372685186</v>
      </c>
      <c r="S420" s="12">
        <f t="shared" si="24"/>
        <v>42207.907372685186</v>
      </c>
    </row>
    <row r="421" spans="1:19" ht="43.2">
      <c r="A421">
        <v>419</v>
      </c>
      <c r="B421" s="3" t="s">
        <v>420</v>
      </c>
      <c r="C421" s="3" t="s">
        <v>4529</v>
      </c>
      <c r="D421" s="15">
        <v>8000</v>
      </c>
      <c r="E421" s="1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7">
        <f t="shared" si="25"/>
        <v>109.58904109589041</v>
      </c>
      <c r="O421" s="5">
        <f t="shared" si="26"/>
        <v>1.004375</v>
      </c>
      <c r="P421" s="6" t="s">
        <v>8265</v>
      </c>
      <c r="Q421" s="6" t="s">
        <v>8270</v>
      </c>
      <c r="R421" s="11">
        <f t="shared" si="27"/>
        <v>41394.467442129629</v>
      </c>
      <c r="S421" s="12">
        <f t="shared" si="24"/>
        <v>41454.467442129629</v>
      </c>
    </row>
    <row r="422" spans="1:19" ht="43.2">
      <c r="A422">
        <v>420</v>
      </c>
      <c r="B422" s="3" t="s">
        <v>421</v>
      </c>
      <c r="C422" s="3" t="s">
        <v>4530</v>
      </c>
      <c r="D422" s="15">
        <v>3300</v>
      </c>
      <c r="E422" s="1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7">
        <f t="shared" si="25"/>
        <v>1100</v>
      </c>
      <c r="O422" s="5">
        <f t="shared" si="26"/>
        <v>4.3939393939393936E-3</v>
      </c>
      <c r="P422" s="6" t="s">
        <v>8265</v>
      </c>
      <c r="Q422" s="6" t="s">
        <v>8271</v>
      </c>
      <c r="R422" s="11">
        <f t="shared" si="27"/>
        <v>41681.86146990741</v>
      </c>
      <c r="S422" s="12">
        <f t="shared" si="24"/>
        <v>41711.819803240738</v>
      </c>
    </row>
    <row r="423" spans="1:19" ht="43.2">
      <c r="A423">
        <v>421</v>
      </c>
      <c r="B423" s="3" t="s">
        <v>422</v>
      </c>
      <c r="C423" s="3" t="s">
        <v>4531</v>
      </c>
      <c r="D423" s="15">
        <v>15000</v>
      </c>
      <c r="E423" s="1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7">
        <f t="shared" si="25"/>
        <v>2500</v>
      </c>
      <c r="O423" s="5">
        <f t="shared" si="26"/>
        <v>2.0066666666666667E-2</v>
      </c>
      <c r="P423" s="6" t="s">
        <v>8265</v>
      </c>
      <c r="Q423" s="6" t="s">
        <v>8271</v>
      </c>
      <c r="R423" s="11">
        <f t="shared" si="27"/>
        <v>42177.116388888884</v>
      </c>
      <c r="S423" s="12">
        <f t="shared" si="24"/>
        <v>42237.116388888884</v>
      </c>
    </row>
    <row r="424" spans="1:19" ht="43.2">
      <c r="A424">
        <v>422</v>
      </c>
      <c r="B424" s="3" t="s">
        <v>423</v>
      </c>
      <c r="C424" s="3" t="s">
        <v>4532</v>
      </c>
      <c r="D424" s="15">
        <v>40000</v>
      </c>
      <c r="E424" s="1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7">
        <f t="shared" si="25"/>
        <v>3333.3333333333335</v>
      </c>
      <c r="O424" s="5">
        <f t="shared" si="26"/>
        <v>1.0749999999999999E-2</v>
      </c>
      <c r="P424" s="6" t="s">
        <v>8265</v>
      </c>
      <c r="Q424" s="6" t="s">
        <v>8271</v>
      </c>
      <c r="R424" s="11">
        <f t="shared" si="27"/>
        <v>41862.885381944448</v>
      </c>
      <c r="S424" s="12">
        <f t="shared" si="24"/>
        <v>41892.885381944448</v>
      </c>
    </row>
    <row r="425" spans="1:19" ht="43.2">
      <c r="A425">
        <v>423</v>
      </c>
      <c r="B425" s="3" t="s">
        <v>424</v>
      </c>
      <c r="C425" s="3" t="s">
        <v>4533</v>
      </c>
      <c r="D425" s="15">
        <v>20000</v>
      </c>
      <c r="E425" s="1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7">
        <f t="shared" si="25"/>
        <v>1538.4615384615386</v>
      </c>
      <c r="O425" s="5">
        <f t="shared" si="26"/>
        <v>7.6499999999999997E-3</v>
      </c>
      <c r="P425" s="6" t="s">
        <v>8265</v>
      </c>
      <c r="Q425" s="6" t="s">
        <v>8271</v>
      </c>
      <c r="R425" s="11">
        <f t="shared" si="27"/>
        <v>41400.55127314815</v>
      </c>
      <c r="S425" s="12">
        <f t="shared" si="24"/>
        <v>41430.55127314815</v>
      </c>
    </row>
    <row r="426" spans="1:19" ht="43.2">
      <c r="A426">
        <v>424</v>
      </c>
      <c r="B426" s="3" t="s">
        <v>425</v>
      </c>
      <c r="C426" s="3" t="s">
        <v>4534</v>
      </c>
      <c r="D426" s="15">
        <v>3000</v>
      </c>
      <c r="E426" s="1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7">
        <f t="shared" si="25"/>
        <v>600</v>
      </c>
      <c r="O426" s="5">
        <f t="shared" si="26"/>
        <v>6.7966666666666675E-2</v>
      </c>
      <c r="P426" s="6" t="s">
        <v>8265</v>
      </c>
      <c r="Q426" s="6" t="s">
        <v>8271</v>
      </c>
      <c r="R426" s="11">
        <f t="shared" si="27"/>
        <v>40934.001145833332</v>
      </c>
      <c r="S426" s="12">
        <f t="shared" si="24"/>
        <v>40993.959479166668</v>
      </c>
    </row>
    <row r="427" spans="1:19" ht="43.2">
      <c r="A427">
        <v>425</v>
      </c>
      <c r="B427" s="3" t="s">
        <v>426</v>
      </c>
      <c r="C427" s="3" t="s">
        <v>4535</v>
      </c>
      <c r="D427" s="15">
        <v>50000</v>
      </c>
      <c r="E427" s="1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7">
        <f t="shared" si="25"/>
        <v>25000</v>
      </c>
      <c r="O427" s="5">
        <f t="shared" si="26"/>
        <v>1.2E-4</v>
      </c>
      <c r="P427" s="6" t="s">
        <v>8265</v>
      </c>
      <c r="Q427" s="6" t="s">
        <v>8271</v>
      </c>
      <c r="R427" s="11">
        <f t="shared" si="27"/>
        <v>42275.486157407402</v>
      </c>
      <c r="S427" s="12">
        <f t="shared" si="24"/>
        <v>42335.527824074074</v>
      </c>
    </row>
    <row r="428" spans="1:19" ht="43.2">
      <c r="A428">
        <v>426</v>
      </c>
      <c r="B428" s="3" t="s">
        <v>427</v>
      </c>
      <c r="C428" s="3" t="s">
        <v>4536</v>
      </c>
      <c r="D428" s="15">
        <v>10000</v>
      </c>
      <c r="E428" s="1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7">
        <f t="shared" si="25"/>
        <v>1250</v>
      </c>
      <c r="O428" s="5">
        <f t="shared" si="26"/>
        <v>1.3299999999999999E-2</v>
      </c>
      <c r="P428" s="6" t="s">
        <v>8265</v>
      </c>
      <c r="Q428" s="6" t="s">
        <v>8271</v>
      </c>
      <c r="R428" s="11">
        <f t="shared" si="27"/>
        <v>42400.336967592593</v>
      </c>
      <c r="S428" s="12">
        <f t="shared" si="24"/>
        <v>42430.336967592593</v>
      </c>
    </row>
    <row r="429" spans="1:19" ht="57.6">
      <c r="A429">
        <v>427</v>
      </c>
      <c r="B429" s="3" t="s">
        <v>428</v>
      </c>
      <c r="C429" s="3" t="s">
        <v>4537</v>
      </c>
      <c r="D429" s="15">
        <v>6500</v>
      </c>
      <c r="E429" s="1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7" t="e">
        <f t="shared" si="25"/>
        <v>#DIV/0!</v>
      </c>
      <c r="O429" s="5">
        <f t="shared" si="26"/>
        <v>0</v>
      </c>
      <c r="P429" s="6" t="s">
        <v>8265</v>
      </c>
      <c r="Q429" s="6" t="s">
        <v>8271</v>
      </c>
      <c r="R429" s="11">
        <f t="shared" si="27"/>
        <v>42285.53402777778</v>
      </c>
      <c r="S429" s="12">
        <f t="shared" si="24"/>
        <v>42299.415972222225</v>
      </c>
    </row>
    <row r="430" spans="1:19" ht="28.8">
      <c r="A430">
        <v>428</v>
      </c>
      <c r="B430" s="3" t="s">
        <v>429</v>
      </c>
      <c r="C430" s="3" t="s">
        <v>4538</v>
      </c>
      <c r="D430" s="15">
        <v>12000</v>
      </c>
      <c r="E430" s="1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7">
        <f t="shared" si="25"/>
        <v>923.07692307692309</v>
      </c>
      <c r="O430" s="5">
        <f t="shared" si="26"/>
        <v>5.6333333333333332E-2</v>
      </c>
      <c r="P430" s="6" t="s">
        <v>8265</v>
      </c>
      <c r="Q430" s="6" t="s">
        <v>8271</v>
      </c>
      <c r="R430" s="11">
        <f t="shared" si="27"/>
        <v>41778.391724537039</v>
      </c>
      <c r="S430" s="12">
        <f t="shared" si="24"/>
        <v>41806.541666666664</v>
      </c>
    </row>
    <row r="431" spans="1:19" ht="57.6">
      <c r="A431">
        <v>429</v>
      </c>
      <c r="B431" s="3" t="s">
        <v>430</v>
      </c>
      <c r="C431" s="3" t="s">
        <v>4539</v>
      </c>
      <c r="D431" s="15">
        <v>5000</v>
      </c>
      <c r="E431" s="1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7" t="e">
        <f t="shared" si="25"/>
        <v>#DIV/0!</v>
      </c>
      <c r="O431" s="5">
        <f t="shared" si="26"/>
        <v>0</v>
      </c>
      <c r="P431" s="6" t="s">
        <v>8265</v>
      </c>
      <c r="Q431" s="6" t="s">
        <v>8271</v>
      </c>
      <c r="R431" s="11">
        <f t="shared" si="27"/>
        <v>40070.526412037041</v>
      </c>
      <c r="S431" s="12">
        <f t="shared" si="24"/>
        <v>40143.832638888889</v>
      </c>
    </row>
    <row r="432" spans="1:19" ht="43.2">
      <c r="A432">
        <v>430</v>
      </c>
      <c r="B432" s="3" t="s">
        <v>431</v>
      </c>
      <c r="C432" s="3" t="s">
        <v>4540</v>
      </c>
      <c r="D432" s="15">
        <v>1000</v>
      </c>
      <c r="E432" s="1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7">
        <f t="shared" si="25"/>
        <v>200</v>
      </c>
      <c r="O432" s="5">
        <f t="shared" si="26"/>
        <v>2.4E-2</v>
      </c>
      <c r="P432" s="6" t="s">
        <v>8265</v>
      </c>
      <c r="Q432" s="6" t="s">
        <v>8271</v>
      </c>
      <c r="R432" s="11">
        <f t="shared" si="27"/>
        <v>41512.732256944444</v>
      </c>
      <c r="S432" s="12">
        <f t="shared" si="24"/>
        <v>41527.732256944444</v>
      </c>
    </row>
    <row r="433" spans="1:19" ht="43.2">
      <c r="A433">
        <v>431</v>
      </c>
      <c r="B433" s="3" t="s">
        <v>432</v>
      </c>
      <c r="C433" s="3" t="s">
        <v>4541</v>
      </c>
      <c r="D433" s="15">
        <v>3000</v>
      </c>
      <c r="E433" s="1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7">
        <f t="shared" si="25"/>
        <v>375</v>
      </c>
      <c r="O433" s="5">
        <f t="shared" si="26"/>
        <v>0.13833333333333334</v>
      </c>
      <c r="P433" s="6" t="s">
        <v>8265</v>
      </c>
      <c r="Q433" s="6" t="s">
        <v>8271</v>
      </c>
      <c r="R433" s="11">
        <f t="shared" si="27"/>
        <v>42526.496331018519</v>
      </c>
      <c r="S433" s="12">
        <f t="shared" si="24"/>
        <v>42556.496331018519</v>
      </c>
    </row>
    <row r="434" spans="1:19" ht="57.6">
      <c r="A434">
        <v>432</v>
      </c>
      <c r="B434" s="3" t="s">
        <v>433</v>
      </c>
      <c r="C434" s="3" t="s">
        <v>4542</v>
      </c>
      <c r="D434" s="15">
        <v>6000</v>
      </c>
      <c r="E434" s="1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7">
        <f t="shared" si="25"/>
        <v>750</v>
      </c>
      <c r="O434" s="5">
        <f t="shared" si="26"/>
        <v>9.5000000000000001E-2</v>
      </c>
      <c r="P434" s="6" t="s">
        <v>8265</v>
      </c>
      <c r="Q434" s="6" t="s">
        <v>8271</v>
      </c>
      <c r="R434" s="11">
        <f t="shared" si="27"/>
        <v>42238.351631944446</v>
      </c>
      <c r="S434" s="12">
        <f t="shared" si="24"/>
        <v>42298.351631944446</v>
      </c>
    </row>
    <row r="435" spans="1:19" ht="57.6">
      <c r="A435">
        <v>433</v>
      </c>
      <c r="B435" s="3" t="s">
        <v>434</v>
      </c>
      <c r="C435" s="3" t="s">
        <v>4543</v>
      </c>
      <c r="D435" s="15">
        <v>3000</v>
      </c>
      <c r="E435" s="1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7" t="e">
        <f t="shared" si="25"/>
        <v>#DIV/0!</v>
      </c>
      <c r="O435" s="5">
        <f t="shared" si="26"/>
        <v>0</v>
      </c>
      <c r="P435" s="6" t="s">
        <v>8265</v>
      </c>
      <c r="Q435" s="6" t="s">
        <v>8271</v>
      </c>
      <c r="R435" s="11">
        <f t="shared" si="27"/>
        <v>42228.254884259259</v>
      </c>
      <c r="S435" s="12">
        <f t="shared" si="24"/>
        <v>42288.254884259259</v>
      </c>
    </row>
    <row r="436" spans="1:19" ht="57.6">
      <c r="A436">
        <v>434</v>
      </c>
      <c r="B436" s="3" t="s">
        <v>435</v>
      </c>
      <c r="C436" s="3" t="s">
        <v>4544</v>
      </c>
      <c r="D436" s="15">
        <v>2500</v>
      </c>
      <c r="E436" s="1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7">
        <f t="shared" si="25"/>
        <v>1250</v>
      </c>
      <c r="O436" s="5">
        <f t="shared" si="26"/>
        <v>0.05</v>
      </c>
      <c r="P436" s="6" t="s">
        <v>8265</v>
      </c>
      <c r="Q436" s="6" t="s">
        <v>8271</v>
      </c>
      <c r="R436" s="11">
        <f t="shared" si="27"/>
        <v>41576.459513888891</v>
      </c>
      <c r="S436" s="12">
        <f t="shared" si="24"/>
        <v>41609.501180555555</v>
      </c>
    </row>
    <row r="437" spans="1:19" ht="57.6">
      <c r="A437">
        <v>435</v>
      </c>
      <c r="B437" s="3" t="s">
        <v>436</v>
      </c>
      <c r="C437" s="3" t="s">
        <v>4545</v>
      </c>
      <c r="D437" s="15">
        <v>110000</v>
      </c>
      <c r="E437" s="1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7">
        <f t="shared" si="25"/>
        <v>36666.666666666664</v>
      </c>
      <c r="O437" s="5">
        <f t="shared" si="26"/>
        <v>2.7272727272727273E-5</v>
      </c>
      <c r="P437" s="6" t="s">
        <v>8265</v>
      </c>
      <c r="Q437" s="6" t="s">
        <v>8271</v>
      </c>
      <c r="R437" s="11">
        <f t="shared" si="27"/>
        <v>41500.372453703705</v>
      </c>
      <c r="S437" s="12">
        <f t="shared" si="24"/>
        <v>41530.372453703705</v>
      </c>
    </row>
    <row r="438" spans="1:19" ht="43.2">
      <c r="A438">
        <v>436</v>
      </c>
      <c r="B438" s="3" t="s">
        <v>437</v>
      </c>
      <c r="C438" s="3" t="s">
        <v>4546</v>
      </c>
      <c r="D438" s="15">
        <v>1000</v>
      </c>
      <c r="E438" s="1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7" t="e">
        <f t="shared" si="25"/>
        <v>#DIV/0!</v>
      </c>
      <c r="O438" s="5">
        <f t="shared" si="26"/>
        <v>0</v>
      </c>
      <c r="P438" s="6" t="s">
        <v>8265</v>
      </c>
      <c r="Q438" s="6" t="s">
        <v>8271</v>
      </c>
      <c r="R438" s="11">
        <f t="shared" si="27"/>
        <v>41455.98741898148</v>
      </c>
      <c r="S438" s="12">
        <f t="shared" si="24"/>
        <v>41485.98741898148</v>
      </c>
    </row>
    <row r="439" spans="1:19" ht="43.2">
      <c r="A439">
        <v>437</v>
      </c>
      <c r="B439" s="3" t="s">
        <v>438</v>
      </c>
      <c r="C439" s="3" t="s">
        <v>4547</v>
      </c>
      <c r="D439" s="15">
        <v>7000</v>
      </c>
      <c r="E439" s="1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7" t="e">
        <f t="shared" si="25"/>
        <v>#DIV/0!</v>
      </c>
      <c r="O439" s="5">
        <f t="shared" si="26"/>
        <v>0</v>
      </c>
      <c r="P439" s="6" t="s">
        <v>8265</v>
      </c>
      <c r="Q439" s="6" t="s">
        <v>8271</v>
      </c>
      <c r="R439" s="11">
        <f t="shared" si="27"/>
        <v>42590.94358796296</v>
      </c>
      <c r="S439" s="12">
        <f t="shared" si="24"/>
        <v>42650.94358796296</v>
      </c>
    </row>
    <row r="440" spans="1:19" ht="43.2">
      <c r="A440">
        <v>438</v>
      </c>
      <c r="B440" s="3" t="s">
        <v>439</v>
      </c>
      <c r="C440" s="3" t="s">
        <v>4548</v>
      </c>
      <c r="D440" s="15">
        <v>20000</v>
      </c>
      <c r="E440" s="1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7">
        <f t="shared" si="25"/>
        <v>1818.1818181818182</v>
      </c>
      <c r="O440" s="5">
        <f t="shared" si="26"/>
        <v>9.3799999999999994E-2</v>
      </c>
      <c r="P440" s="6" t="s">
        <v>8265</v>
      </c>
      <c r="Q440" s="6" t="s">
        <v>8271</v>
      </c>
      <c r="R440" s="11">
        <f t="shared" si="27"/>
        <v>42295.886087962965</v>
      </c>
      <c r="S440" s="12">
        <f t="shared" si="24"/>
        <v>42325.927754629629</v>
      </c>
    </row>
    <row r="441" spans="1:19" ht="43.2">
      <c r="A441">
        <v>439</v>
      </c>
      <c r="B441" s="3" t="s">
        <v>440</v>
      </c>
      <c r="C441" s="3" t="s">
        <v>4549</v>
      </c>
      <c r="D441" s="15">
        <v>450</v>
      </c>
      <c r="E441" s="1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7" t="e">
        <f t="shared" si="25"/>
        <v>#DIV/0!</v>
      </c>
      <c r="O441" s="5">
        <f t="shared" si="26"/>
        <v>0</v>
      </c>
      <c r="P441" s="6" t="s">
        <v>8265</v>
      </c>
      <c r="Q441" s="6" t="s">
        <v>8271</v>
      </c>
      <c r="R441" s="11">
        <f t="shared" si="27"/>
        <v>41919.386782407411</v>
      </c>
      <c r="S441" s="12">
        <f t="shared" si="24"/>
        <v>41929.386782407411</v>
      </c>
    </row>
    <row r="442" spans="1:19" ht="43.2">
      <c r="A442">
        <v>440</v>
      </c>
      <c r="B442" s="3" t="s">
        <v>441</v>
      </c>
      <c r="C442" s="3" t="s">
        <v>4550</v>
      </c>
      <c r="D442" s="15">
        <v>5000</v>
      </c>
      <c r="E442" s="1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7">
        <f t="shared" si="25"/>
        <v>5000</v>
      </c>
      <c r="O442" s="5">
        <f t="shared" si="26"/>
        <v>1E-3</v>
      </c>
      <c r="P442" s="6" t="s">
        <v>8265</v>
      </c>
      <c r="Q442" s="6" t="s">
        <v>8271</v>
      </c>
      <c r="R442" s="11">
        <f t="shared" si="27"/>
        <v>42423.610567129625</v>
      </c>
      <c r="S442" s="12">
        <f t="shared" si="24"/>
        <v>42453.568900462968</v>
      </c>
    </row>
    <row r="443" spans="1:19" ht="43.2">
      <c r="A443">
        <v>441</v>
      </c>
      <c r="B443" s="3" t="s">
        <v>442</v>
      </c>
      <c r="C443" s="3" t="s">
        <v>4551</v>
      </c>
      <c r="D443" s="15">
        <v>400</v>
      </c>
      <c r="E443" s="1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7" t="e">
        <f t="shared" si="25"/>
        <v>#DIV/0!</v>
      </c>
      <c r="O443" s="5">
        <f t="shared" si="26"/>
        <v>0</v>
      </c>
      <c r="P443" s="6" t="s">
        <v>8265</v>
      </c>
      <c r="Q443" s="6" t="s">
        <v>8271</v>
      </c>
      <c r="R443" s="11">
        <f t="shared" si="27"/>
        <v>41550.418935185182</v>
      </c>
      <c r="S443" s="12">
        <f t="shared" si="24"/>
        <v>41580.418935185182</v>
      </c>
    </row>
    <row r="444" spans="1:19">
      <c r="A444">
        <v>442</v>
      </c>
      <c r="B444" s="3" t="s">
        <v>443</v>
      </c>
      <c r="C444" s="3" t="s">
        <v>4552</v>
      </c>
      <c r="D444" s="15">
        <v>17000</v>
      </c>
      <c r="E444" s="1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7">
        <f t="shared" si="25"/>
        <v>1000</v>
      </c>
      <c r="O444" s="5">
        <f t="shared" si="26"/>
        <v>0.39358823529411763</v>
      </c>
      <c r="P444" s="6" t="s">
        <v>8265</v>
      </c>
      <c r="Q444" s="6" t="s">
        <v>8271</v>
      </c>
      <c r="R444" s="11">
        <f t="shared" si="27"/>
        <v>42024.513692129629</v>
      </c>
      <c r="S444" s="12">
        <f t="shared" si="24"/>
        <v>42054.513692129629</v>
      </c>
    </row>
    <row r="445" spans="1:19" ht="43.2">
      <c r="A445">
        <v>443</v>
      </c>
      <c r="B445" s="3" t="s">
        <v>444</v>
      </c>
      <c r="C445" s="3" t="s">
        <v>4553</v>
      </c>
      <c r="D445" s="15">
        <v>10000</v>
      </c>
      <c r="E445" s="1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7">
        <f t="shared" si="25"/>
        <v>5000</v>
      </c>
      <c r="O445" s="5">
        <f t="shared" si="26"/>
        <v>1E-3</v>
      </c>
      <c r="P445" s="6" t="s">
        <v>8265</v>
      </c>
      <c r="Q445" s="6" t="s">
        <v>8271</v>
      </c>
      <c r="R445" s="11">
        <f t="shared" si="27"/>
        <v>41649.640057870369</v>
      </c>
      <c r="S445" s="12">
        <f t="shared" si="24"/>
        <v>41679.640057870369</v>
      </c>
    </row>
    <row r="446" spans="1:19" ht="43.2">
      <c r="A446">
        <v>444</v>
      </c>
      <c r="B446" s="3" t="s">
        <v>445</v>
      </c>
      <c r="C446" s="3" t="s">
        <v>4554</v>
      </c>
      <c r="D446" s="15">
        <v>1000</v>
      </c>
      <c r="E446" s="1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7">
        <f t="shared" si="25"/>
        <v>1000</v>
      </c>
      <c r="O446" s="5">
        <f t="shared" si="26"/>
        <v>0.05</v>
      </c>
      <c r="P446" s="6" t="s">
        <v>8265</v>
      </c>
      <c r="Q446" s="6" t="s">
        <v>8271</v>
      </c>
      <c r="R446" s="11">
        <f t="shared" si="27"/>
        <v>40894.531956018516</v>
      </c>
      <c r="S446" s="12">
        <f t="shared" si="24"/>
        <v>40954.531956018516</v>
      </c>
    </row>
    <row r="447" spans="1:19" ht="43.2">
      <c r="A447">
        <v>445</v>
      </c>
      <c r="B447" s="3" t="s">
        <v>446</v>
      </c>
      <c r="C447" s="3" t="s">
        <v>4555</v>
      </c>
      <c r="D447" s="15">
        <v>60000</v>
      </c>
      <c r="E447" s="1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7">
        <f t="shared" si="25"/>
        <v>30000</v>
      </c>
      <c r="O447" s="5">
        <f t="shared" si="26"/>
        <v>3.3333333333333335E-5</v>
      </c>
      <c r="P447" s="6" t="s">
        <v>8265</v>
      </c>
      <c r="Q447" s="6" t="s">
        <v>8271</v>
      </c>
      <c r="R447" s="11">
        <f t="shared" si="27"/>
        <v>42129.960358796292</v>
      </c>
      <c r="S447" s="12">
        <f t="shared" si="24"/>
        <v>42144.960358796292</v>
      </c>
    </row>
    <row r="448" spans="1:19" ht="43.2">
      <c r="A448">
        <v>446</v>
      </c>
      <c r="B448" s="3" t="s">
        <v>447</v>
      </c>
      <c r="C448" s="3" t="s">
        <v>4556</v>
      </c>
      <c r="D448" s="15">
        <v>10500</v>
      </c>
      <c r="E448" s="1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7">
        <f t="shared" si="25"/>
        <v>656.25</v>
      </c>
      <c r="O448" s="5">
        <f t="shared" si="26"/>
        <v>7.2952380952380949E-2</v>
      </c>
      <c r="P448" s="6" t="s">
        <v>8265</v>
      </c>
      <c r="Q448" s="6" t="s">
        <v>8271</v>
      </c>
      <c r="R448" s="11">
        <f t="shared" si="27"/>
        <v>42036.708564814813</v>
      </c>
      <c r="S448" s="12">
        <f t="shared" si="24"/>
        <v>42066.708564814813</v>
      </c>
    </row>
    <row r="449" spans="1:19" ht="43.2">
      <c r="A449">
        <v>447</v>
      </c>
      <c r="B449" s="3" t="s">
        <v>448</v>
      </c>
      <c r="C449" s="3" t="s">
        <v>4557</v>
      </c>
      <c r="D449" s="15">
        <v>30000</v>
      </c>
      <c r="E449" s="1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7">
        <f t="shared" si="25"/>
        <v>30000</v>
      </c>
      <c r="O449" s="5">
        <f t="shared" si="26"/>
        <v>1.6666666666666666E-4</v>
      </c>
      <c r="P449" s="6" t="s">
        <v>8265</v>
      </c>
      <c r="Q449" s="6" t="s">
        <v>8271</v>
      </c>
      <c r="R449" s="11">
        <f t="shared" si="27"/>
        <v>41331.180127314816</v>
      </c>
      <c r="S449" s="12">
        <f t="shared" si="24"/>
        <v>41356.138460648144</v>
      </c>
    </row>
    <row r="450" spans="1:19" ht="43.2">
      <c r="A450">
        <v>448</v>
      </c>
      <c r="B450" s="3" t="s">
        <v>449</v>
      </c>
      <c r="C450" s="3" t="s">
        <v>4558</v>
      </c>
      <c r="D450" s="15">
        <v>2500</v>
      </c>
      <c r="E450" s="1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7">
        <f t="shared" si="25"/>
        <v>625</v>
      </c>
      <c r="O450" s="5">
        <f t="shared" si="26"/>
        <v>3.2804E-2</v>
      </c>
      <c r="P450" s="6" t="s">
        <v>8265</v>
      </c>
      <c r="Q450" s="6" t="s">
        <v>8271</v>
      </c>
      <c r="R450" s="11">
        <f t="shared" si="27"/>
        <v>41753.383043981477</v>
      </c>
      <c r="S450" s="12">
        <f t="shared" ref="S450:S513" si="28">(I450/86400)+25569+(-9/24)</f>
        <v>41773.383043981477</v>
      </c>
    </row>
    <row r="451" spans="1:19" ht="43.2">
      <c r="A451">
        <v>449</v>
      </c>
      <c r="B451" s="3" t="s">
        <v>450</v>
      </c>
      <c r="C451" s="3" t="s">
        <v>4559</v>
      </c>
      <c r="D451" s="15">
        <v>2000</v>
      </c>
      <c r="E451" s="1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7">
        <f t="shared" ref="N451:N514" si="29">D451/L451</f>
        <v>400</v>
      </c>
      <c r="O451" s="5">
        <f t="shared" ref="O451:O514" si="30">E451/D451</f>
        <v>2.2499999999999999E-2</v>
      </c>
      <c r="P451" s="6" t="s">
        <v>8265</v>
      </c>
      <c r="Q451" s="6" t="s">
        <v>8271</v>
      </c>
      <c r="R451" s="11">
        <f t="shared" ref="R451:R514" si="31">(J451/86400)+25569+(-9/24)</f>
        <v>41534.193113425928</v>
      </c>
      <c r="S451" s="12">
        <f t="shared" si="28"/>
        <v>41564.193113425928</v>
      </c>
    </row>
    <row r="452" spans="1:19" ht="43.2">
      <c r="A452">
        <v>450</v>
      </c>
      <c r="B452" s="3" t="s">
        <v>451</v>
      </c>
      <c r="C452" s="3" t="s">
        <v>4560</v>
      </c>
      <c r="D452" s="15">
        <v>50000</v>
      </c>
      <c r="E452" s="1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7">
        <f t="shared" si="29"/>
        <v>7142.8571428571431</v>
      </c>
      <c r="O452" s="5">
        <f t="shared" si="30"/>
        <v>7.92E-3</v>
      </c>
      <c r="P452" s="6" t="s">
        <v>8265</v>
      </c>
      <c r="Q452" s="6" t="s">
        <v>8271</v>
      </c>
      <c r="R452" s="11">
        <f t="shared" si="31"/>
        <v>41654.571759259255</v>
      </c>
      <c r="S452" s="12">
        <f t="shared" si="28"/>
        <v>41684.571759259255</v>
      </c>
    </row>
    <row r="453" spans="1:19" ht="43.2">
      <c r="A453">
        <v>451</v>
      </c>
      <c r="B453" s="3" t="s">
        <v>452</v>
      </c>
      <c r="C453" s="3" t="s">
        <v>4561</v>
      </c>
      <c r="D453" s="15">
        <v>20000</v>
      </c>
      <c r="E453" s="1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7" t="e">
        <f t="shared" si="29"/>
        <v>#DIV/0!</v>
      </c>
      <c r="O453" s="5">
        <f t="shared" si="30"/>
        <v>0</v>
      </c>
      <c r="P453" s="6" t="s">
        <v>8265</v>
      </c>
      <c r="Q453" s="6" t="s">
        <v>8271</v>
      </c>
      <c r="R453" s="11">
        <f t="shared" si="31"/>
        <v>41634.340173611112</v>
      </c>
      <c r="S453" s="12">
        <f t="shared" si="28"/>
        <v>41664.340173611112</v>
      </c>
    </row>
    <row r="454" spans="1:19" ht="28.8">
      <c r="A454">
        <v>452</v>
      </c>
      <c r="B454" s="3" t="s">
        <v>453</v>
      </c>
      <c r="C454" s="3" t="s">
        <v>4562</v>
      </c>
      <c r="D454" s="15">
        <v>750</v>
      </c>
      <c r="E454" s="1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7">
        <f t="shared" si="29"/>
        <v>62.5</v>
      </c>
      <c r="O454" s="5">
        <f t="shared" si="30"/>
        <v>0.64</v>
      </c>
      <c r="P454" s="6" t="s">
        <v>8265</v>
      </c>
      <c r="Q454" s="6" t="s">
        <v>8271</v>
      </c>
      <c r="R454" s="11">
        <f t="shared" si="31"/>
        <v>42107.328877314816</v>
      </c>
      <c r="S454" s="12">
        <f t="shared" si="28"/>
        <v>42137.328877314816</v>
      </c>
    </row>
    <row r="455" spans="1:19" ht="43.2">
      <c r="A455">
        <v>453</v>
      </c>
      <c r="B455" s="3" t="s">
        <v>454</v>
      </c>
      <c r="C455" s="3" t="s">
        <v>4563</v>
      </c>
      <c r="D455" s="15">
        <v>94875</v>
      </c>
      <c r="E455" s="1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7">
        <f t="shared" si="29"/>
        <v>47437.5</v>
      </c>
      <c r="O455" s="5">
        <f t="shared" si="30"/>
        <v>2.740447957839262E-4</v>
      </c>
      <c r="P455" s="6" t="s">
        <v>8265</v>
      </c>
      <c r="Q455" s="6" t="s">
        <v>8271</v>
      </c>
      <c r="R455" s="11">
        <f t="shared" si="31"/>
        <v>42038.449988425928</v>
      </c>
      <c r="S455" s="12">
        <f t="shared" si="28"/>
        <v>42054.449988425928</v>
      </c>
    </row>
    <row r="456" spans="1:19" ht="43.2">
      <c r="A456">
        <v>454</v>
      </c>
      <c r="B456" s="3" t="s">
        <v>455</v>
      </c>
      <c r="C456" s="3" t="s">
        <v>4564</v>
      </c>
      <c r="D456" s="15">
        <v>10000</v>
      </c>
      <c r="E456" s="1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7">
        <f t="shared" si="29"/>
        <v>2000</v>
      </c>
      <c r="O456" s="5">
        <f t="shared" si="30"/>
        <v>8.2000000000000007E-3</v>
      </c>
      <c r="P456" s="6" t="s">
        <v>8265</v>
      </c>
      <c r="Q456" s="6" t="s">
        <v>8271</v>
      </c>
      <c r="R456" s="11">
        <f t="shared" si="31"/>
        <v>41938.342256944445</v>
      </c>
      <c r="S456" s="12">
        <f t="shared" si="28"/>
        <v>41969.176388888889</v>
      </c>
    </row>
    <row r="457" spans="1:19" ht="43.2">
      <c r="A457">
        <v>455</v>
      </c>
      <c r="B457" s="3" t="s">
        <v>456</v>
      </c>
      <c r="C457" s="3" t="s">
        <v>4565</v>
      </c>
      <c r="D457" s="15">
        <v>65000</v>
      </c>
      <c r="E457" s="1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7">
        <f t="shared" si="29"/>
        <v>32500</v>
      </c>
      <c r="O457" s="5">
        <f t="shared" si="30"/>
        <v>6.9230769230769226E-4</v>
      </c>
      <c r="P457" s="6" t="s">
        <v>8265</v>
      </c>
      <c r="Q457" s="6" t="s">
        <v>8271</v>
      </c>
      <c r="R457" s="11">
        <f t="shared" si="31"/>
        <v>40970.627569444448</v>
      </c>
      <c r="S457" s="12">
        <f t="shared" si="28"/>
        <v>41015.646527777775</v>
      </c>
    </row>
    <row r="458" spans="1:19" ht="43.2">
      <c r="A458">
        <v>456</v>
      </c>
      <c r="B458" s="3" t="s">
        <v>457</v>
      </c>
      <c r="C458" s="3" t="s">
        <v>4566</v>
      </c>
      <c r="D458" s="15">
        <v>8888</v>
      </c>
      <c r="E458" s="1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7">
        <f t="shared" si="29"/>
        <v>2962.6666666666665</v>
      </c>
      <c r="O458" s="5">
        <f t="shared" si="30"/>
        <v>6.8631863186318634E-3</v>
      </c>
      <c r="P458" s="6" t="s">
        <v>8265</v>
      </c>
      <c r="Q458" s="6" t="s">
        <v>8271</v>
      </c>
      <c r="R458" s="11">
        <f t="shared" si="31"/>
        <v>41547.319456018522</v>
      </c>
      <c r="S458" s="12">
        <f t="shared" si="28"/>
        <v>41568.790972222225</v>
      </c>
    </row>
    <row r="459" spans="1:19" ht="43.2">
      <c r="A459">
        <v>457</v>
      </c>
      <c r="B459" s="3" t="s">
        <v>458</v>
      </c>
      <c r="C459" s="3" t="s">
        <v>4567</v>
      </c>
      <c r="D459" s="15">
        <v>20000</v>
      </c>
      <c r="E459" s="1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7" t="e">
        <f t="shared" si="29"/>
        <v>#DIV/0!</v>
      </c>
      <c r="O459" s="5">
        <f t="shared" si="30"/>
        <v>0</v>
      </c>
      <c r="P459" s="6" t="s">
        <v>8265</v>
      </c>
      <c r="Q459" s="6" t="s">
        <v>8271</v>
      </c>
      <c r="R459" s="11">
        <f t="shared" si="31"/>
        <v>41837.392500000002</v>
      </c>
      <c r="S459" s="12">
        <f t="shared" si="28"/>
        <v>41867.392500000002</v>
      </c>
    </row>
    <row r="460" spans="1:19" ht="43.2">
      <c r="A460">
        <v>458</v>
      </c>
      <c r="B460" s="3" t="s">
        <v>459</v>
      </c>
      <c r="C460" s="3" t="s">
        <v>4568</v>
      </c>
      <c r="D460" s="15">
        <v>10000</v>
      </c>
      <c r="E460" s="1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7">
        <f t="shared" si="29"/>
        <v>204.08163265306123</v>
      </c>
      <c r="O460" s="5">
        <f t="shared" si="30"/>
        <v>8.2100000000000006E-2</v>
      </c>
      <c r="P460" s="6" t="s">
        <v>8265</v>
      </c>
      <c r="Q460" s="6" t="s">
        <v>8271</v>
      </c>
      <c r="R460" s="11">
        <f t="shared" si="31"/>
        <v>41378.32476851852</v>
      </c>
      <c r="S460" s="12">
        <f t="shared" si="28"/>
        <v>41408.32476851852</v>
      </c>
    </row>
    <row r="461" spans="1:19" ht="43.2">
      <c r="A461">
        <v>459</v>
      </c>
      <c r="B461" s="3" t="s">
        <v>460</v>
      </c>
      <c r="C461" s="3" t="s">
        <v>4569</v>
      </c>
      <c r="D461" s="15">
        <v>39000</v>
      </c>
      <c r="E461" s="1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7">
        <f t="shared" si="29"/>
        <v>39000</v>
      </c>
      <c r="O461" s="5">
        <f t="shared" si="30"/>
        <v>6.4102564102564103E-4</v>
      </c>
      <c r="P461" s="6" t="s">
        <v>8265</v>
      </c>
      <c r="Q461" s="6" t="s">
        <v>8271</v>
      </c>
      <c r="R461" s="11">
        <f t="shared" si="31"/>
        <v>40800.2653587963</v>
      </c>
      <c r="S461" s="12">
        <f t="shared" si="28"/>
        <v>40860.307025462964</v>
      </c>
    </row>
    <row r="462" spans="1:19" ht="28.8">
      <c r="A462">
        <v>460</v>
      </c>
      <c r="B462" s="3" t="s">
        <v>461</v>
      </c>
      <c r="C462" s="3" t="s">
        <v>4570</v>
      </c>
      <c r="D462" s="15">
        <v>8500</v>
      </c>
      <c r="E462" s="1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7">
        <f t="shared" si="29"/>
        <v>4250</v>
      </c>
      <c r="O462" s="5">
        <f t="shared" si="30"/>
        <v>2.9411764705882353E-3</v>
      </c>
      <c r="P462" s="6" t="s">
        <v>8265</v>
      </c>
      <c r="Q462" s="6" t="s">
        <v>8271</v>
      </c>
      <c r="R462" s="11">
        <f t="shared" si="31"/>
        <v>41759.167534722219</v>
      </c>
      <c r="S462" s="12">
        <f t="shared" si="28"/>
        <v>41790.791666666664</v>
      </c>
    </row>
    <row r="463" spans="1:19" ht="43.2">
      <c r="A463">
        <v>461</v>
      </c>
      <c r="B463" s="3" t="s">
        <v>462</v>
      </c>
      <c r="C463" s="3" t="s">
        <v>4571</v>
      </c>
      <c r="D463" s="15">
        <v>550</v>
      </c>
      <c r="E463" s="1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7" t="e">
        <f t="shared" si="29"/>
        <v>#DIV/0!</v>
      </c>
      <c r="O463" s="5">
        <f t="shared" si="30"/>
        <v>0</v>
      </c>
      <c r="P463" s="6" t="s">
        <v>8265</v>
      </c>
      <c r="Q463" s="6" t="s">
        <v>8271</v>
      </c>
      <c r="R463" s="11">
        <f t="shared" si="31"/>
        <v>41407.47184027778</v>
      </c>
      <c r="S463" s="12">
        <f t="shared" si="28"/>
        <v>41427.47184027778</v>
      </c>
    </row>
    <row r="464" spans="1:19" ht="43.2">
      <c r="A464">
        <v>462</v>
      </c>
      <c r="B464" s="3" t="s">
        <v>463</v>
      </c>
      <c r="C464" s="3" t="s">
        <v>4572</v>
      </c>
      <c r="D464" s="15">
        <v>100000</v>
      </c>
      <c r="E464" s="1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7" t="e">
        <f t="shared" si="29"/>
        <v>#DIV/0!</v>
      </c>
      <c r="O464" s="5">
        <f t="shared" si="30"/>
        <v>0</v>
      </c>
      <c r="P464" s="6" t="s">
        <v>8265</v>
      </c>
      <c r="Q464" s="6" t="s">
        <v>8271</v>
      </c>
      <c r="R464" s="11">
        <f t="shared" si="31"/>
        <v>40704.75163194444</v>
      </c>
      <c r="S464" s="12">
        <f t="shared" si="28"/>
        <v>40764.75163194444</v>
      </c>
    </row>
    <row r="465" spans="1:19" ht="43.2">
      <c r="A465">
        <v>463</v>
      </c>
      <c r="B465" s="3" t="s">
        <v>464</v>
      </c>
      <c r="C465" s="3" t="s">
        <v>4573</v>
      </c>
      <c r="D465" s="15">
        <v>55000</v>
      </c>
      <c r="E465" s="1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7">
        <f t="shared" si="29"/>
        <v>5000</v>
      </c>
      <c r="O465" s="5">
        <f t="shared" si="30"/>
        <v>2.2727272727272728E-2</v>
      </c>
      <c r="P465" s="6" t="s">
        <v>8265</v>
      </c>
      <c r="Q465" s="6" t="s">
        <v>8271</v>
      </c>
      <c r="R465" s="11">
        <f t="shared" si="31"/>
        <v>40750.335104166668</v>
      </c>
      <c r="S465" s="12">
        <f t="shared" si="28"/>
        <v>40810.335104166668</v>
      </c>
    </row>
    <row r="466" spans="1:19" ht="28.8">
      <c r="A466">
        <v>464</v>
      </c>
      <c r="B466" s="3" t="s">
        <v>465</v>
      </c>
      <c r="C466" s="3" t="s">
        <v>4574</v>
      </c>
      <c r="D466" s="15">
        <v>1010</v>
      </c>
      <c r="E466" s="1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7">
        <f t="shared" si="29"/>
        <v>1010</v>
      </c>
      <c r="O466" s="5">
        <f t="shared" si="30"/>
        <v>9.9009900990099011E-4</v>
      </c>
      <c r="P466" s="6" t="s">
        <v>8265</v>
      </c>
      <c r="Q466" s="6" t="s">
        <v>8271</v>
      </c>
      <c r="R466" s="11">
        <f t="shared" si="31"/>
        <v>42488.47378472222</v>
      </c>
      <c r="S466" s="12">
        <f t="shared" si="28"/>
        <v>42508.47378472222</v>
      </c>
    </row>
    <row r="467" spans="1:19">
      <c r="A467">
        <v>465</v>
      </c>
      <c r="B467" s="3" t="s">
        <v>466</v>
      </c>
      <c r="C467" s="3" t="s">
        <v>4575</v>
      </c>
      <c r="D467" s="15">
        <v>512</v>
      </c>
      <c r="E467" s="1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7">
        <f t="shared" si="29"/>
        <v>64</v>
      </c>
      <c r="O467" s="5">
        <f t="shared" si="30"/>
        <v>0.26953125</v>
      </c>
      <c r="P467" s="6" t="s">
        <v>8265</v>
      </c>
      <c r="Q467" s="6" t="s">
        <v>8271</v>
      </c>
      <c r="R467" s="11">
        <f t="shared" si="31"/>
        <v>41800.745069444441</v>
      </c>
      <c r="S467" s="12">
        <f t="shared" si="28"/>
        <v>41816.745069444441</v>
      </c>
    </row>
    <row r="468" spans="1:19" ht="43.2">
      <c r="A468">
        <v>466</v>
      </c>
      <c r="B468" s="3" t="s">
        <v>467</v>
      </c>
      <c r="C468" s="3" t="s">
        <v>4576</v>
      </c>
      <c r="D468" s="15">
        <v>10000</v>
      </c>
      <c r="E468" s="1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7">
        <f t="shared" si="29"/>
        <v>2000</v>
      </c>
      <c r="O468" s="5">
        <f t="shared" si="30"/>
        <v>7.6E-3</v>
      </c>
      <c r="P468" s="6" t="s">
        <v>8265</v>
      </c>
      <c r="Q468" s="6" t="s">
        <v>8271</v>
      </c>
      <c r="R468" s="11">
        <f t="shared" si="31"/>
        <v>41129.567870370374</v>
      </c>
      <c r="S468" s="12">
        <f t="shared" si="28"/>
        <v>41159.567870370374</v>
      </c>
    </row>
    <row r="469" spans="1:19" ht="43.2">
      <c r="A469">
        <v>467</v>
      </c>
      <c r="B469" s="3" t="s">
        <v>468</v>
      </c>
      <c r="C469" s="3" t="s">
        <v>4577</v>
      </c>
      <c r="D469" s="15">
        <v>20000</v>
      </c>
      <c r="E469" s="1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7">
        <f t="shared" si="29"/>
        <v>512.82051282051282</v>
      </c>
      <c r="O469" s="5">
        <f t="shared" si="30"/>
        <v>0.21575</v>
      </c>
      <c r="P469" s="6" t="s">
        <v>8265</v>
      </c>
      <c r="Q469" s="6" t="s">
        <v>8271</v>
      </c>
      <c r="R469" s="11">
        <f t="shared" si="31"/>
        <v>41135.304791666669</v>
      </c>
      <c r="S469" s="12">
        <f t="shared" si="28"/>
        <v>41180.304791666669</v>
      </c>
    </row>
    <row r="470" spans="1:19" ht="43.2">
      <c r="A470">
        <v>468</v>
      </c>
      <c r="B470" s="3" t="s">
        <v>469</v>
      </c>
      <c r="C470" s="3" t="s">
        <v>4578</v>
      </c>
      <c r="D470" s="15">
        <v>7500</v>
      </c>
      <c r="E470" s="1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7" t="e">
        <f t="shared" si="29"/>
        <v>#DIV/0!</v>
      </c>
      <c r="O470" s="5">
        <f t="shared" si="30"/>
        <v>0</v>
      </c>
      <c r="P470" s="6" t="s">
        <v>8265</v>
      </c>
      <c r="Q470" s="6" t="s">
        <v>8271</v>
      </c>
      <c r="R470" s="11">
        <f t="shared" si="31"/>
        <v>41040.792627314819</v>
      </c>
      <c r="S470" s="12">
        <f t="shared" si="28"/>
        <v>41100.785474537035</v>
      </c>
    </row>
    <row r="471" spans="1:19" ht="28.8">
      <c r="A471">
        <v>469</v>
      </c>
      <c r="B471" s="3" t="s">
        <v>470</v>
      </c>
      <c r="C471" s="3" t="s">
        <v>4579</v>
      </c>
      <c r="D471" s="15">
        <v>6000</v>
      </c>
      <c r="E471" s="1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7" t="e">
        <f t="shared" si="29"/>
        <v>#DIV/0!</v>
      </c>
      <c r="O471" s="5">
        <f t="shared" si="30"/>
        <v>0</v>
      </c>
      <c r="P471" s="6" t="s">
        <v>8265</v>
      </c>
      <c r="Q471" s="6" t="s">
        <v>8271</v>
      </c>
      <c r="R471" s="11">
        <f t="shared" si="31"/>
        <v>41827.614861111113</v>
      </c>
      <c r="S471" s="12">
        <f t="shared" si="28"/>
        <v>41887.614861111113</v>
      </c>
    </row>
    <row r="472" spans="1:19" ht="43.2">
      <c r="A472">
        <v>470</v>
      </c>
      <c r="B472" s="3" t="s">
        <v>471</v>
      </c>
      <c r="C472" s="3" t="s">
        <v>4580</v>
      </c>
      <c r="D472" s="15">
        <v>5000</v>
      </c>
      <c r="E472" s="1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7">
        <f t="shared" si="29"/>
        <v>2500</v>
      </c>
      <c r="O472" s="5">
        <f t="shared" si="30"/>
        <v>1.0200000000000001E-2</v>
      </c>
      <c r="P472" s="6" t="s">
        <v>8265</v>
      </c>
      <c r="Q472" s="6" t="s">
        <v>8271</v>
      </c>
      <c r="R472" s="11">
        <f t="shared" si="31"/>
        <v>41604.792696759258</v>
      </c>
      <c r="S472" s="12">
        <f t="shared" si="28"/>
        <v>41654.791666666664</v>
      </c>
    </row>
    <row r="473" spans="1:19" ht="57.6">
      <c r="A473">
        <v>471</v>
      </c>
      <c r="B473" s="3" t="s">
        <v>472</v>
      </c>
      <c r="C473" s="3" t="s">
        <v>4581</v>
      </c>
      <c r="D473" s="15">
        <v>55000</v>
      </c>
      <c r="E473" s="1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7">
        <f t="shared" si="29"/>
        <v>323.52941176470586</v>
      </c>
      <c r="O473" s="5">
        <f t="shared" si="30"/>
        <v>0.11892727272727273</v>
      </c>
      <c r="P473" s="6" t="s">
        <v>8265</v>
      </c>
      <c r="Q473" s="6" t="s">
        <v>8271</v>
      </c>
      <c r="R473" s="11">
        <f t="shared" si="31"/>
        <v>41703.346979166665</v>
      </c>
      <c r="S473" s="12">
        <f t="shared" si="28"/>
        <v>41748.305312500001</v>
      </c>
    </row>
    <row r="474" spans="1:19" ht="43.2">
      <c r="A474">
        <v>472</v>
      </c>
      <c r="B474" s="3" t="s">
        <v>473</v>
      </c>
      <c r="C474" s="3" t="s">
        <v>4582</v>
      </c>
      <c r="D474" s="15">
        <v>800</v>
      </c>
      <c r="E474" s="1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7">
        <f t="shared" si="29"/>
        <v>160</v>
      </c>
      <c r="O474" s="5">
        <f t="shared" si="30"/>
        <v>0.17624999999999999</v>
      </c>
      <c r="P474" s="6" t="s">
        <v>8265</v>
      </c>
      <c r="Q474" s="6" t="s">
        <v>8271</v>
      </c>
      <c r="R474" s="11">
        <f t="shared" si="31"/>
        <v>41844.547662037039</v>
      </c>
      <c r="S474" s="12">
        <f t="shared" si="28"/>
        <v>41874.547662037039</v>
      </c>
    </row>
    <row r="475" spans="1:19" ht="43.2">
      <c r="A475">
        <v>473</v>
      </c>
      <c r="B475" s="3" t="s">
        <v>474</v>
      </c>
      <c r="C475" s="3" t="s">
        <v>4583</v>
      </c>
      <c r="D475" s="15">
        <v>30000</v>
      </c>
      <c r="E475" s="1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7">
        <f t="shared" si="29"/>
        <v>2142.8571428571427</v>
      </c>
      <c r="O475" s="5">
        <f t="shared" si="30"/>
        <v>2.87E-2</v>
      </c>
      <c r="P475" s="6" t="s">
        <v>8265</v>
      </c>
      <c r="Q475" s="6" t="s">
        <v>8271</v>
      </c>
      <c r="R475" s="11">
        <f t="shared" si="31"/>
        <v>41869.323136574072</v>
      </c>
      <c r="S475" s="12">
        <f t="shared" si="28"/>
        <v>41899.323136574072</v>
      </c>
    </row>
    <row r="476" spans="1:19" ht="43.2">
      <c r="A476">
        <v>474</v>
      </c>
      <c r="B476" s="3" t="s">
        <v>475</v>
      </c>
      <c r="C476" s="3" t="s">
        <v>4584</v>
      </c>
      <c r="D476" s="15">
        <v>3300</v>
      </c>
      <c r="E476" s="1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7">
        <f t="shared" si="29"/>
        <v>3300</v>
      </c>
      <c r="O476" s="5">
        <f t="shared" si="30"/>
        <v>3.0303030303030303E-4</v>
      </c>
      <c r="P476" s="6" t="s">
        <v>8265</v>
      </c>
      <c r="Q476" s="6" t="s">
        <v>8271</v>
      </c>
      <c r="R476" s="11">
        <f t="shared" si="31"/>
        <v>42752.954039351855</v>
      </c>
      <c r="S476" s="12">
        <f t="shared" si="28"/>
        <v>42782.954039351855</v>
      </c>
    </row>
    <row r="477" spans="1:19" ht="57.6">
      <c r="A477">
        <v>475</v>
      </c>
      <c r="B477" s="3" t="s">
        <v>476</v>
      </c>
      <c r="C477" s="3" t="s">
        <v>4585</v>
      </c>
      <c r="D477" s="15">
        <v>2000</v>
      </c>
      <c r="E477" s="1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7" t="e">
        <f t="shared" si="29"/>
        <v>#DIV/0!</v>
      </c>
      <c r="O477" s="5">
        <f t="shared" si="30"/>
        <v>0</v>
      </c>
      <c r="P477" s="6" t="s">
        <v>8265</v>
      </c>
      <c r="Q477" s="6" t="s">
        <v>8271</v>
      </c>
      <c r="R477" s="11">
        <f t="shared" si="31"/>
        <v>42099.711145833338</v>
      </c>
      <c r="S477" s="12">
        <f t="shared" si="28"/>
        <v>42129.711145833338</v>
      </c>
    </row>
    <row r="478" spans="1:19" ht="28.8">
      <c r="A478">
        <v>476</v>
      </c>
      <c r="B478" s="3" t="s">
        <v>477</v>
      </c>
      <c r="C478" s="3" t="s">
        <v>4586</v>
      </c>
      <c r="D478" s="15">
        <v>220000</v>
      </c>
      <c r="E478" s="1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7">
        <f t="shared" si="29"/>
        <v>1774.1935483870968</v>
      </c>
      <c r="O478" s="5">
        <f t="shared" si="30"/>
        <v>2.2302681818181819E-2</v>
      </c>
      <c r="P478" s="6" t="s">
        <v>8265</v>
      </c>
      <c r="Q478" s="6" t="s">
        <v>8271</v>
      </c>
      <c r="R478" s="11">
        <f t="shared" si="31"/>
        <v>41757.600011574075</v>
      </c>
      <c r="S478" s="12">
        <f t="shared" si="28"/>
        <v>41792.790972222225</v>
      </c>
    </row>
    <row r="479" spans="1:19" ht="57.6">
      <c r="A479">
        <v>477</v>
      </c>
      <c r="B479" s="3" t="s">
        <v>478</v>
      </c>
      <c r="C479" s="3" t="s">
        <v>4587</v>
      </c>
      <c r="D479" s="15">
        <v>1500</v>
      </c>
      <c r="E479" s="1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7" t="e">
        <f t="shared" si="29"/>
        <v>#DIV/0!</v>
      </c>
      <c r="O479" s="5">
        <f t="shared" si="30"/>
        <v>0</v>
      </c>
      <c r="P479" s="6" t="s">
        <v>8265</v>
      </c>
      <c r="Q479" s="6" t="s">
        <v>8271</v>
      </c>
      <c r="R479" s="11">
        <f t="shared" si="31"/>
        <v>40987.45988425926</v>
      </c>
      <c r="S479" s="12">
        <f t="shared" si="28"/>
        <v>41047.45988425926</v>
      </c>
    </row>
    <row r="480" spans="1:19" ht="43.2">
      <c r="A480">
        <v>478</v>
      </c>
      <c r="B480" s="3" t="s">
        <v>479</v>
      </c>
      <c r="C480" s="3" t="s">
        <v>4588</v>
      </c>
      <c r="D480" s="15">
        <v>10000</v>
      </c>
      <c r="E480" s="1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7" t="e">
        <f t="shared" si="29"/>
        <v>#DIV/0!</v>
      </c>
      <c r="O480" s="5">
        <f t="shared" si="30"/>
        <v>0</v>
      </c>
      <c r="P480" s="6" t="s">
        <v>8265</v>
      </c>
      <c r="Q480" s="6" t="s">
        <v>8271</v>
      </c>
      <c r="R480" s="11">
        <f t="shared" si="31"/>
        <v>42065.535983796297</v>
      </c>
      <c r="S480" s="12">
        <f t="shared" si="28"/>
        <v>42095.494317129633</v>
      </c>
    </row>
    <row r="481" spans="1:19" ht="43.2">
      <c r="A481">
        <v>479</v>
      </c>
      <c r="B481" s="3" t="s">
        <v>480</v>
      </c>
      <c r="C481" s="3" t="s">
        <v>4589</v>
      </c>
      <c r="D481" s="15">
        <v>15000</v>
      </c>
      <c r="E481" s="1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7">
        <f t="shared" si="29"/>
        <v>272.72727272727275</v>
      </c>
      <c r="O481" s="5">
        <f t="shared" si="30"/>
        <v>0.3256</v>
      </c>
      <c r="P481" s="6" t="s">
        <v>8265</v>
      </c>
      <c r="Q481" s="6" t="s">
        <v>8271</v>
      </c>
      <c r="R481" s="11">
        <f t="shared" si="31"/>
        <v>41904.032812500001</v>
      </c>
      <c r="S481" s="12">
        <f t="shared" si="28"/>
        <v>41964.074479166666</v>
      </c>
    </row>
    <row r="482" spans="1:19" ht="43.2">
      <c r="A482">
        <v>480</v>
      </c>
      <c r="B482" s="3" t="s">
        <v>481</v>
      </c>
      <c r="C482" s="3" t="s">
        <v>4590</v>
      </c>
      <c r="D482" s="15">
        <v>40000</v>
      </c>
      <c r="E482" s="1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7">
        <f t="shared" si="29"/>
        <v>285.71428571428572</v>
      </c>
      <c r="O482" s="5">
        <f t="shared" si="30"/>
        <v>0.19409999999999999</v>
      </c>
      <c r="P482" s="6" t="s">
        <v>8265</v>
      </c>
      <c r="Q482" s="6" t="s">
        <v>8271</v>
      </c>
      <c r="R482" s="11">
        <f t="shared" si="31"/>
        <v>41465.125173611115</v>
      </c>
      <c r="S482" s="12">
        <f t="shared" si="28"/>
        <v>41495.125173611115</v>
      </c>
    </row>
    <row r="483" spans="1:19" ht="43.2">
      <c r="A483">
        <v>481</v>
      </c>
      <c r="B483" s="3" t="s">
        <v>482</v>
      </c>
      <c r="C483" s="3" t="s">
        <v>4591</v>
      </c>
      <c r="D483" s="15">
        <v>30000</v>
      </c>
      <c r="E483" s="1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7">
        <f t="shared" si="29"/>
        <v>1428.5714285714287</v>
      </c>
      <c r="O483" s="5">
        <f t="shared" si="30"/>
        <v>6.0999999999999999E-2</v>
      </c>
      <c r="P483" s="6" t="s">
        <v>8265</v>
      </c>
      <c r="Q483" s="6" t="s">
        <v>8271</v>
      </c>
      <c r="R483" s="11">
        <f t="shared" si="31"/>
        <v>41162.297326388885</v>
      </c>
      <c r="S483" s="12">
        <f t="shared" si="28"/>
        <v>41192.297326388885</v>
      </c>
    </row>
    <row r="484" spans="1:19" ht="43.2">
      <c r="A484">
        <v>482</v>
      </c>
      <c r="B484" s="3" t="s">
        <v>483</v>
      </c>
      <c r="C484" s="3" t="s">
        <v>4592</v>
      </c>
      <c r="D484" s="15">
        <v>10000</v>
      </c>
      <c r="E484" s="1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7">
        <f t="shared" si="29"/>
        <v>10000</v>
      </c>
      <c r="O484" s="5">
        <f t="shared" si="30"/>
        <v>1E-3</v>
      </c>
      <c r="P484" s="6" t="s">
        <v>8265</v>
      </c>
      <c r="Q484" s="6" t="s">
        <v>8271</v>
      </c>
      <c r="R484" s="11">
        <f t="shared" si="31"/>
        <v>42447.521874999999</v>
      </c>
      <c r="S484" s="12">
        <f t="shared" si="28"/>
        <v>42474.231944444444</v>
      </c>
    </row>
    <row r="485" spans="1:19" ht="57.6">
      <c r="A485">
        <v>483</v>
      </c>
      <c r="B485" s="3" t="s">
        <v>484</v>
      </c>
      <c r="C485" s="3" t="s">
        <v>4593</v>
      </c>
      <c r="D485" s="15">
        <v>15000</v>
      </c>
      <c r="E485" s="1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7">
        <f t="shared" si="29"/>
        <v>102.04081632653062</v>
      </c>
      <c r="O485" s="5">
        <f t="shared" si="30"/>
        <v>0.502</v>
      </c>
      <c r="P485" s="6" t="s">
        <v>8265</v>
      </c>
      <c r="Q485" s="6" t="s">
        <v>8271</v>
      </c>
      <c r="R485" s="11">
        <f t="shared" si="31"/>
        <v>41242.822592592594</v>
      </c>
      <c r="S485" s="12">
        <f t="shared" si="28"/>
        <v>41302.822592592594</v>
      </c>
    </row>
    <row r="486" spans="1:19" ht="57.6">
      <c r="A486">
        <v>484</v>
      </c>
      <c r="B486" s="3" t="s">
        <v>485</v>
      </c>
      <c r="C486" s="3" t="s">
        <v>4594</v>
      </c>
      <c r="D486" s="15">
        <v>80000</v>
      </c>
      <c r="E486" s="1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7">
        <f t="shared" si="29"/>
        <v>7272.727272727273</v>
      </c>
      <c r="O486" s="5">
        <f t="shared" si="30"/>
        <v>1.8625E-3</v>
      </c>
      <c r="P486" s="6" t="s">
        <v>8265</v>
      </c>
      <c r="Q486" s="6" t="s">
        <v>8271</v>
      </c>
      <c r="R486" s="11">
        <f t="shared" si="31"/>
        <v>42272.56449074074</v>
      </c>
      <c r="S486" s="12">
        <f t="shared" si="28"/>
        <v>42313.606157407412</v>
      </c>
    </row>
    <row r="487" spans="1:19" ht="43.2">
      <c r="A487">
        <v>485</v>
      </c>
      <c r="B487" s="3" t="s">
        <v>486</v>
      </c>
      <c r="C487" s="3" t="s">
        <v>4595</v>
      </c>
      <c r="D487" s="15">
        <v>37956</v>
      </c>
      <c r="E487" s="1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7">
        <f t="shared" si="29"/>
        <v>303.64800000000002</v>
      </c>
      <c r="O487" s="5">
        <f t="shared" si="30"/>
        <v>0.21906971229845085</v>
      </c>
      <c r="P487" s="6" t="s">
        <v>8265</v>
      </c>
      <c r="Q487" s="6" t="s">
        <v>8271</v>
      </c>
      <c r="R487" s="11">
        <f t="shared" si="31"/>
        <v>41381.130775462967</v>
      </c>
      <c r="S487" s="12">
        <f t="shared" si="28"/>
        <v>41411.130775462967</v>
      </c>
    </row>
    <row r="488" spans="1:19" ht="43.2">
      <c r="A488">
        <v>486</v>
      </c>
      <c r="B488" s="3" t="s">
        <v>487</v>
      </c>
      <c r="C488" s="3" t="s">
        <v>4596</v>
      </c>
      <c r="D488" s="15">
        <v>550000</v>
      </c>
      <c r="E488" s="1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7">
        <f t="shared" si="29"/>
        <v>550000</v>
      </c>
      <c r="O488" s="5">
        <f t="shared" si="30"/>
        <v>9.0909090909090904E-5</v>
      </c>
      <c r="P488" s="6" t="s">
        <v>8265</v>
      </c>
      <c r="Q488" s="6" t="s">
        <v>8271</v>
      </c>
      <c r="R488" s="11">
        <f t="shared" si="31"/>
        <v>41761.56758101852</v>
      </c>
      <c r="S488" s="12">
        <f t="shared" si="28"/>
        <v>41791.56758101852</v>
      </c>
    </row>
    <row r="489" spans="1:19" ht="43.2">
      <c r="A489">
        <v>487</v>
      </c>
      <c r="B489" s="3" t="s">
        <v>488</v>
      </c>
      <c r="C489" s="3" t="s">
        <v>4597</v>
      </c>
      <c r="D489" s="15">
        <v>50000</v>
      </c>
      <c r="E489" s="1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7" t="e">
        <f t="shared" si="29"/>
        <v>#DIV/0!</v>
      </c>
      <c r="O489" s="5">
        <f t="shared" si="30"/>
        <v>0</v>
      </c>
      <c r="P489" s="6" t="s">
        <v>8265</v>
      </c>
      <c r="Q489" s="6" t="s">
        <v>8271</v>
      </c>
      <c r="R489" s="11">
        <f t="shared" si="31"/>
        <v>42669.219837962963</v>
      </c>
      <c r="S489" s="12">
        <f t="shared" si="28"/>
        <v>42729.261504629627</v>
      </c>
    </row>
    <row r="490" spans="1:19" ht="43.2">
      <c r="A490">
        <v>488</v>
      </c>
      <c r="B490" s="3" t="s">
        <v>489</v>
      </c>
      <c r="C490" s="3" t="s">
        <v>4598</v>
      </c>
      <c r="D490" s="15">
        <v>12000</v>
      </c>
      <c r="E490" s="1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7" t="e">
        <f t="shared" si="29"/>
        <v>#DIV/0!</v>
      </c>
      <c r="O490" s="5">
        <f t="shared" si="30"/>
        <v>0</v>
      </c>
      <c r="P490" s="6" t="s">
        <v>8265</v>
      </c>
      <c r="Q490" s="6" t="s">
        <v>8271</v>
      </c>
      <c r="R490" s="11">
        <f t="shared" si="31"/>
        <v>42713.679398148146</v>
      </c>
      <c r="S490" s="12">
        <f t="shared" si="28"/>
        <v>42743.679398148146</v>
      </c>
    </row>
    <row r="491" spans="1:19" ht="43.2">
      <c r="A491">
        <v>489</v>
      </c>
      <c r="B491" s="3" t="s">
        <v>490</v>
      </c>
      <c r="C491" s="3" t="s">
        <v>4599</v>
      </c>
      <c r="D491" s="15">
        <v>74997</v>
      </c>
      <c r="E491" s="1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7">
        <f t="shared" si="29"/>
        <v>24999</v>
      </c>
      <c r="O491" s="5">
        <f t="shared" si="30"/>
        <v>2.8667813379201833E-3</v>
      </c>
      <c r="P491" s="6" t="s">
        <v>8265</v>
      </c>
      <c r="Q491" s="6" t="s">
        <v>8271</v>
      </c>
      <c r="R491" s="11">
        <f t="shared" si="31"/>
        <v>40882.106666666667</v>
      </c>
      <c r="S491" s="12">
        <f t="shared" si="28"/>
        <v>40913.106249999997</v>
      </c>
    </row>
    <row r="492" spans="1:19">
      <c r="A492">
        <v>490</v>
      </c>
      <c r="B492" s="3" t="s">
        <v>491</v>
      </c>
      <c r="C492" s="3" t="s">
        <v>4600</v>
      </c>
      <c r="D492" s="15">
        <v>1000</v>
      </c>
      <c r="E492" s="1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7" t="e">
        <f t="shared" si="29"/>
        <v>#DIV/0!</v>
      </c>
      <c r="O492" s="5">
        <f t="shared" si="30"/>
        <v>0</v>
      </c>
      <c r="P492" s="6" t="s">
        <v>8265</v>
      </c>
      <c r="Q492" s="6" t="s">
        <v>8271</v>
      </c>
      <c r="R492" s="11">
        <f t="shared" si="31"/>
        <v>41113.593576388885</v>
      </c>
      <c r="S492" s="12">
        <f t="shared" si="28"/>
        <v>41143.593576388885</v>
      </c>
    </row>
    <row r="493" spans="1:19" ht="43.2">
      <c r="A493">
        <v>491</v>
      </c>
      <c r="B493" s="3" t="s">
        <v>492</v>
      </c>
      <c r="C493" s="3" t="s">
        <v>4601</v>
      </c>
      <c r="D493" s="15">
        <v>10000</v>
      </c>
      <c r="E493" s="1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7" t="e">
        <f t="shared" si="29"/>
        <v>#DIV/0!</v>
      </c>
      <c r="O493" s="5">
        <f t="shared" si="30"/>
        <v>0</v>
      </c>
      <c r="P493" s="6" t="s">
        <v>8265</v>
      </c>
      <c r="Q493" s="6" t="s">
        <v>8271</v>
      </c>
      <c r="R493" s="11">
        <f t="shared" si="31"/>
        <v>42366.607627314814</v>
      </c>
      <c r="S493" s="12">
        <f t="shared" si="28"/>
        <v>42396.607627314814</v>
      </c>
    </row>
    <row r="494" spans="1:19" ht="43.2">
      <c r="A494">
        <v>492</v>
      </c>
      <c r="B494" s="3" t="s">
        <v>493</v>
      </c>
      <c r="C494" s="3" t="s">
        <v>4602</v>
      </c>
      <c r="D494" s="15">
        <v>10000000</v>
      </c>
      <c r="E494" s="1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7" t="e">
        <f t="shared" si="29"/>
        <v>#DIV/0!</v>
      </c>
      <c r="O494" s="5">
        <f t="shared" si="30"/>
        <v>0</v>
      </c>
      <c r="P494" s="6" t="s">
        <v>8265</v>
      </c>
      <c r="Q494" s="6" t="s">
        <v>8271</v>
      </c>
      <c r="R494" s="11">
        <f t="shared" si="31"/>
        <v>42595.66006944445</v>
      </c>
      <c r="S494" s="12">
        <f t="shared" si="28"/>
        <v>42655.66006944445</v>
      </c>
    </row>
    <row r="495" spans="1:19" ht="43.2">
      <c r="A495">
        <v>493</v>
      </c>
      <c r="B495" s="3" t="s">
        <v>494</v>
      </c>
      <c r="C495" s="3" t="s">
        <v>4603</v>
      </c>
      <c r="D495" s="15">
        <v>30000</v>
      </c>
      <c r="E495" s="1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7" t="e">
        <f t="shared" si="29"/>
        <v>#DIV/0!</v>
      </c>
      <c r="O495" s="5">
        <f t="shared" si="30"/>
        <v>0</v>
      </c>
      <c r="P495" s="6" t="s">
        <v>8265</v>
      </c>
      <c r="Q495" s="6" t="s">
        <v>8271</v>
      </c>
      <c r="R495" s="11">
        <f t="shared" si="31"/>
        <v>42114.351134259261</v>
      </c>
      <c r="S495" s="12">
        <f t="shared" si="28"/>
        <v>42144.351134259261</v>
      </c>
    </row>
    <row r="496" spans="1:19" ht="43.2">
      <c r="A496">
        <v>494</v>
      </c>
      <c r="B496" s="3" t="s">
        <v>495</v>
      </c>
      <c r="C496" s="3" t="s">
        <v>4604</v>
      </c>
      <c r="D496" s="15">
        <v>20000</v>
      </c>
      <c r="E496" s="1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7">
        <f t="shared" si="29"/>
        <v>6666.666666666667</v>
      </c>
      <c r="O496" s="5">
        <f t="shared" si="30"/>
        <v>1.5499999999999999E-3</v>
      </c>
      <c r="P496" s="6" t="s">
        <v>8265</v>
      </c>
      <c r="Q496" s="6" t="s">
        <v>8271</v>
      </c>
      <c r="R496" s="11">
        <f t="shared" si="31"/>
        <v>41799.455613425926</v>
      </c>
      <c r="S496" s="12">
        <f t="shared" si="28"/>
        <v>41822.75</v>
      </c>
    </row>
    <row r="497" spans="1:19" ht="43.2">
      <c r="A497">
        <v>495</v>
      </c>
      <c r="B497" s="3" t="s">
        <v>496</v>
      </c>
      <c r="C497" s="3" t="s">
        <v>4605</v>
      </c>
      <c r="D497" s="15">
        <v>7000</v>
      </c>
      <c r="E497" s="1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7" t="e">
        <f t="shared" si="29"/>
        <v>#DIV/0!</v>
      </c>
      <c r="O497" s="5">
        <f t="shared" si="30"/>
        <v>0</v>
      </c>
      <c r="P497" s="6" t="s">
        <v>8265</v>
      </c>
      <c r="Q497" s="6" t="s">
        <v>8271</v>
      </c>
      <c r="R497" s="11">
        <f t="shared" si="31"/>
        <v>42171.452604166669</v>
      </c>
      <c r="S497" s="12">
        <f t="shared" si="28"/>
        <v>42201.452604166669</v>
      </c>
    </row>
    <row r="498" spans="1:19" ht="28.8">
      <c r="A498">
        <v>496</v>
      </c>
      <c r="B498" s="3" t="s">
        <v>497</v>
      </c>
      <c r="C498" s="3" t="s">
        <v>4606</v>
      </c>
      <c r="D498" s="15">
        <v>60000</v>
      </c>
      <c r="E498" s="1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7">
        <f t="shared" si="29"/>
        <v>60000</v>
      </c>
      <c r="O498" s="5">
        <f t="shared" si="30"/>
        <v>1.6666666666666667E-5</v>
      </c>
      <c r="P498" s="6" t="s">
        <v>8265</v>
      </c>
      <c r="Q498" s="6" t="s">
        <v>8271</v>
      </c>
      <c r="R498" s="11">
        <f t="shared" si="31"/>
        <v>41620.55641203704</v>
      </c>
      <c r="S498" s="12">
        <f t="shared" si="28"/>
        <v>41680.55641203704</v>
      </c>
    </row>
    <row r="499" spans="1:19">
      <c r="A499">
        <v>497</v>
      </c>
      <c r="B499" s="3" t="s">
        <v>498</v>
      </c>
      <c r="C499" s="3" t="s">
        <v>4607</v>
      </c>
      <c r="D499" s="15">
        <v>4480</v>
      </c>
      <c r="E499" s="1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7">
        <f t="shared" si="29"/>
        <v>1493.3333333333333</v>
      </c>
      <c r="O499" s="5">
        <f t="shared" si="30"/>
        <v>6.6964285714285711E-3</v>
      </c>
      <c r="P499" s="6" t="s">
        <v>8265</v>
      </c>
      <c r="Q499" s="6" t="s">
        <v>8271</v>
      </c>
      <c r="R499" s="11">
        <f t="shared" si="31"/>
        <v>41944.662789351853</v>
      </c>
      <c r="S499" s="12">
        <f t="shared" si="28"/>
        <v>41997.833333333328</v>
      </c>
    </row>
    <row r="500" spans="1:19" ht="43.2">
      <c r="A500">
        <v>498</v>
      </c>
      <c r="B500" s="3" t="s">
        <v>499</v>
      </c>
      <c r="C500" s="3" t="s">
        <v>4608</v>
      </c>
      <c r="D500" s="15">
        <v>65108</v>
      </c>
      <c r="E500" s="1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7">
        <f t="shared" si="29"/>
        <v>2959.4545454545455</v>
      </c>
      <c r="O500" s="5">
        <f t="shared" si="30"/>
        <v>4.5985132395404561E-2</v>
      </c>
      <c r="P500" s="6" t="s">
        <v>8265</v>
      </c>
      <c r="Q500" s="6" t="s">
        <v>8271</v>
      </c>
      <c r="R500" s="11">
        <f t="shared" si="31"/>
        <v>40858.387141203704</v>
      </c>
      <c r="S500" s="12">
        <f t="shared" si="28"/>
        <v>40900.387141203704</v>
      </c>
    </row>
    <row r="501" spans="1:19" ht="57.6">
      <c r="A501">
        <v>499</v>
      </c>
      <c r="B501" s="3" t="s">
        <v>500</v>
      </c>
      <c r="C501" s="3" t="s">
        <v>4609</v>
      </c>
      <c r="D501" s="15">
        <v>20000</v>
      </c>
      <c r="E501" s="1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7">
        <f t="shared" si="29"/>
        <v>769.23076923076928</v>
      </c>
      <c r="O501" s="5">
        <f t="shared" si="30"/>
        <v>9.5500000000000002E-2</v>
      </c>
      <c r="P501" s="6" t="s">
        <v>8265</v>
      </c>
      <c r="Q501" s="6" t="s">
        <v>8271</v>
      </c>
      <c r="R501" s="11">
        <f t="shared" si="31"/>
        <v>40043.520462962959</v>
      </c>
      <c r="S501" s="12">
        <f t="shared" si="28"/>
        <v>40098.499305555553</v>
      </c>
    </row>
    <row r="502" spans="1:19" ht="57.6">
      <c r="A502">
        <v>500</v>
      </c>
      <c r="B502" s="3" t="s">
        <v>501</v>
      </c>
      <c r="C502" s="3" t="s">
        <v>4610</v>
      </c>
      <c r="D502" s="15">
        <v>6500</v>
      </c>
      <c r="E502" s="1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7">
        <f t="shared" si="29"/>
        <v>1625</v>
      </c>
      <c r="O502" s="5">
        <f t="shared" si="30"/>
        <v>3.307692307692308E-2</v>
      </c>
      <c r="P502" s="6" t="s">
        <v>8265</v>
      </c>
      <c r="Q502" s="6" t="s">
        <v>8271</v>
      </c>
      <c r="R502" s="11">
        <f t="shared" si="31"/>
        <v>40247.511006944442</v>
      </c>
      <c r="S502" s="12">
        <f t="shared" si="28"/>
        <v>40306.552777777775</v>
      </c>
    </row>
    <row r="503" spans="1:19" ht="43.2">
      <c r="A503">
        <v>501</v>
      </c>
      <c r="B503" s="3" t="s">
        <v>502</v>
      </c>
      <c r="C503" s="3" t="s">
        <v>4611</v>
      </c>
      <c r="D503" s="15">
        <v>10000</v>
      </c>
      <c r="E503" s="1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7" t="e">
        <f t="shared" si="29"/>
        <v>#DIV/0!</v>
      </c>
      <c r="O503" s="5">
        <f t="shared" si="30"/>
        <v>0</v>
      </c>
      <c r="P503" s="6" t="s">
        <v>8265</v>
      </c>
      <c r="Q503" s="6" t="s">
        <v>8271</v>
      </c>
      <c r="R503" s="11">
        <f t="shared" si="31"/>
        <v>40702.859386574077</v>
      </c>
      <c r="S503" s="12">
        <f t="shared" si="28"/>
        <v>40732.859386574077</v>
      </c>
    </row>
    <row r="504" spans="1:19" ht="57.6">
      <c r="A504">
        <v>502</v>
      </c>
      <c r="B504" s="3" t="s">
        <v>503</v>
      </c>
      <c r="C504" s="3" t="s">
        <v>4612</v>
      </c>
      <c r="D504" s="15">
        <v>20000</v>
      </c>
      <c r="E504" s="1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7">
        <f t="shared" si="29"/>
        <v>5000</v>
      </c>
      <c r="O504" s="5">
        <f t="shared" si="30"/>
        <v>1.15E-2</v>
      </c>
      <c r="P504" s="6" t="s">
        <v>8265</v>
      </c>
      <c r="Q504" s="6" t="s">
        <v>8271</v>
      </c>
      <c r="R504" s="11">
        <f t="shared" si="31"/>
        <v>40956.178530092591</v>
      </c>
      <c r="S504" s="12">
        <f t="shared" si="28"/>
        <v>40986.136863425927</v>
      </c>
    </row>
    <row r="505" spans="1:19" ht="43.2">
      <c r="A505">
        <v>503</v>
      </c>
      <c r="B505" s="3" t="s">
        <v>504</v>
      </c>
      <c r="C505" s="3" t="s">
        <v>4613</v>
      </c>
      <c r="D505" s="15">
        <v>6500</v>
      </c>
      <c r="E505" s="1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7">
        <f t="shared" si="29"/>
        <v>722.22222222222217</v>
      </c>
      <c r="O505" s="5">
        <f t="shared" si="30"/>
        <v>1.7538461538461537E-2</v>
      </c>
      <c r="P505" s="6" t="s">
        <v>8265</v>
      </c>
      <c r="Q505" s="6" t="s">
        <v>8271</v>
      </c>
      <c r="R505" s="11">
        <f t="shared" si="31"/>
        <v>41991.151655092588</v>
      </c>
      <c r="S505" s="12">
        <f t="shared" si="28"/>
        <v>42021.151655092588</v>
      </c>
    </row>
    <row r="506" spans="1:19" ht="43.2">
      <c r="A506">
        <v>504</v>
      </c>
      <c r="B506" s="3" t="s">
        <v>505</v>
      </c>
      <c r="C506" s="3" t="s">
        <v>4614</v>
      </c>
      <c r="D506" s="15">
        <v>24500</v>
      </c>
      <c r="E506" s="1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7">
        <f t="shared" si="29"/>
        <v>4900</v>
      </c>
      <c r="O506" s="5">
        <f t="shared" si="30"/>
        <v>1.3673469387755101E-2</v>
      </c>
      <c r="P506" s="6" t="s">
        <v>8265</v>
      </c>
      <c r="Q506" s="6" t="s">
        <v>8271</v>
      </c>
      <c r="R506" s="11">
        <f t="shared" si="31"/>
        <v>40949.60864583333</v>
      </c>
      <c r="S506" s="12">
        <f t="shared" si="28"/>
        <v>41009.566979166666</v>
      </c>
    </row>
    <row r="507" spans="1:19" ht="43.2">
      <c r="A507">
        <v>505</v>
      </c>
      <c r="B507" s="3" t="s">
        <v>506</v>
      </c>
      <c r="C507" s="3" t="s">
        <v>4615</v>
      </c>
      <c r="D507" s="15">
        <v>12000</v>
      </c>
      <c r="E507" s="1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7">
        <f t="shared" si="29"/>
        <v>857.14285714285711</v>
      </c>
      <c r="O507" s="5">
        <f t="shared" si="30"/>
        <v>4.3333333333333331E-3</v>
      </c>
      <c r="P507" s="6" t="s">
        <v>8265</v>
      </c>
      <c r="Q507" s="6" t="s">
        <v>8271</v>
      </c>
      <c r="R507" s="11">
        <f t="shared" si="31"/>
        <v>42317.723217592589</v>
      </c>
      <c r="S507" s="12">
        <f t="shared" si="28"/>
        <v>42362.723217592589</v>
      </c>
    </row>
    <row r="508" spans="1:19" ht="43.2">
      <c r="A508">
        <v>506</v>
      </c>
      <c r="B508" s="3" t="s">
        <v>507</v>
      </c>
      <c r="C508" s="3" t="s">
        <v>4616</v>
      </c>
      <c r="D508" s="15">
        <v>200000</v>
      </c>
      <c r="E508" s="1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7">
        <f t="shared" si="29"/>
        <v>200000</v>
      </c>
      <c r="O508" s="5">
        <f t="shared" si="30"/>
        <v>1.25E-3</v>
      </c>
      <c r="P508" s="6" t="s">
        <v>8265</v>
      </c>
      <c r="Q508" s="6" t="s">
        <v>8271</v>
      </c>
      <c r="R508" s="11">
        <f t="shared" si="31"/>
        <v>41466.177314814813</v>
      </c>
      <c r="S508" s="12">
        <f t="shared" si="28"/>
        <v>41496.177314814813</v>
      </c>
    </row>
    <row r="509" spans="1:19" ht="43.2">
      <c r="A509">
        <v>507</v>
      </c>
      <c r="B509" s="3" t="s">
        <v>508</v>
      </c>
      <c r="C509" s="3" t="s">
        <v>4617</v>
      </c>
      <c r="D509" s="15">
        <v>20000</v>
      </c>
      <c r="E509" s="1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7">
        <f t="shared" si="29"/>
        <v>2000</v>
      </c>
      <c r="O509" s="5">
        <f t="shared" si="30"/>
        <v>3.2000000000000001E-2</v>
      </c>
      <c r="P509" s="6" t="s">
        <v>8265</v>
      </c>
      <c r="Q509" s="6" t="s">
        <v>8271</v>
      </c>
      <c r="R509" s="11">
        <f t="shared" si="31"/>
        <v>41156.583993055552</v>
      </c>
      <c r="S509" s="12">
        <f t="shared" si="28"/>
        <v>41201.583993055552</v>
      </c>
    </row>
    <row r="510" spans="1:19" ht="57.6">
      <c r="A510">
        <v>508</v>
      </c>
      <c r="B510" s="3" t="s">
        <v>509</v>
      </c>
      <c r="C510" s="3" t="s">
        <v>4618</v>
      </c>
      <c r="D510" s="15">
        <v>50000</v>
      </c>
      <c r="E510" s="1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7">
        <f t="shared" si="29"/>
        <v>16666.666666666668</v>
      </c>
      <c r="O510" s="5">
        <f t="shared" si="30"/>
        <v>8.0000000000000002E-3</v>
      </c>
      <c r="P510" s="6" t="s">
        <v>8265</v>
      </c>
      <c r="Q510" s="6" t="s">
        <v>8271</v>
      </c>
      <c r="R510" s="11">
        <f t="shared" si="31"/>
        <v>40994.649317129632</v>
      </c>
      <c r="S510" s="12">
        <f t="shared" si="28"/>
        <v>41054.218055555553</v>
      </c>
    </row>
    <row r="511" spans="1:19" ht="43.2">
      <c r="A511">
        <v>509</v>
      </c>
      <c r="B511" s="3" t="s">
        <v>510</v>
      </c>
      <c r="C511" s="3" t="s">
        <v>4619</v>
      </c>
      <c r="D511" s="15">
        <v>5000</v>
      </c>
      <c r="E511" s="1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7">
        <f t="shared" si="29"/>
        <v>5000</v>
      </c>
      <c r="O511" s="5">
        <f t="shared" si="30"/>
        <v>2E-3</v>
      </c>
      <c r="P511" s="6" t="s">
        <v>8265</v>
      </c>
      <c r="Q511" s="6" t="s">
        <v>8271</v>
      </c>
      <c r="R511" s="11">
        <f t="shared" si="31"/>
        <v>42153.256597222222</v>
      </c>
      <c r="S511" s="12">
        <f t="shared" si="28"/>
        <v>42183.256597222222</v>
      </c>
    </row>
    <row r="512" spans="1:19" ht="43.2">
      <c r="A512">
        <v>510</v>
      </c>
      <c r="B512" s="3" t="s">
        <v>511</v>
      </c>
      <c r="C512" s="3" t="s">
        <v>4620</v>
      </c>
      <c r="D512" s="15">
        <v>14000</v>
      </c>
      <c r="E512" s="1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7" t="e">
        <f t="shared" si="29"/>
        <v>#DIV/0!</v>
      </c>
      <c r="O512" s="5">
        <f t="shared" si="30"/>
        <v>0</v>
      </c>
      <c r="P512" s="6" t="s">
        <v>8265</v>
      </c>
      <c r="Q512" s="6" t="s">
        <v>8271</v>
      </c>
      <c r="R512" s="11">
        <f t="shared" si="31"/>
        <v>42399.801377314812</v>
      </c>
      <c r="S512" s="12">
        <f t="shared" si="28"/>
        <v>42429.801377314812</v>
      </c>
    </row>
    <row r="513" spans="1:19" ht="43.2">
      <c r="A513">
        <v>511</v>
      </c>
      <c r="B513" s="3" t="s">
        <v>512</v>
      </c>
      <c r="C513" s="3" t="s">
        <v>4621</v>
      </c>
      <c r="D513" s="15">
        <v>5000</v>
      </c>
      <c r="E513" s="1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7">
        <f t="shared" si="29"/>
        <v>1000</v>
      </c>
      <c r="O513" s="5">
        <f t="shared" si="30"/>
        <v>0.03</v>
      </c>
      <c r="P513" s="6" t="s">
        <v>8265</v>
      </c>
      <c r="Q513" s="6" t="s">
        <v>8271</v>
      </c>
      <c r="R513" s="11">
        <f t="shared" si="31"/>
        <v>41339.928032407406</v>
      </c>
      <c r="S513" s="12">
        <f t="shared" si="28"/>
        <v>41369.886365740742</v>
      </c>
    </row>
    <row r="514" spans="1:19" ht="43.2">
      <c r="A514">
        <v>512</v>
      </c>
      <c r="B514" s="3" t="s">
        <v>513</v>
      </c>
      <c r="C514" s="3" t="s">
        <v>4622</v>
      </c>
      <c r="D514" s="15">
        <v>8000</v>
      </c>
      <c r="E514" s="1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7">
        <f t="shared" si="29"/>
        <v>4000</v>
      </c>
      <c r="O514" s="5">
        <f t="shared" si="30"/>
        <v>1.3749999999999999E-3</v>
      </c>
      <c r="P514" s="6" t="s">
        <v>8265</v>
      </c>
      <c r="Q514" s="6" t="s">
        <v>8271</v>
      </c>
      <c r="R514" s="11">
        <f t="shared" si="31"/>
        <v>42649.367210648154</v>
      </c>
      <c r="S514" s="12">
        <f t="shared" ref="S514:S577" si="32">(I514/86400)+25569+(-9/24)</f>
        <v>42694.408877314811</v>
      </c>
    </row>
    <row r="515" spans="1:19" ht="28.8">
      <c r="A515">
        <v>513</v>
      </c>
      <c r="B515" s="3" t="s">
        <v>514</v>
      </c>
      <c r="C515" s="3" t="s">
        <v>4623</v>
      </c>
      <c r="D515" s="15">
        <v>50000</v>
      </c>
      <c r="E515" s="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7">
        <f t="shared" ref="N515:N578" si="33">D515/L515</f>
        <v>735.29411764705878</v>
      </c>
      <c r="O515" s="5">
        <f t="shared" ref="O515:O578" si="34">E515/D515</f>
        <v>0.13924</v>
      </c>
      <c r="P515" s="6" t="s">
        <v>8265</v>
      </c>
      <c r="Q515" s="6" t="s">
        <v>8271</v>
      </c>
      <c r="R515" s="11">
        <f t="shared" ref="R515:R578" si="35">(J515/86400)+25569+(-9/24)</f>
        <v>42552.278993055559</v>
      </c>
      <c r="S515" s="12">
        <f t="shared" si="32"/>
        <v>42596.916666666672</v>
      </c>
    </row>
    <row r="516" spans="1:19" ht="43.2">
      <c r="A516">
        <v>514</v>
      </c>
      <c r="B516" s="3" t="s">
        <v>515</v>
      </c>
      <c r="C516" s="3" t="s">
        <v>4624</v>
      </c>
      <c r="D516" s="15">
        <v>1500</v>
      </c>
      <c r="E516" s="1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7">
        <f t="shared" si="33"/>
        <v>500</v>
      </c>
      <c r="O516" s="5">
        <f t="shared" si="34"/>
        <v>3.3333333333333333E-2</v>
      </c>
      <c r="P516" s="6" t="s">
        <v>8265</v>
      </c>
      <c r="Q516" s="6" t="s">
        <v>8271</v>
      </c>
      <c r="R516" s="11">
        <f t="shared" si="35"/>
        <v>41830.238969907405</v>
      </c>
      <c r="S516" s="12">
        <f t="shared" si="32"/>
        <v>41860.238969907405</v>
      </c>
    </row>
    <row r="517" spans="1:19" ht="43.2">
      <c r="A517">
        <v>515</v>
      </c>
      <c r="B517" s="3" t="s">
        <v>516</v>
      </c>
      <c r="C517" s="3" t="s">
        <v>4625</v>
      </c>
      <c r="D517" s="15">
        <v>97000</v>
      </c>
      <c r="E517" s="1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7">
        <f t="shared" si="33"/>
        <v>2852.9411764705883</v>
      </c>
      <c r="O517" s="5">
        <f t="shared" si="34"/>
        <v>0.25413402061855672</v>
      </c>
      <c r="P517" s="6" t="s">
        <v>8265</v>
      </c>
      <c r="Q517" s="6" t="s">
        <v>8271</v>
      </c>
      <c r="R517" s="11">
        <f t="shared" si="35"/>
        <v>42327.115752314814</v>
      </c>
      <c r="S517" s="12">
        <f t="shared" si="32"/>
        <v>42367.115752314814</v>
      </c>
    </row>
    <row r="518" spans="1:19" ht="28.8">
      <c r="A518">
        <v>516</v>
      </c>
      <c r="B518" s="3" t="s">
        <v>517</v>
      </c>
      <c r="C518" s="3" t="s">
        <v>4626</v>
      </c>
      <c r="D518" s="15">
        <v>5000</v>
      </c>
      <c r="E518" s="1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7" t="e">
        <f t="shared" si="33"/>
        <v>#DIV/0!</v>
      </c>
      <c r="O518" s="5">
        <f t="shared" si="34"/>
        <v>0</v>
      </c>
      <c r="P518" s="6" t="s">
        <v>8265</v>
      </c>
      <c r="Q518" s="6" t="s">
        <v>8271</v>
      </c>
      <c r="R518" s="11">
        <f t="shared" si="35"/>
        <v>42091.403703703705</v>
      </c>
      <c r="S518" s="12">
        <f t="shared" si="32"/>
        <v>42151.403703703705</v>
      </c>
    </row>
    <row r="519" spans="1:19" ht="43.2">
      <c r="A519">
        <v>517</v>
      </c>
      <c r="B519" s="3" t="s">
        <v>518</v>
      </c>
      <c r="C519" s="3" t="s">
        <v>4627</v>
      </c>
      <c r="D519" s="15">
        <v>15000</v>
      </c>
      <c r="E519" s="1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7">
        <f t="shared" si="33"/>
        <v>5000</v>
      </c>
      <c r="O519" s="5">
        <f t="shared" si="34"/>
        <v>1.3666666666666667E-2</v>
      </c>
      <c r="P519" s="6" t="s">
        <v>8265</v>
      </c>
      <c r="Q519" s="6" t="s">
        <v>8271</v>
      </c>
      <c r="R519" s="11">
        <f t="shared" si="35"/>
        <v>42738.240289351852</v>
      </c>
      <c r="S519" s="12">
        <f t="shared" si="32"/>
        <v>42768.240289351852</v>
      </c>
    </row>
    <row r="520" spans="1:19" ht="43.2">
      <c r="A520">
        <v>518</v>
      </c>
      <c r="B520" s="3" t="s">
        <v>519</v>
      </c>
      <c r="C520" s="3" t="s">
        <v>4628</v>
      </c>
      <c r="D520" s="15">
        <v>7175</v>
      </c>
      <c r="E520" s="1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7" t="e">
        <f t="shared" si="33"/>
        <v>#DIV/0!</v>
      </c>
      <c r="O520" s="5">
        <f t="shared" si="34"/>
        <v>0</v>
      </c>
      <c r="P520" s="6" t="s">
        <v>8265</v>
      </c>
      <c r="Q520" s="6" t="s">
        <v>8271</v>
      </c>
      <c r="R520" s="11">
        <f t="shared" si="35"/>
        <v>42223.241018518514</v>
      </c>
      <c r="S520" s="12">
        <f t="shared" si="32"/>
        <v>42253.240277777775</v>
      </c>
    </row>
    <row r="521" spans="1:19" ht="43.2">
      <c r="A521">
        <v>519</v>
      </c>
      <c r="B521" s="3" t="s">
        <v>520</v>
      </c>
      <c r="C521" s="3" t="s">
        <v>4629</v>
      </c>
      <c r="D521" s="15">
        <v>12001</v>
      </c>
      <c r="E521" s="1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7">
        <f t="shared" si="33"/>
        <v>171.44285714285715</v>
      </c>
      <c r="O521" s="5">
        <f t="shared" si="34"/>
        <v>0.22881426547787684</v>
      </c>
      <c r="P521" s="6" t="s">
        <v>8265</v>
      </c>
      <c r="Q521" s="6" t="s">
        <v>8271</v>
      </c>
      <c r="R521" s="11">
        <f t="shared" si="35"/>
        <v>41218.016446759255</v>
      </c>
      <c r="S521" s="12">
        <f t="shared" si="32"/>
        <v>41248.016446759255</v>
      </c>
    </row>
    <row r="522" spans="1:19" ht="43.2">
      <c r="A522">
        <v>520</v>
      </c>
      <c r="B522" s="3" t="s">
        <v>521</v>
      </c>
      <c r="C522" s="3" t="s">
        <v>4630</v>
      </c>
      <c r="D522" s="15">
        <v>5000</v>
      </c>
      <c r="E522" s="1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7">
        <f t="shared" si="33"/>
        <v>147.05882352941177</v>
      </c>
      <c r="O522" s="5">
        <f t="shared" si="34"/>
        <v>1.0209999999999999</v>
      </c>
      <c r="P522" s="6" t="s">
        <v>8272</v>
      </c>
      <c r="Q522" s="6" t="s">
        <v>8273</v>
      </c>
      <c r="R522" s="11">
        <f t="shared" si="35"/>
        <v>42318.327094907407</v>
      </c>
      <c r="S522" s="12">
        <f t="shared" si="32"/>
        <v>42348.327094907407</v>
      </c>
    </row>
    <row r="523" spans="1:19" ht="43.2">
      <c r="A523">
        <v>521</v>
      </c>
      <c r="B523" s="3" t="s">
        <v>522</v>
      </c>
      <c r="C523" s="3" t="s">
        <v>4631</v>
      </c>
      <c r="D523" s="15">
        <v>5000</v>
      </c>
      <c r="E523" s="1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7">
        <f t="shared" si="33"/>
        <v>89.285714285714292</v>
      </c>
      <c r="O523" s="5">
        <f t="shared" si="34"/>
        <v>1.0464</v>
      </c>
      <c r="P523" s="6" t="s">
        <v>8272</v>
      </c>
      <c r="Q523" s="6" t="s">
        <v>8273</v>
      </c>
      <c r="R523" s="11">
        <f t="shared" si="35"/>
        <v>42645.717812499999</v>
      </c>
      <c r="S523" s="12">
        <f t="shared" si="32"/>
        <v>42674.832638888889</v>
      </c>
    </row>
    <row r="524" spans="1:19" ht="43.2">
      <c r="A524">
        <v>522</v>
      </c>
      <c r="B524" s="3" t="s">
        <v>523</v>
      </c>
      <c r="C524" s="3" t="s">
        <v>4632</v>
      </c>
      <c r="D524" s="15">
        <v>3000</v>
      </c>
      <c r="E524" s="1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7">
        <f t="shared" si="33"/>
        <v>96.774193548387103</v>
      </c>
      <c r="O524" s="5">
        <f t="shared" si="34"/>
        <v>1.1466666666666667</v>
      </c>
      <c r="P524" s="6" t="s">
        <v>8272</v>
      </c>
      <c r="Q524" s="6" t="s">
        <v>8273</v>
      </c>
      <c r="R524" s="11">
        <f t="shared" si="35"/>
        <v>42429.665798611109</v>
      </c>
      <c r="S524" s="12">
        <f t="shared" si="32"/>
        <v>42449.624131944445</v>
      </c>
    </row>
    <row r="525" spans="1:19" ht="43.2">
      <c r="A525">
        <v>523</v>
      </c>
      <c r="B525" s="3" t="s">
        <v>524</v>
      </c>
      <c r="C525" s="3" t="s">
        <v>4633</v>
      </c>
      <c r="D525" s="15">
        <v>5000</v>
      </c>
      <c r="E525" s="1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7">
        <f t="shared" si="33"/>
        <v>59.523809523809526</v>
      </c>
      <c r="O525" s="5">
        <f t="shared" si="34"/>
        <v>1.206</v>
      </c>
      <c r="P525" s="6" t="s">
        <v>8272</v>
      </c>
      <c r="Q525" s="6" t="s">
        <v>8273</v>
      </c>
      <c r="R525" s="11">
        <f t="shared" si="35"/>
        <v>42237.75782407407</v>
      </c>
      <c r="S525" s="12">
        <f t="shared" si="32"/>
        <v>42267.75782407407</v>
      </c>
    </row>
    <row r="526" spans="1:19" ht="43.2">
      <c r="A526">
        <v>524</v>
      </c>
      <c r="B526" s="3" t="s">
        <v>525</v>
      </c>
      <c r="C526" s="3" t="s">
        <v>4634</v>
      </c>
      <c r="D526" s="15">
        <v>3500</v>
      </c>
      <c r="E526" s="1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7">
        <f t="shared" si="33"/>
        <v>26.923076923076923</v>
      </c>
      <c r="O526" s="5">
        <f t="shared" si="34"/>
        <v>1.0867285714285715</v>
      </c>
      <c r="P526" s="6" t="s">
        <v>8272</v>
      </c>
      <c r="Q526" s="6" t="s">
        <v>8273</v>
      </c>
      <c r="R526" s="11">
        <f t="shared" si="35"/>
        <v>42492.342233796298</v>
      </c>
      <c r="S526" s="12">
        <f t="shared" si="32"/>
        <v>42522.342233796298</v>
      </c>
    </row>
    <row r="527" spans="1:19" ht="57.6">
      <c r="A527">
        <v>525</v>
      </c>
      <c r="B527" s="3" t="s">
        <v>526</v>
      </c>
      <c r="C527" s="3" t="s">
        <v>4635</v>
      </c>
      <c r="D527" s="15">
        <v>12000</v>
      </c>
      <c r="E527" s="1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7">
        <f t="shared" si="33"/>
        <v>1000</v>
      </c>
      <c r="O527" s="5">
        <f t="shared" si="34"/>
        <v>1</v>
      </c>
      <c r="P527" s="6" t="s">
        <v>8272</v>
      </c>
      <c r="Q527" s="6" t="s">
        <v>8273</v>
      </c>
      <c r="R527" s="11">
        <f t="shared" si="35"/>
        <v>41850.025937500002</v>
      </c>
      <c r="S527" s="12">
        <f t="shared" si="32"/>
        <v>41895.025937500002</v>
      </c>
    </row>
    <row r="528" spans="1:19" ht="43.2">
      <c r="A528">
        <v>526</v>
      </c>
      <c r="B528" s="3" t="s">
        <v>527</v>
      </c>
      <c r="C528" s="3" t="s">
        <v>4636</v>
      </c>
      <c r="D528" s="15">
        <v>1500</v>
      </c>
      <c r="E528" s="1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7">
        <f t="shared" si="33"/>
        <v>65.217391304347828</v>
      </c>
      <c r="O528" s="5">
        <f t="shared" si="34"/>
        <v>1.1399999999999999</v>
      </c>
      <c r="P528" s="6" t="s">
        <v>8272</v>
      </c>
      <c r="Q528" s="6" t="s">
        <v>8273</v>
      </c>
      <c r="R528" s="11">
        <f t="shared" si="35"/>
        <v>42192.216944444444</v>
      </c>
      <c r="S528" s="12">
        <f t="shared" si="32"/>
        <v>42223.333333333328</v>
      </c>
    </row>
    <row r="529" spans="1:19" ht="57.6">
      <c r="A529">
        <v>527</v>
      </c>
      <c r="B529" s="3" t="s">
        <v>528</v>
      </c>
      <c r="C529" s="3" t="s">
        <v>4637</v>
      </c>
      <c r="D529" s="15">
        <v>10000</v>
      </c>
      <c r="E529" s="1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7">
        <f t="shared" si="33"/>
        <v>63.291139240506332</v>
      </c>
      <c r="O529" s="5">
        <f t="shared" si="34"/>
        <v>1.0085</v>
      </c>
      <c r="P529" s="6" t="s">
        <v>8272</v>
      </c>
      <c r="Q529" s="6" t="s">
        <v>8273</v>
      </c>
      <c r="R529" s="11">
        <f t="shared" si="35"/>
        <v>42752.830625000002</v>
      </c>
      <c r="S529" s="12">
        <f t="shared" si="32"/>
        <v>42783.295138888891</v>
      </c>
    </row>
    <row r="530" spans="1:19" ht="28.8">
      <c r="A530">
        <v>528</v>
      </c>
      <c r="B530" s="3" t="s">
        <v>529</v>
      </c>
      <c r="C530" s="3" t="s">
        <v>4638</v>
      </c>
      <c r="D530" s="15">
        <v>1150</v>
      </c>
      <c r="E530" s="1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7">
        <f t="shared" si="33"/>
        <v>38.333333333333336</v>
      </c>
      <c r="O530" s="5">
        <f t="shared" si="34"/>
        <v>1.1565217391304348</v>
      </c>
      <c r="P530" s="6" t="s">
        <v>8272</v>
      </c>
      <c r="Q530" s="6" t="s">
        <v>8273</v>
      </c>
      <c r="R530" s="11">
        <f t="shared" si="35"/>
        <v>42155.545219907406</v>
      </c>
      <c r="S530" s="12">
        <f t="shared" si="32"/>
        <v>42176.513888888891</v>
      </c>
    </row>
    <row r="531" spans="1:19" ht="43.2">
      <c r="A531">
        <v>529</v>
      </c>
      <c r="B531" s="3" t="s">
        <v>530</v>
      </c>
      <c r="C531" s="3" t="s">
        <v>4639</v>
      </c>
      <c r="D531" s="15">
        <v>1200</v>
      </c>
      <c r="E531" s="1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7">
        <f t="shared" si="33"/>
        <v>66.666666666666671</v>
      </c>
      <c r="O531" s="5">
        <f t="shared" si="34"/>
        <v>1.3041666666666667</v>
      </c>
      <c r="P531" s="6" t="s">
        <v>8272</v>
      </c>
      <c r="Q531" s="6" t="s">
        <v>8273</v>
      </c>
      <c r="R531" s="11">
        <f t="shared" si="35"/>
        <v>42724.656180555554</v>
      </c>
      <c r="S531" s="12">
        <f t="shared" si="32"/>
        <v>42745.833333333328</v>
      </c>
    </row>
    <row r="532" spans="1:19" ht="43.2">
      <c r="A532">
        <v>530</v>
      </c>
      <c r="B532" s="3" t="s">
        <v>531</v>
      </c>
      <c r="C532" s="3" t="s">
        <v>4640</v>
      </c>
      <c r="D532" s="15">
        <v>3405</v>
      </c>
      <c r="E532" s="1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7">
        <f t="shared" si="33"/>
        <v>117.41379310344827</v>
      </c>
      <c r="O532" s="5">
        <f t="shared" si="34"/>
        <v>1.0778267254038179</v>
      </c>
      <c r="P532" s="6" t="s">
        <v>8272</v>
      </c>
      <c r="Q532" s="6" t="s">
        <v>8273</v>
      </c>
      <c r="R532" s="11">
        <f t="shared" si="35"/>
        <v>42157.216064814813</v>
      </c>
      <c r="S532" s="12">
        <f t="shared" si="32"/>
        <v>42178.708333333328</v>
      </c>
    </row>
    <row r="533" spans="1:19" ht="43.2">
      <c r="A533">
        <v>531</v>
      </c>
      <c r="B533" s="3" t="s">
        <v>532</v>
      </c>
      <c r="C533" s="3" t="s">
        <v>4641</v>
      </c>
      <c r="D533" s="15">
        <v>4000</v>
      </c>
      <c r="E533" s="1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7">
        <f t="shared" si="33"/>
        <v>129.03225806451613</v>
      </c>
      <c r="O533" s="5">
        <f t="shared" si="34"/>
        <v>1</v>
      </c>
      <c r="P533" s="6" t="s">
        <v>8272</v>
      </c>
      <c r="Q533" s="6" t="s">
        <v>8273</v>
      </c>
      <c r="R533" s="11">
        <f t="shared" si="35"/>
        <v>42675.690150462964</v>
      </c>
      <c r="S533" s="12">
        <f t="shared" si="32"/>
        <v>42720.915972222225</v>
      </c>
    </row>
    <row r="534" spans="1:19" ht="43.2">
      <c r="A534">
        <v>532</v>
      </c>
      <c r="B534" s="3" t="s">
        <v>533</v>
      </c>
      <c r="C534" s="3" t="s">
        <v>4642</v>
      </c>
      <c r="D534" s="15">
        <v>10000</v>
      </c>
      <c r="E534" s="1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7">
        <f t="shared" si="33"/>
        <v>57.803468208092482</v>
      </c>
      <c r="O534" s="5">
        <f t="shared" si="34"/>
        <v>1.2324999999999999</v>
      </c>
      <c r="P534" s="6" t="s">
        <v>8272</v>
      </c>
      <c r="Q534" s="6" t="s">
        <v>8273</v>
      </c>
      <c r="R534" s="11">
        <f t="shared" si="35"/>
        <v>42472.632037037038</v>
      </c>
      <c r="S534" s="12">
        <f t="shared" si="32"/>
        <v>42502.632037037038</v>
      </c>
    </row>
    <row r="535" spans="1:19" ht="43.2">
      <c r="A535">
        <v>533</v>
      </c>
      <c r="B535" s="3" t="s">
        <v>534</v>
      </c>
      <c r="C535" s="3" t="s">
        <v>4643</v>
      </c>
      <c r="D535" s="15">
        <v>2000</v>
      </c>
      <c r="E535" s="1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7">
        <f t="shared" si="33"/>
        <v>117.64705882352941</v>
      </c>
      <c r="O535" s="5">
        <f t="shared" si="34"/>
        <v>1.002</v>
      </c>
      <c r="P535" s="6" t="s">
        <v>8272</v>
      </c>
      <c r="Q535" s="6" t="s">
        <v>8273</v>
      </c>
      <c r="R535" s="11">
        <f t="shared" si="35"/>
        <v>42482.05978009259</v>
      </c>
      <c r="S535" s="12">
        <f t="shared" si="32"/>
        <v>42506.05978009259</v>
      </c>
    </row>
    <row r="536" spans="1:19" ht="43.2">
      <c r="A536">
        <v>534</v>
      </c>
      <c r="B536" s="3" t="s">
        <v>535</v>
      </c>
      <c r="C536" s="3" t="s">
        <v>4644</v>
      </c>
      <c r="D536" s="15">
        <v>15000</v>
      </c>
      <c r="E536" s="1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7">
        <f t="shared" si="33"/>
        <v>312.5</v>
      </c>
      <c r="O536" s="5">
        <f t="shared" si="34"/>
        <v>1.0466666666666666</v>
      </c>
      <c r="P536" s="6" t="s">
        <v>8272</v>
      </c>
      <c r="Q536" s="6" t="s">
        <v>8273</v>
      </c>
      <c r="R536" s="11">
        <f t="shared" si="35"/>
        <v>42270.435995370368</v>
      </c>
      <c r="S536" s="12">
        <f t="shared" si="32"/>
        <v>42309.583333333328</v>
      </c>
    </row>
    <row r="537" spans="1:19" ht="43.2">
      <c r="A537">
        <v>535</v>
      </c>
      <c r="B537" s="3" t="s">
        <v>536</v>
      </c>
      <c r="C537" s="3" t="s">
        <v>4645</v>
      </c>
      <c r="D537" s="15">
        <v>2000</v>
      </c>
      <c r="E537" s="1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7">
        <f t="shared" si="33"/>
        <v>33.898305084745765</v>
      </c>
      <c r="O537" s="5">
        <f t="shared" si="34"/>
        <v>1.0249999999999999</v>
      </c>
      <c r="P537" s="6" t="s">
        <v>8272</v>
      </c>
      <c r="Q537" s="6" t="s">
        <v>8273</v>
      </c>
      <c r="R537" s="11">
        <f t="shared" si="35"/>
        <v>42711.17019675926</v>
      </c>
      <c r="S537" s="12">
        <f t="shared" si="32"/>
        <v>42741.17019675926</v>
      </c>
    </row>
    <row r="538" spans="1:19" ht="57.6">
      <c r="A538">
        <v>536</v>
      </c>
      <c r="B538" s="3" t="s">
        <v>537</v>
      </c>
      <c r="C538" s="3" t="s">
        <v>4646</v>
      </c>
      <c r="D538" s="15">
        <v>3300</v>
      </c>
      <c r="E538" s="1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7">
        <f t="shared" si="33"/>
        <v>84.615384615384613</v>
      </c>
      <c r="O538" s="5">
        <f t="shared" si="34"/>
        <v>1.1825757575757576</v>
      </c>
      <c r="P538" s="6" t="s">
        <v>8272</v>
      </c>
      <c r="Q538" s="6" t="s">
        <v>8273</v>
      </c>
      <c r="R538" s="11">
        <f t="shared" si="35"/>
        <v>42178.969988425924</v>
      </c>
      <c r="S538" s="12">
        <f t="shared" si="32"/>
        <v>42219.375</v>
      </c>
    </row>
    <row r="539" spans="1:19" ht="43.2">
      <c r="A539">
        <v>537</v>
      </c>
      <c r="B539" s="3" t="s">
        <v>538</v>
      </c>
      <c r="C539" s="3" t="s">
        <v>4647</v>
      </c>
      <c r="D539" s="15">
        <v>2000</v>
      </c>
      <c r="E539" s="1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7">
        <f t="shared" si="33"/>
        <v>33.898305084745765</v>
      </c>
      <c r="O539" s="5">
        <f t="shared" si="34"/>
        <v>1.2050000000000001</v>
      </c>
      <c r="P539" s="6" t="s">
        <v>8272</v>
      </c>
      <c r="Q539" s="6" t="s">
        <v>8273</v>
      </c>
      <c r="R539" s="11">
        <f t="shared" si="35"/>
        <v>42282.393414351856</v>
      </c>
      <c r="S539" s="12">
        <f t="shared" si="32"/>
        <v>42312.435081018513</v>
      </c>
    </row>
    <row r="540" spans="1:19" ht="43.2">
      <c r="A540">
        <v>538</v>
      </c>
      <c r="B540" s="3" t="s">
        <v>539</v>
      </c>
      <c r="C540" s="3" t="s">
        <v>4648</v>
      </c>
      <c r="D540" s="15">
        <v>5000</v>
      </c>
      <c r="E540" s="1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7">
        <f t="shared" si="33"/>
        <v>83.333333333333329</v>
      </c>
      <c r="O540" s="5">
        <f t="shared" si="34"/>
        <v>3.0242</v>
      </c>
      <c r="P540" s="6" t="s">
        <v>8272</v>
      </c>
      <c r="Q540" s="6" t="s">
        <v>8273</v>
      </c>
      <c r="R540" s="11">
        <f t="shared" si="35"/>
        <v>42473.419710648144</v>
      </c>
      <c r="S540" s="12">
        <f t="shared" si="32"/>
        <v>42503.419710648144</v>
      </c>
    </row>
    <row r="541" spans="1:19" ht="43.2">
      <c r="A541">
        <v>539</v>
      </c>
      <c r="B541" s="3" t="s">
        <v>540</v>
      </c>
      <c r="C541" s="3" t="s">
        <v>4649</v>
      </c>
      <c r="D541" s="15">
        <v>500</v>
      </c>
      <c r="E541" s="1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7">
        <f t="shared" si="33"/>
        <v>25</v>
      </c>
      <c r="O541" s="5">
        <f t="shared" si="34"/>
        <v>1.00644</v>
      </c>
      <c r="P541" s="6" t="s">
        <v>8272</v>
      </c>
      <c r="Q541" s="6" t="s">
        <v>8273</v>
      </c>
      <c r="R541" s="11">
        <f t="shared" si="35"/>
        <v>42534.674849537041</v>
      </c>
      <c r="S541" s="12">
        <f t="shared" si="32"/>
        <v>42555.674849537041</v>
      </c>
    </row>
    <row r="542" spans="1:19" ht="57.6">
      <c r="A542">
        <v>540</v>
      </c>
      <c r="B542" s="3" t="s">
        <v>541</v>
      </c>
      <c r="C542" s="3" t="s">
        <v>4650</v>
      </c>
      <c r="D542" s="15">
        <v>15000</v>
      </c>
      <c r="E542" s="1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7">
        <f t="shared" si="33"/>
        <v>15000</v>
      </c>
      <c r="O542" s="5">
        <f t="shared" si="34"/>
        <v>6.666666666666667E-5</v>
      </c>
      <c r="P542" s="6" t="s">
        <v>8274</v>
      </c>
      <c r="Q542" s="6" t="s">
        <v>8275</v>
      </c>
      <c r="R542" s="11">
        <f t="shared" si="35"/>
        <v>42009.442199074074</v>
      </c>
      <c r="S542" s="12">
        <f t="shared" si="32"/>
        <v>42039.442199074074</v>
      </c>
    </row>
    <row r="543" spans="1:19" ht="43.2">
      <c r="A543">
        <v>541</v>
      </c>
      <c r="B543" s="3" t="s">
        <v>542</v>
      </c>
      <c r="C543" s="3" t="s">
        <v>4651</v>
      </c>
      <c r="D543" s="15">
        <v>4500</v>
      </c>
      <c r="E543" s="1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7">
        <f t="shared" si="33"/>
        <v>4500</v>
      </c>
      <c r="O543" s="5">
        <f t="shared" si="34"/>
        <v>5.5555555555555558E-3</v>
      </c>
      <c r="P543" s="6" t="s">
        <v>8274</v>
      </c>
      <c r="Q543" s="6" t="s">
        <v>8275</v>
      </c>
      <c r="R543" s="11">
        <f t="shared" si="35"/>
        <v>42275.671689814815</v>
      </c>
      <c r="S543" s="12">
        <f t="shared" si="32"/>
        <v>42305.671689814815</v>
      </c>
    </row>
    <row r="544" spans="1:19" ht="43.2">
      <c r="A544">
        <v>542</v>
      </c>
      <c r="B544" s="3" t="s">
        <v>543</v>
      </c>
      <c r="C544" s="3" t="s">
        <v>4652</v>
      </c>
      <c r="D544" s="15">
        <v>250000</v>
      </c>
      <c r="E544" s="1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7">
        <f t="shared" si="33"/>
        <v>250000</v>
      </c>
      <c r="O544" s="5">
        <f t="shared" si="34"/>
        <v>3.9999999999999998E-6</v>
      </c>
      <c r="P544" s="6" t="s">
        <v>8274</v>
      </c>
      <c r="Q544" s="6" t="s">
        <v>8275</v>
      </c>
      <c r="R544" s="11">
        <f t="shared" si="35"/>
        <v>42433.362453703703</v>
      </c>
      <c r="S544" s="12">
        <f t="shared" si="32"/>
        <v>42493.320787037039</v>
      </c>
    </row>
    <row r="545" spans="1:19" ht="43.2">
      <c r="A545">
        <v>543</v>
      </c>
      <c r="B545" s="3" t="s">
        <v>544</v>
      </c>
      <c r="C545" s="3" t="s">
        <v>4653</v>
      </c>
      <c r="D545" s="15">
        <v>22000</v>
      </c>
      <c r="E545" s="1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7">
        <f t="shared" si="33"/>
        <v>11000</v>
      </c>
      <c r="O545" s="5">
        <f t="shared" si="34"/>
        <v>3.1818181818181819E-3</v>
      </c>
      <c r="P545" s="6" t="s">
        <v>8274</v>
      </c>
      <c r="Q545" s="6" t="s">
        <v>8275</v>
      </c>
      <c r="R545" s="11">
        <f t="shared" si="35"/>
        <v>41913.717152777775</v>
      </c>
      <c r="S545" s="12">
        <f t="shared" si="32"/>
        <v>41943.717152777775</v>
      </c>
    </row>
    <row r="546" spans="1:19" ht="43.2">
      <c r="A546">
        <v>544</v>
      </c>
      <c r="B546" s="3" t="s">
        <v>545</v>
      </c>
      <c r="C546" s="3" t="s">
        <v>4654</v>
      </c>
      <c r="D546" s="15">
        <v>500</v>
      </c>
      <c r="E546" s="1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7">
        <f t="shared" si="33"/>
        <v>250</v>
      </c>
      <c r="O546" s="5">
        <f t="shared" si="34"/>
        <v>1.2E-2</v>
      </c>
      <c r="P546" s="6" t="s">
        <v>8274</v>
      </c>
      <c r="Q546" s="6" t="s">
        <v>8275</v>
      </c>
      <c r="R546" s="11">
        <f t="shared" si="35"/>
        <v>42525.281944444447</v>
      </c>
      <c r="S546" s="12">
        <f t="shared" si="32"/>
        <v>42555.281944444447</v>
      </c>
    </row>
    <row r="547" spans="1:19" ht="43.2">
      <c r="A547">
        <v>545</v>
      </c>
      <c r="B547" s="3" t="s">
        <v>546</v>
      </c>
      <c r="C547" s="3" t="s">
        <v>4655</v>
      </c>
      <c r="D547" s="15">
        <v>50000</v>
      </c>
      <c r="E547" s="1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7">
        <f t="shared" si="33"/>
        <v>1470.5882352941176</v>
      </c>
      <c r="O547" s="5">
        <f t="shared" si="34"/>
        <v>0.27383999999999997</v>
      </c>
      <c r="P547" s="6" t="s">
        <v>8274</v>
      </c>
      <c r="Q547" s="6" t="s">
        <v>8275</v>
      </c>
      <c r="R547" s="11">
        <f t="shared" si="35"/>
        <v>42283.217465277776</v>
      </c>
      <c r="S547" s="12">
        <f t="shared" si="32"/>
        <v>42323.259131944447</v>
      </c>
    </row>
    <row r="548" spans="1:19" ht="43.2">
      <c r="A548">
        <v>546</v>
      </c>
      <c r="B548" s="3" t="s">
        <v>547</v>
      </c>
      <c r="C548" s="3" t="s">
        <v>4656</v>
      </c>
      <c r="D548" s="15">
        <v>60000</v>
      </c>
      <c r="E548" s="1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7">
        <f t="shared" si="33"/>
        <v>30000</v>
      </c>
      <c r="O548" s="5">
        <f t="shared" si="34"/>
        <v>8.6666666666666663E-4</v>
      </c>
      <c r="P548" s="6" t="s">
        <v>8274</v>
      </c>
      <c r="Q548" s="6" t="s">
        <v>8275</v>
      </c>
      <c r="R548" s="11">
        <f t="shared" si="35"/>
        <v>42249.292997685188</v>
      </c>
      <c r="S548" s="12">
        <f t="shared" si="32"/>
        <v>42294.292997685188</v>
      </c>
    </row>
    <row r="549" spans="1:19" ht="57.6">
      <c r="A549">
        <v>547</v>
      </c>
      <c r="B549" s="3" t="s">
        <v>548</v>
      </c>
      <c r="C549" s="3" t="s">
        <v>4657</v>
      </c>
      <c r="D549" s="15">
        <v>7500</v>
      </c>
      <c r="E549" s="1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7" t="e">
        <f t="shared" si="33"/>
        <v>#DIV/0!</v>
      </c>
      <c r="O549" s="5">
        <f t="shared" si="34"/>
        <v>0</v>
      </c>
      <c r="P549" s="6" t="s">
        <v>8274</v>
      </c>
      <c r="Q549" s="6" t="s">
        <v>8275</v>
      </c>
      <c r="R549" s="11">
        <f t="shared" si="35"/>
        <v>42380.321342592593</v>
      </c>
      <c r="S549" s="12">
        <f t="shared" si="32"/>
        <v>42410.321342592593</v>
      </c>
    </row>
    <row r="550" spans="1:19" ht="43.2">
      <c r="A550">
        <v>548</v>
      </c>
      <c r="B550" s="3" t="s">
        <v>549</v>
      </c>
      <c r="C550" s="3" t="s">
        <v>4658</v>
      </c>
      <c r="D550" s="15">
        <v>10000</v>
      </c>
      <c r="E550" s="1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7">
        <f t="shared" si="33"/>
        <v>10000</v>
      </c>
      <c r="O550" s="5">
        <f t="shared" si="34"/>
        <v>8.9999999999999998E-4</v>
      </c>
      <c r="P550" s="6" t="s">
        <v>8274</v>
      </c>
      <c r="Q550" s="6" t="s">
        <v>8275</v>
      </c>
      <c r="R550" s="11">
        <f t="shared" si="35"/>
        <v>42276.528333333335</v>
      </c>
      <c r="S550" s="12">
        <f t="shared" si="32"/>
        <v>42306.528333333335</v>
      </c>
    </row>
    <row r="551" spans="1:19" ht="57.6">
      <c r="A551">
        <v>549</v>
      </c>
      <c r="B551" s="3" t="s">
        <v>550</v>
      </c>
      <c r="C551" s="3" t="s">
        <v>4659</v>
      </c>
      <c r="D551" s="15">
        <v>2500</v>
      </c>
      <c r="E551" s="1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7">
        <f t="shared" si="33"/>
        <v>312.5</v>
      </c>
      <c r="O551" s="5">
        <f t="shared" si="34"/>
        <v>2.7199999999999998E-2</v>
      </c>
      <c r="P551" s="6" t="s">
        <v>8274</v>
      </c>
      <c r="Q551" s="6" t="s">
        <v>8275</v>
      </c>
      <c r="R551" s="11">
        <f t="shared" si="35"/>
        <v>42163.261828703704</v>
      </c>
      <c r="S551" s="12">
        <f t="shared" si="32"/>
        <v>42193.261828703704</v>
      </c>
    </row>
    <row r="552" spans="1:19" ht="43.2">
      <c r="A552">
        <v>550</v>
      </c>
      <c r="B552" s="3" t="s">
        <v>551</v>
      </c>
      <c r="C552" s="3" t="s">
        <v>4660</v>
      </c>
      <c r="D552" s="15">
        <v>5000</v>
      </c>
      <c r="E552" s="1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7">
        <f t="shared" si="33"/>
        <v>1250</v>
      </c>
      <c r="O552" s="5">
        <f t="shared" si="34"/>
        <v>7.0000000000000001E-3</v>
      </c>
      <c r="P552" s="6" t="s">
        <v>8274</v>
      </c>
      <c r="Q552" s="6" t="s">
        <v>8275</v>
      </c>
      <c r="R552" s="11">
        <f t="shared" si="35"/>
        <v>42753.303761574076</v>
      </c>
      <c r="S552" s="12">
        <f t="shared" si="32"/>
        <v>42765.833333333328</v>
      </c>
    </row>
    <row r="553" spans="1:19" ht="43.2">
      <c r="A553">
        <v>551</v>
      </c>
      <c r="B553" s="3" t="s">
        <v>552</v>
      </c>
      <c r="C553" s="3" t="s">
        <v>4661</v>
      </c>
      <c r="D553" s="15">
        <v>75000</v>
      </c>
      <c r="E553" s="1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7">
        <f t="shared" si="33"/>
        <v>2678.5714285714284</v>
      </c>
      <c r="O553" s="5">
        <f t="shared" si="34"/>
        <v>5.0413333333333331E-2</v>
      </c>
      <c r="P553" s="6" t="s">
        <v>8274</v>
      </c>
      <c r="Q553" s="6" t="s">
        <v>8275</v>
      </c>
      <c r="R553" s="11">
        <f t="shared" si="35"/>
        <v>42172.900740740741</v>
      </c>
      <c r="S553" s="12">
        <f t="shared" si="32"/>
        <v>42217.370138888888</v>
      </c>
    </row>
    <row r="554" spans="1:19" ht="43.2">
      <c r="A554">
        <v>552</v>
      </c>
      <c r="B554" s="3" t="s">
        <v>553</v>
      </c>
      <c r="C554" s="3" t="s">
        <v>4662</v>
      </c>
      <c r="D554" s="15">
        <v>45000</v>
      </c>
      <c r="E554" s="1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7" t="e">
        <f t="shared" si="33"/>
        <v>#DIV/0!</v>
      </c>
      <c r="O554" s="5">
        <f t="shared" si="34"/>
        <v>0</v>
      </c>
      <c r="P554" s="6" t="s">
        <v>8274</v>
      </c>
      <c r="Q554" s="6" t="s">
        <v>8275</v>
      </c>
      <c r="R554" s="11">
        <f t="shared" si="35"/>
        <v>42318.241851851853</v>
      </c>
      <c r="S554" s="12">
        <f t="shared" si="32"/>
        <v>42378.241851851853</v>
      </c>
    </row>
    <row r="555" spans="1:19" ht="43.2">
      <c r="A555">
        <v>553</v>
      </c>
      <c r="B555" s="3" t="s">
        <v>554</v>
      </c>
      <c r="C555" s="3" t="s">
        <v>4663</v>
      </c>
      <c r="D555" s="15">
        <v>25000</v>
      </c>
      <c r="E555" s="1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7">
        <f t="shared" si="33"/>
        <v>4166.666666666667</v>
      </c>
      <c r="O555" s="5">
        <f t="shared" si="34"/>
        <v>4.9199999999999999E-3</v>
      </c>
      <c r="P555" s="6" t="s">
        <v>8274</v>
      </c>
      <c r="Q555" s="6" t="s">
        <v>8275</v>
      </c>
      <c r="R555" s="11">
        <f t="shared" si="35"/>
        <v>41927.34480324074</v>
      </c>
      <c r="S555" s="12">
        <f t="shared" si="32"/>
        <v>41957.386469907404</v>
      </c>
    </row>
    <row r="556" spans="1:19" ht="43.2">
      <c r="A556">
        <v>554</v>
      </c>
      <c r="B556" s="3" t="s">
        <v>555</v>
      </c>
      <c r="C556" s="3" t="s">
        <v>4664</v>
      </c>
      <c r="D556" s="15">
        <v>3870</v>
      </c>
      <c r="E556" s="1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7">
        <f t="shared" si="33"/>
        <v>175.90909090909091</v>
      </c>
      <c r="O556" s="5">
        <f t="shared" si="34"/>
        <v>0.36589147286821705</v>
      </c>
      <c r="P556" s="6" t="s">
        <v>8274</v>
      </c>
      <c r="Q556" s="6" t="s">
        <v>8275</v>
      </c>
      <c r="R556" s="11">
        <f t="shared" si="35"/>
        <v>41901.309861111113</v>
      </c>
      <c r="S556" s="12">
        <f t="shared" si="32"/>
        <v>41931.309861111113</v>
      </c>
    </row>
    <row r="557" spans="1:19" ht="43.2">
      <c r="A557">
        <v>555</v>
      </c>
      <c r="B557" s="3" t="s">
        <v>556</v>
      </c>
      <c r="C557" s="3" t="s">
        <v>4665</v>
      </c>
      <c r="D557" s="15">
        <v>7500</v>
      </c>
      <c r="E557" s="1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7" t="e">
        <f t="shared" si="33"/>
        <v>#DIV/0!</v>
      </c>
      <c r="O557" s="5">
        <f t="shared" si="34"/>
        <v>0</v>
      </c>
      <c r="P557" s="6" t="s">
        <v>8274</v>
      </c>
      <c r="Q557" s="6" t="s">
        <v>8275</v>
      </c>
      <c r="R557" s="11">
        <f t="shared" si="35"/>
        <v>42502.978506944448</v>
      </c>
      <c r="S557" s="12">
        <f t="shared" si="32"/>
        <v>42532.978506944448</v>
      </c>
    </row>
    <row r="558" spans="1:19" ht="28.8">
      <c r="A558">
        <v>556</v>
      </c>
      <c r="B558" s="3" t="s">
        <v>557</v>
      </c>
      <c r="C558" s="3" t="s">
        <v>4666</v>
      </c>
      <c r="D558" s="15">
        <v>8000</v>
      </c>
      <c r="E558" s="1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7">
        <f t="shared" si="33"/>
        <v>8000</v>
      </c>
      <c r="O558" s="5">
        <f t="shared" si="34"/>
        <v>2.5000000000000001E-2</v>
      </c>
      <c r="P558" s="6" t="s">
        <v>8274</v>
      </c>
      <c r="Q558" s="6" t="s">
        <v>8275</v>
      </c>
      <c r="R558" s="11">
        <f t="shared" si="35"/>
        <v>42345.485150462962</v>
      </c>
      <c r="S558" s="12">
        <f t="shared" si="32"/>
        <v>42375.485150462962</v>
      </c>
    </row>
    <row r="559" spans="1:19" ht="43.2">
      <c r="A559">
        <v>557</v>
      </c>
      <c r="B559" s="3" t="s">
        <v>558</v>
      </c>
      <c r="C559" s="3" t="s">
        <v>4667</v>
      </c>
      <c r="D559" s="15">
        <v>150000</v>
      </c>
      <c r="E559" s="1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7">
        <f t="shared" si="33"/>
        <v>7500</v>
      </c>
      <c r="O559" s="5">
        <f t="shared" si="34"/>
        <v>9.1066666666666674E-3</v>
      </c>
      <c r="P559" s="6" t="s">
        <v>8274</v>
      </c>
      <c r="Q559" s="6" t="s">
        <v>8275</v>
      </c>
      <c r="R559" s="11">
        <f t="shared" si="35"/>
        <v>42676.567164351851</v>
      </c>
      <c r="S559" s="12">
        <f t="shared" si="32"/>
        <v>42706.608831018515</v>
      </c>
    </row>
    <row r="560" spans="1:19" ht="43.2">
      <c r="A560">
        <v>558</v>
      </c>
      <c r="B560" s="3" t="s">
        <v>559</v>
      </c>
      <c r="C560" s="3" t="s">
        <v>4668</v>
      </c>
      <c r="D560" s="15">
        <v>750</v>
      </c>
      <c r="E560" s="1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7" t="e">
        <f t="shared" si="33"/>
        <v>#DIV/0!</v>
      </c>
      <c r="O560" s="5">
        <f t="shared" si="34"/>
        <v>0</v>
      </c>
      <c r="P560" s="6" t="s">
        <v>8274</v>
      </c>
      <c r="Q560" s="6" t="s">
        <v>8275</v>
      </c>
      <c r="R560" s="11">
        <f t="shared" si="35"/>
        <v>42057.508159722223</v>
      </c>
      <c r="S560" s="12">
        <f t="shared" si="32"/>
        <v>42087.466493055559</v>
      </c>
    </row>
    <row r="561" spans="1:19" ht="43.2">
      <c r="A561">
        <v>559</v>
      </c>
      <c r="B561" s="3" t="s">
        <v>560</v>
      </c>
      <c r="C561" s="3" t="s">
        <v>4669</v>
      </c>
      <c r="D561" s="15">
        <v>240000</v>
      </c>
      <c r="E561" s="1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7">
        <f t="shared" si="33"/>
        <v>240000</v>
      </c>
      <c r="O561" s="5">
        <f t="shared" si="34"/>
        <v>2.0833333333333335E-4</v>
      </c>
      <c r="P561" s="6" t="s">
        <v>8274</v>
      </c>
      <c r="Q561" s="6" t="s">
        <v>8275</v>
      </c>
      <c r="R561" s="11">
        <f t="shared" si="35"/>
        <v>42320.908101851848</v>
      </c>
      <c r="S561" s="12">
        <f t="shared" si="32"/>
        <v>42350.908101851848</v>
      </c>
    </row>
    <row r="562" spans="1:19" ht="43.2">
      <c r="A562">
        <v>560</v>
      </c>
      <c r="B562" s="3" t="s">
        <v>561</v>
      </c>
      <c r="C562" s="3" t="s">
        <v>4670</v>
      </c>
      <c r="D562" s="15">
        <v>100000</v>
      </c>
      <c r="E562" s="1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7">
        <f t="shared" si="33"/>
        <v>33333.333333333336</v>
      </c>
      <c r="O562" s="5">
        <f t="shared" si="34"/>
        <v>1.2E-4</v>
      </c>
      <c r="P562" s="6" t="s">
        <v>8274</v>
      </c>
      <c r="Q562" s="6" t="s">
        <v>8275</v>
      </c>
      <c r="R562" s="11">
        <f t="shared" si="35"/>
        <v>41960.396354166667</v>
      </c>
      <c r="S562" s="12">
        <f t="shared" si="32"/>
        <v>41990.396354166667</v>
      </c>
    </row>
    <row r="563" spans="1:19" ht="43.2">
      <c r="A563">
        <v>561</v>
      </c>
      <c r="B563" s="3" t="s">
        <v>562</v>
      </c>
      <c r="C563" s="3" t="s">
        <v>4671</v>
      </c>
      <c r="D563" s="15">
        <v>15000</v>
      </c>
      <c r="E563" s="1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7">
        <f t="shared" si="33"/>
        <v>7500</v>
      </c>
      <c r="O563" s="5">
        <f t="shared" si="34"/>
        <v>3.6666666666666666E-3</v>
      </c>
      <c r="P563" s="6" t="s">
        <v>8274</v>
      </c>
      <c r="Q563" s="6" t="s">
        <v>8275</v>
      </c>
      <c r="R563" s="11">
        <f t="shared" si="35"/>
        <v>42268.283715277779</v>
      </c>
      <c r="S563" s="12">
        <f t="shared" si="32"/>
        <v>42303.283715277779</v>
      </c>
    </row>
    <row r="564" spans="1:19" ht="43.2">
      <c r="A564">
        <v>562</v>
      </c>
      <c r="B564" s="3" t="s">
        <v>563</v>
      </c>
      <c r="C564" s="3" t="s">
        <v>4672</v>
      </c>
      <c r="D564" s="15">
        <v>50000</v>
      </c>
      <c r="E564" s="1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7" t="e">
        <f t="shared" si="33"/>
        <v>#DIV/0!</v>
      </c>
      <c r="O564" s="5">
        <f t="shared" si="34"/>
        <v>0</v>
      </c>
      <c r="P564" s="6" t="s">
        <v>8274</v>
      </c>
      <c r="Q564" s="6" t="s">
        <v>8275</v>
      </c>
      <c r="R564" s="11">
        <f t="shared" si="35"/>
        <v>42692.014062499999</v>
      </c>
      <c r="S564" s="12">
        <f t="shared" si="32"/>
        <v>42722.014062499999</v>
      </c>
    </row>
    <row r="565" spans="1:19" ht="43.2">
      <c r="A565">
        <v>563</v>
      </c>
      <c r="B565" s="3" t="s">
        <v>564</v>
      </c>
      <c r="C565" s="3" t="s">
        <v>4673</v>
      </c>
      <c r="D565" s="15">
        <v>75000</v>
      </c>
      <c r="E565" s="1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7">
        <f t="shared" si="33"/>
        <v>37500</v>
      </c>
      <c r="O565" s="5">
        <f t="shared" si="34"/>
        <v>9.0666666666666662E-4</v>
      </c>
      <c r="P565" s="6" t="s">
        <v>8274</v>
      </c>
      <c r="Q565" s="6" t="s">
        <v>8275</v>
      </c>
      <c r="R565" s="11">
        <f t="shared" si="35"/>
        <v>42021.694988425923</v>
      </c>
      <c r="S565" s="12">
        <f t="shared" si="32"/>
        <v>42051.694988425923</v>
      </c>
    </row>
    <row r="566" spans="1:19" ht="57.6">
      <c r="A566">
        <v>564</v>
      </c>
      <c r="B566" s="3" t="s">
        <v>565</v>
      </c>
      <c r="C566" s="3" t="s">
        <v>4674</v>
      </c>
      <c r="D566" s="15">
        <v>18000</v>
      </c>
      <c r="E566" s="1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7">
        <f t="shared" si="33"/>
        <v>18000</v>
      </c>
      <c r="O566" s="5">
        <f t="shared" si="34"/>
        <v>5.5555555555555558E-5</v>
      </c>
      <c r="P566" s="6" t="s">
        <v>8274</v>
      </c>
      <c r="Q566" s="6" t="s">
        <v>8275</v>
      </c>
      <c r="R566" s="11">
        <f t="shared" si="35"/>
        <v>42411.567997685182</v>
      </c>
      <c r="S566" s="12">
        <f t="shared" si="32"/>
        <v>42441.567997685182</v>
      </c>
    </row>
    <row r="567" spans="1:19" ht="43.2">
      <c r="A567">
        <v>565</v>
      </c>
      <c r="B567" s="3" t="s">
        <v>566</v>
      </c>
      <c r="C567" s="3" t="s">
        <v>4675</v>
      </c>
      <c r="D567" s="15">
        <v>25000</v>
      </c>
      <c r="E567" s="1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7" t="e">
        <f t="shared" si="33"/>
        <v>#DIV/0!</v>
      </c>
      <c r="O567" s="5">
        <f t="shared" si="34"/>
        <v>0</v>
      </c>
      <c r="P567" s="6" t="s">
        <v>8274</v>
      </c>
      <c r="Q567" s="6" t="s">
        <v>8275</v>
      </c>
      <c r="R567" s="11">
        <f t="shared" si="35"/>
        <v>42165.41028935185</v>
      </c>
      <c r="S567" s="12">
        <f t="shared" si="32"/>
        <v>42195.41028935185</v>
      </c>
    </row>
    <row r="568" spans="1:19" ht="43.2">
      <c r="A568">
        <v>566</v>
      </c>
      <c r="B568" s="3" t="s">
        <v>567</v>
      </c>
      <c r="C568" s="3" t="s">
        <v>4676</v>
      </c>
      <c r="D568" s="15">
        <v>5000</v>
      </c>
      <c r="E568" s="1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7">
        <f t="shared" si="33"/>
        <v>5000</v>
      </c>
      <c r="O568" s="5">
        <f t="shared" si="34"/>
        <v>2.0000000000000001E-4</v>
      </c>
      <c r="P568" s="6" t="s">
        <v>8274</v>
      </c>
      <c r="Q568" s="6" t="s">
        <v>8275</v>
      </c>
      <c r="R568" s="11">
        <f t="shared" si="35"/>
        <v>42535.30940972222</v>
      </c>
      <c r="S568" s="12">
        <f t="shared" si="32"/>
        <v>42565.30940972222</v>
      </c>
    </row>
    <row r="569" spans="1:19" ht="43.2">
      <c r="A569">
        <v>567</v>
      </c>
      <c r="B569" s="3" t="s">
        <v>568</v>
      </c>
      <c r="C569" s="3" t="s">
        <v>4677</v>
      </c>
      <c r="D569" s="15">
        <v>10000</v>
      </c>
      <c r="E569" s="1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7" t="e">
        <f t="shared" si="33"/>
        <v>#DIV/0!</v>
      </c>
      <c r="O569" s="5">
        <f t="shared" si="34"/>
        <v>0</v>
      </c>
      <c r="P569" s="6" t="s">
        <v>8274</v>
      </c>
      <c r="Q569" s="6" t="s">
        <v>8275</v>
      </c>
      <c r="R569" s="11">
        <f t="shared" si="35"/>
        <v>41975.467523148152</v>
      </c>
      <c r="S569" s="12">
        <f t="shared" si="32"/>
        <v>42005.467523148152</v>
      </c>
    </row>
    <row r="570" spans="1:19" ht="57.6">
      <c r="A570">
        <v>568</v>
      </c>
      <c r="B570" s="3" t="s">
        <v>569</v>
      </c>
      <c r="C570" s="3" t="s">
        <v>4678</v>
      </c>
      <c r="D570" s="15">
        <v>24500</v>
      </c>
      <c r="E570" s="1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7">
        <f t="shared" si="33"/>
        <v>4900</v>
      </c>
      <c r="O570" s="5">
        <f t="shared" si="34"/>
        <v>0.01</v>
      </c>
      <c r="P570" s="6" t="s">
        <v>8274</v>
      </c>
      <c r="Q570" s="6" t="s">
        <v>8275</v>
      </c>
      <c r="R570" s="11">
        <f t="shared" si="35"/>
        <v>42348.5465625</v>
      </c>
      <c r="S570" s="12">
        <f t="shared" si="32"/>
        <v>42385.083333333328</v>
      </c>
    </row>
    <row r="571" spans="1:19" ht="43.2">
      <c r="A571">
        <v>569</v>
      </c>
      <c r="B571" s="3" t="s">
        <v>570</v>
      </c>
      <c r="C571" s="3" t="s">
        <v>4679</v>
      </c>
      <c r="D571" s="15">
        <v>2500</v>
      </c>
      <c r="E571" s="1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7">
        <f t="shared" si="33"/>
        <v>2500</v>
      </c>
      <c r="O571" s="5">
        <f t="shared" si="34"/>
        <v>8.0000000000000002E-3</v>
      </c>
      <c r="P571" s="6" t="s">
        <v>8274</v>
      </c>
      <c r="Q571" s="6" t="s">
        <v>8275</v>
      </c>
      <c r="R571" s="11">
        <f t="shared" si="35"/>
        <v>42340.472361111111</v>
      </c>
      <c r="S571" s="12">
        <f t="shared" si="32"/>
        <v>42370.472361111111</v>
      </c>
    </row>
    <row r="572" spans="1:19" ht="28.8">
      <c r="A572">
        <v>570</v>
      </c>
      <c r="B572" s="3" t="s">
        <v>571</v>
      </c>
      <c r="C572" s="3" t="s">
        <v>4680</v>
      </c>
      <c r="D572" s="15">
        <v>85000</v>
      </c>
      <c r="E572" s="1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7">
        <f t="shared" si="33"/>
        <v>85000</v>
      </c>
      <c r="O572" s="5">
        <f t="shared" si="34"/>
        <v>1.6705882352941177E-3</v>
      </c>
      <c r="P572" s="6" t="s">
        <v>8274</v>
      </c>
      <c r="Q572" s="6" t="s">
        <v>8275</v>
      </c>
      <c r="R572" s="11">
        <f t="shared" si="35"/>
        <v>42388.423252314809</v>
      </c>
      <c r="S572" s="12">
        <f t="shared" si="32"/>
        <v>42418.423252314809</v>
      </c>
    </row>
    <row r="573" spans="1:19" ht="43.2">
      <c r="A573">
        <v>571</v>
      </c>
      <c r="B573" s="3" t="s">
        <v>572</v>
      </c>
      <c r="C573" s="3" t="s">
        <v>4681</v>
      </c>
      <c r="D573" s="15">
        <v>25000</v>
      </c>
      <c r="E573" s="1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7">
        <f t="shared" si="33"/>
        <v>12500</v>
      </c>
      <c r="O573" s="5">
        <f t="shared" si="34"/>
        <v>4.2399999999999998E-3</v>
      </c>
      <c r="P573" s="6" t="s">
        <v>8274</v>
      </c>
      <c r="Q573" s="6" t="s">
        <v>8275</v>
      </c>
      <c r="R573" s="11">
        <f t="shared" si="35"/>
        <v>42192.441238425927</v>
      </c>
      <c r="S573" s="12">
        <f t="shared" si="32"/>
        <v>42211.790972222225</v>
      </c>
    </row>
    <row r="574" spans="1:19" ht="43.2">
      <c r="A574">
        <v>572</v>
      </c>
      <c r="B574" s="3" t="s">
        <v>573</v>
      </c>
      <c r="C574" s="3" t="s">
        <v>4682</v>
      </c>
      <c r="D574" s="15">
        <v>2500</v>
      </c>
      <c r="E574" s="1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7" t="e">
        <f t="shared" si="33"/>
        <v>#DIV/0!</v>
      </c>
      <c r="O574" s="5">
        <f t="shared" si="34"/>
        <v>0</v>
      </c>
      <c r="P574" s="6" t="s">
        <v>8274</v>
      </c>
      <c r="Q574" s="6" t="s">
        <v>8275</v>
      </c>
      <c r="R574" s="11">
        <f t="shared" si="35"/>
        <v>42282.341296296298</v>
      </c>
      <c r="S574" s="12">
        <f t="shared" si="32"/>
        <v>42312.382962962962</v>
      </c>
    </row>
    <row r="575" spans="1:19" ht="57.6">
      <c r="A575">
        <v>573</v>
      </c>
      <c r="B575" s="3" t="s">
        <v>574</v>
      </c>
      <c r="C575" s="3" t="s">
        <v>4683</v>
      </c>
      <c r="D575" s="15">
        <v>88888</v>
      </c>
      <c r="E575" s="1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7">
        <f t="shared" si="33"/>
        <v>9876.4444444444453</v>
      </c>
      <c r="O575" s="5">
        <f t="shared" si="34"/>
        <v>3.892538925389254E-3</v>
      </c>
      <c r="P575" s="6" t="s">
        <v>8274</v>
      </c>
      <c r="Q575" s="6" t="s">
        <v>8275</v>
      </c>
      <c r="R575" s="11">
        <f t="shared" si="35"/>
        <v>41962.675127314811</v>
      </c>
      <c r="S575" s="12">
        <f t="shared" si="32"/>
        <v>42021.675000000003</v>
      </c>
    </row>
    <row r="576" spans="1:19" ht="43.2">
      <c r="A576">
        <v>574</v>
      </c>
      <c r="B576" s="3" t="s">
        <v>575</v>
      </c>
      <c r="C576" s="3" t="s">
        <v>4684</v>
      </c>
      <c r="D576" s="15">
        <v>11180</v>
      </c>
      <c r="E576" s="1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7">
        <f t="shared" si="33"/>
        <v>2795</v>
      </c>
      <c r="O576" s="5">
        <f t="shared" si="34"/>
        <v>7.1556350626118068E-3</v>
      </c>
      <c r="P576" s="6" t="s">
        <v>8274</v>
      </c>
      <c r="Q576" s="6" t="s">
        <v>8275</v>
      </c>
      <c r="R576" s="11">
        <f t="shared" si="35"/>
        <v>42632.068368055552</v>
      </c>
      <c r="S576" s="12">
        <f t="shared" si="32"/>
        <v>42662.068368055552</v>
      </c>
    </row>
    <row r="577" spans="1:19" ht="57.6">
      <c r="A577">
        <v>575</v>
      </c>
      <c r="B577" s="3" t="s">
        <v>576</v>
      </c>
      <c r="C577" s="3" t="s">
        <v>4685</v>
      </c>
      <c r="D577" s="15">
        <v>60000</v>
      </c>
      <c r="E577" s="1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7">
        <f t="shared" si="33"/>
        <v>15000</v>
      </c>
      <c r="O577" s="5">
        <f t="shared" si="34"/>
        <v>4.3166666666666666E-3</v>
      </c>
      <c r="P577" s="6" t="s">
        <v>8274</v>
      </c>
      <c r="Q577" s="6" t="s">
        <v>8275</v>
      </c>
      <c r="R577" s="11">
        <f t="shared" si="35"/>
        <v>42138.317627314813</v>
      </c>
      <c r="S577" s="12">
        <f t="shared" si="32"/>
        <v>42168.317627314813</v>
      </c>
    </row>
    <row r="578" spans="1:19" ht="43.2">
      <c r="A578">
        <v>576</v>
      </c>
      <c r="B578" s="3" t="s">
        <v>577</v>
      </c>
      <c r="C578" s="3" t="s">
        <v>4686</v>
      </c>
      <c r="D578" s="15">
        <v>80000</v>
      </c>
      <c r="E578" s="1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7">
        <f t="shared" si="33"/>
        <v>80000</v>
      </c>
      <c r="O578" s="5">
        <f t="shared" si="34"/>
        <v>1.2500000000000001E-5</v>
      </c>
      <c r="P578" s="6" t="s">
        <v>8274</v>
      </c>
      <c r="Q578" s="6" t="s">
        <v>8275</v>
      </c>
      <c r="R578" s="11">
        <f t="shared" si="35"/>
        <v>42031.096666666665</v>
      </c>
      <c r="S578" s="12">
        <f t="shared" ref="S578:S641" si="36">(I578/86400)+25569+(-9/24)</f>
        <v>42091.055</v>
      </c>
    </row>
    <row r="579" spans="1:19" ht="43.2">
      <c r="A579">
        <v>577</v>
      </c>
      <c r="B579" s="3" t="s">
        <v>578</v>
      </c>
      <c r="C579" s="3" t="s">
        <v>4687</v>
      </c>
      <c r="D579" s="15">
        <v>5000</v>
      </c>
      <c r="E579" s="1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7">
        <f t="shared" ref="N579:N642" si="37">D579/L579</f>
        <v>5000</v>
      </c>
      <c r="O579" s="5">
        <f t="shared" ref="O579:O642" si="38">E579/D579</f>
        <v>2E-3</v>
      </c>
      <c r="P579" s="6" t="s">
        <v>8274</v>
      </c>
      <c r="Q579" s="6" t="s">
        <v>8275</v>
      </c>
      <c r="R579" s="11">
        <f t="shared" ref="R579:R642" si="39">(J579/86400)+25569+(-9/24)</f>
        <v>42450.214143518519</v>
      </c>
      <c r="S579" s="12">
        <f t="shared" si="36"/>
        <v>42510.214143518519</v>
      </c>
    </row>
    <row r="580" spans="1:19" ht="28.8">
      <c r="A580">
        <v>578</v>
      </c>
      <c r="B580" s="3" t="s">
        <v>579</v>
      </c>
      <c r="C580" s="3" t="s">
        <v>4688</v>
      </c>
      <c r="D580" s="15">
        <v>125000</v>
      </c>
      <c r="E580" s="1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7">
        <f t="shared" si="37"/>
        <v>17857.142857142859</v>
      </c>
      <c r="O580" s="5">
        <f t="shared" si="38"/>
        <v>1.12E-4</v>
      </c>
      <c r="P580" s="6" t="s">
        <v>8274</v>
      </c>
      <c r="Q580" s="6" t="s">
        <v>8275</v>
      </c>
      <c r="R580" s="11">
        <f t="shared" si="39"/>
        <v>42230.203622685185</v>
      </c>
      <c r="S580" s="12">
        <f t="shared" si="36"/>
        <v>42254.203622685185</v>
      </c>
    </row>
    <row r="581" spans="1:19" ht="28.8">
      <c r="A581">
        <v>579</v>
      </c>
      <c r="B581" s="3" t="s">
        <v>580</v>
      </c>
      <c r="C581" s="3" t="s">
        <v>4689</v>
      </c>
      <c r="D581" s="15">
        <v>12000</v>
      </c>
      <c r="E581" s="1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7">
        <f t="shared" si="37"/>
        <v>2400</v>
      </c>
      <c r="O581" s="5">
        <f t="shared" si="38"/>
        <v>1.4583333333333334E-2</v>
      </c>
      <c r="P581" s="6" t="s">
        <v>8274</v>
      </c>
      <c r="Q581" s="6" t="s">
        <v>8275</v>
      </c>
      <c r="R581" s="11">
        <f t="shared" si="39"/>
        <v>41968.477118055554</v>
      </c>
      <c r="S581" s="12">
        <f t="shared" si="36"/>
        <v>41998.477118055554</v>
      </c>
    </row>
    <row r="582" spans="1:19" ht="43.2">
      <c r="A582">
        <v>580</v>
      </c>
      <c r="B582" s="3" t="s">
        <v>581</v>
      </c>
      <c r="C582" s="3" t="s">
        <v>4690</v>
      </c>
      <c r="D582" s="15">
        <v>3000</v>
      </c>
      <c r="E582" s="1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7">
        <f t="shared" si="37"/>
        <v>3000</v>
      </c>
      <c r="O582" s="5">
        <f t="shared" si="38"/>
        <v>3.3333333333333332E-4</v>
      </c>
      <c r="P582" s="6" t="s">
        <v>8274</v>
      </c>
      <c r="Q582" s="6" t="s">
        <v>8275</v>
      </c>
      <c r="R582" s="11">
        <f t="shared" si="39"/>
        <v>42605.533182870371</v>
      </c>
      <c r="S582" s="12">
        <f t="shared" si="36"/>
        <v>42635.533182870371</v>
      </c>
    </row>
    <row r="583" spans="1:19" ht="43.2">
      <c r="A583">
        <v>581</v>
      </c>
      <c r="B583" s="3" t="s">
        <v>582</v>
      </c>
      <c r="C583" s="3" t="s">
        <v>4691</v>
      </c>
      <c r="D583" s="15">
        <v>400</v>
      </c>
      <c r="E583" s="1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7" t="e">
        <f t="shared" si="37"/>
        <v>#DIV/0!</v>
      </c>
      <c r="O583" s="5">
        <f t="shared" si="38"/>
        <v>0</v>
      </c>
      <c r="P583" s="6" t="s">
        <v>8274</v>
      </c>
      <c r="Q583" s="6" t="s">
        <v>8275</v>
      </c>
      <c r="R583" s="11">
        <f t="shared" si="39"/>
        <v>42187.637777777782</v>
      </c>
      <c r="S583" s="12">
        <f t="shared" si="36"/>
        <v>42217.637777777782</v>
      </c>
    </row>
    <row r="584" spans="1:19" ht="43.2">
      <c r="A584">
        <v>582</v>
      </c>
      <c r="B584" s="3" t="s">
        <v>583</v>
      </c>
      <c r="C584" s="3" t="s">
        <v>4692</v>
      </c>
      <c r="D584" s="15">
        <v>100000</v>
      </c>
      <c r="E584" s="1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7" t="e">
        <f t="shared" si="37"/>
        <v>#DIV/0!</v>
      </c>
      <c r="O584" s="5">
        <f t="shared" si="38"/>
        <v>0</v>
      </c>
      <c r="P584" s="6" t="s">
        <v>8274</v>
      </c>
      <c r="Q584" s="6" t="s">
        <v>8275</v>
      </c>
      <c r="R584" s="11">
        <f t="shared" si="39"/>
        <v>42055.364803240736</v>
      </c>
      <c r="S584" s="12">
        <f t="shared" si="36"/>
        <v>42078.375</v>
      </c>
    </row>
    <row r="585" spans="1:19" ht="43.2">
      <c r="A585">
        <v>583</v>
      </c>
      <c r="B585" s="3" t="s">
        <v>584</v>
      </c>
      <c r="C585" s="3" t="s">
        <v>4693</v>
      </c>
      <c r="D585" s="15">
        <v>9000</v>
      </c>
      <c r="E585" s="1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7">
        <f t="shared" si="37"/>
        <v>9000</v>
      </c>
      <c r="O585" s="5">
        <f t="shared" si="38"/>
        <v>1.1111111111111112E-4</v>
      </c>
      <c r="P585" s="6" t="s">
        <v>8274</v>
      </c>
      <c r="Q585" s="6" t="s">
        <v>8275</v>
      </c>
      <c r="R585" s="11">
        <f t="shared" si="39"/>
        <v>42052.56350694444</v>
      </c>
      <c r="S585" s="12">
        <f t="shared" si="36"/>
        <v>42082.521840277783</v>
      </c>
    </row>
    <row r="586" spans="1:19" ht="43.2">
      <c r="A586">
        <v>584</v>
      </c>
      <c r="B586" s="3" t="s">
        <v>585</v>
      </c>
      <c r="C586" s="3" t="s">
        <v>4694</v>
      </c>
      <c r="D586" s="15">
        <v>1000</v>
      </c>
      <c r="E586" s="1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7">
        <f t="shared" si="37"/>
        <v>500</v>
      </c>
      <c r="O586" s="5">
        <f t="shared" si="38"/>
        <v>0.01</v>
      </c>
      <c r="P586" s="6" t="s">
        <v>8274</v>
      </c>
      <c r="Q586" s="6" t="s">
        <v>8275</v>
      </c>
      <c r="R586" s="11">
        <f t="shared" si="39"/>
        <v>42049.341620370367</v>
      </c>
      <c r="S586" s="12">
        <f t="shared" si="36"/>
        <v>42079.299953703703</v>
      </c>
    </row>
    <row r="587" spans="1:19" ht="43.2">
      <c r="A587">
        <v>585</v>
      </c>
      <c r="B587" s="3" t="s">
        <v>586</v>
      </c>
      <c r="C587" s="3" t="s">
        <v>4695</v>
      </c>
      <c r="D587" s="15">
        <v>9000</v>
      </c>
      <c r="E587" s="1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7" t="e">
        <f t="shared" si="37"/>
        <v>#DIV/0!</v>
      </c>
      <c r="O587" s="5">
        <f t="shared" si="38"/>
        <v>0</v>
      </c>
      <c r="P587" s="6" t="s">
        <v>8274</v>
      </c>
      <c r="Q587" s="6" t="s">
        <v>8275</v>
      </c>
      <c r="R587" s="11">
        <f t="shared" si="39"/>
        <v>42283.0159375</v>
      </c>
      <c r="S587" s="12">
        <f t="shared" si="36"/>
        <v>42338.625</v>
      </c>
    </row>
    <row r="588" spans="1:19" ht="43.2">
      <c r="A588">
        <v>586</v>
      </c>
      <c r="B588" s="3" t="s">
        <v>587</v>
      </c>
      <c r="C588" s="3" t="s">
        <v>4696</v>
      </c>
      <c r="D588" s="15">
        <v>10000</v>
      </c>
      <c r="E588" s="1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7">
        <f t="shared" si="37"/>
        <v>2500</v>
      </c>
      <c r="O588" s="5">
        <f t="shared" si="38"/>
        <v>5.5999999999999999E-3</v>
      </c>
      <c r="P588" s="6" t="s">
        <v>8274</v>
      </c>
      <c r="Q588" s="6" t="s">
        <v>8275</v>
      </c>
      <c r="R588" s="11">
        <f t="shared" si="39"/>
        <v>42020.479247685187</v>
      </c>
      <c r="S588" s="12">
        <f t="shared" si="36"/>
        <v>42050.479247685187</v>
      </c>
    </row>
    <row r="589" spans="1:19" ht="72">
      <c r="A589">
        <v>587</v>
      </c>
      <c r="B589" s="3" t="s">
        <v>588</v>
      </c>
      <c r="C589" s="3" t="s">
        <v>4697</v>
      </c>
      <c r="D589" s="15">
        <v>30000</v>
      </c>
      <c r="E589" s="1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7">
        <f t="shared" si="37"/>
        <v>4285.7142857142853</v>
      </c>
      <c r="O589" s="5">
        <f t="shared" si="38"/>
        <v>9.0833333333333335E-2</v>
      </c>
      <c r="P589" s="6" t="s">
        <v>8274</v>
      </c>
      <c r="Q589" s="6" t="s">
        <v>8275</v>
      </c>
      <c r="R589" s="11">
        <f t="shared" si="39"/>
        <v>42080.382326388892</v>
      </c>
      <c r="S589" s="12">
        <f t="shared" si="36"/>
        <v>42110.382326388892</v>
      </c>
    </row>
    <row r="590" spans="1:19" ht="43.2">
      <c r="A590">
        <v>588</v>
      </c>
      <c r="B590" s="3" t="s">
        <v>589</v>
      </c>
      <c r="C590" s="3" t="s">
        <v>4698</v>
      </c>
      <c r="D590" s="15">
        <v>9000</v>
      </c>
      <c r="E590" s="1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7">
        <f t="shared" si="37"/>
        <v>4500</v>
      </c>
      <c r="O590" s="5">
        <f t="shared" si="38"/>
        <v>3.3444444444444443E-2</v>
      </c>
      <c r="P590" s="6" t="s">
        <v>8274</v>
      </c>
      <c r="Q590" s="6" t="s">
        <v>8275</v>
      </c>
      <c r="R590" s="11">
        <f t="shared" si="39"/>
        <v>42631.394513888888</v>
      </c>
      <c r="S590" s="12">
        <f t="shared" si="36"/>
        <v>42691.436180555553</v>
      </c>
    </row>
    <row r="591" spans="1:19">
      <c r="A591">
        <v>589</v>
      </c>
      <c r="B591" s="3" t="s">
        <v>590</v>
      </c>
      <c r="C591" s="3" t="s">
        <v>4699</v>
      </c>
      <c r="D591" s="15">
        <v>7500</v>
      </c>
      <c r="E591" s="1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7">
        <f t="shared" si="37"/>
        <v>7500</v>
      </c>
      <c r="O591" s="5">
        <f t="shared" si="38"/>
        <v>1.3333333333333334E-4</v>
      </c>
      <c r="P591" s="6" t="s">
        <v>8274</v>
      </c>
      <c r="Q591" s="6" t="s">
        <v>8275</v>
      </c>
      <c r="R591" s="11">
        <f t="shared" si="39"/>
        <v>42178.239571759259</v>
      </c>
      <c r="S591" s="12">
        <f t="shared" si="36"/>
        <v>42193.239571759259</v>
      </c>
    </row>
    <row r="592" spans="1:19" ht="57.6">
      <c r="A592">
        <v>590</v>
      </c>
      <c r="B592" s="3" t="s">
        <v>591</v>
      </c>
      <c r="C592" s="3" t="s">
        <v>4700</v>
      </c>
      <c r="D592" s="15">
        <v>5000</v>
      </c>
      <c r="E592" s="1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7">
        <f t="shared" si="37"/>
        <v>555.55555555555554</v>
      </c>
      <c r="O592" s="5">
        <f t="shared" si="38"/>
        <v>4.4600000000000001E-2</v>
      </c>
      <c r="P592" s="6" t="s">
        <v>8274</v>
      </c>
      <c r="Q592" s="6" t="s">
        <v>8275</v>
      </c>
      <c r="R592" s="11">
        <f t="shared" si="39"/>
        <v>42377.179756944446</v>
      </c>
      <c r="S592" s="12">
        <f t="shared" si="36"/>
        <v>42408.167361111111</v>
      </c>
    </row>
    <row r="593" spans="1:19" ht="43.2">
      <c r="A593">
        <v>591</v>
      </c>
      <c r="B593" s="3" t="s">
        <v>592</v>
      </c>
      <c r="C593" s="3" t="s">
        <v>4701</v>
      </c>
      <c r="D593" s="15">
        <v>100000</v>
      </c>
      <c r="E593" s="1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7">
        <f t="shared" si="37"/>
        <v>50000</v>
      </c>
      <c r="O593" s="5">
        <f t="shared" si="38"/>
        <v>6.0999999999999997E-4</v>
      </c>
      <c r="P593" s="6" t="s">
        <v>8274</v>
      </c>
      <c r="Q593" s="6" t="s">
        <v>8275</v>
      </c>
      <c r="R593" s="11">
        <f t="shared" si="39"/>
        <v>42177.168171296296</v>
      </c>
      <c r="S593" s="12">
        <f t="shared" si="36"/>
        <v>42207.168171296296</v>
      </c>
    </row>
    <row r="594" spans="1:19" ht="43.2">
      <c r="A594">
        <v>592</v>
      </c>
      <c r="B594" s="3" t="s">
        <v>593</v>
      </c>
      <c r="C594" s="3" t="s">
        <v>4702</v>
      </c>
      <c r="D594" s="15">
        <v>7500</v>
      </c>
      <c r="E594" s="1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7">
        <f t="shared" si="37"/>
        <v>7500</v>
      </c>
      <c r="O594" s="5">
        <f t="shared" si="38"/>
        <v>3.3333333333333333E-2</v>
      </c>
      <c r="P594" s="6" t="s">
        <v>8274</v>
      </c>
      <c r="Q594" s="6" t="s">
        <v>8275</v>
      </c>
      <c r="R594" s="11">
        <f t="shared" si="39"/>
        <v>41945.857175925928</v>
      </c>
      <c r="S594" s="12">
        <f t="shared" si="36"/>
        <v>41975.857175925921</v>
      </c>
    </row>
    <row r="595" spans="1:19" ht="57.6">
      <c r="A595">
        <v>593</v>
      </c>
      <c r="B595" s="3" t="s">
        <v>594</v>
      </c>
      <c r="C595" s="3" t="s">
        <v>4703</v>
      </c>
      <c r="D595" s="15">
        <v>500</v>
      </c>
      <c r="E595" s="1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7">
        <f t="shared" si="37"/>
        <v>71.428571428571431</v>
      </c>
      <c r="O595" s="5">
        <f t="shared" si="38"/>
        <v>0.23</v>
      </c>
      <c r="P595" s="6" t="s">
        <v>8274</v>
      </c>
      <c r="Q595" s="6" t="s">
        <v>8275</v>
      </c>
      <c r="R595" s="11">
        <f t="shared" si="39"/>
        <v>42070.302604166667</v>
      </c>
      <c r="S595" s="12">
        <f t="shared" si="36"/>
        <v>42100.260937500003</v>
      </c>
    </row>
    <row r="596" spans="1:19" ht="28.8">
      <c r="A596">
        <v>594</v>
      </c>
      <c r="B596" s="3" t="s">
        <v>595</v>
      </c>
      <c r="C596" s="3" t="s">
        <v>4704</v>
      </c>
      <c r="D596" s="15">
        <v>25000</v>
      </c>
      <c r="E596" s="1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7">
        <f t="shared" si="37"/>
        <v>12500</v>
      </c>
      <c r="O596" s="5">
        <f t="shared" si="38"/>
        <v>1.0399999999999999E-3</v>
      </c>
      <c r="P596" s="6" t="s">
        <v>8274</v>
      </c>
      <c r="Q596" s="6" t="s">
        <v>8275</v>
      </c>
      <c r="R596" s="11">
        <f t="shared" si="39"/>
        <v>42446.405162037037</v>
      </c>
      <c r="S596" s="12">
        <f t="shared" si="36"/>
        <v>42476.405162037037</v>
      </c>
    </row>
    <row r="597" spans="1:19" ht="43.2">
      <c r="A597">
        <v>595</v>
      </c>
      <c r="B597" s="3" t="s">
        <v>596</v>
      </c>
      <c r="C597" s="3" t="s">
        <v>4705</v>
      </c>
      <c r="D597" s="15">
        <v>100000</v>
      </c>
      <c r="E597" s="1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7">
        <f t="shared" si="37"/>
        <v>12500</v>
      </c>
      <c r="O597" s="5">
        <f t="shared" si="38"/>
        <v>4.2599999999999999E-3</v>
      </c>
      <c r="P597" s="6" t="s">
        <v>8274</v>
      </c>
      <c r="Q597" s="6" t="s">
        <v>8275</v>
      </c>
      <c r="R597" s="11">
        <f t="shared" si="39"/>
        <v>42082.694884259261</v>
      </c>
      <c r="S597" s="12">
        <f t="shared" si="36"/>
        <v>42127.694884259261</v>
      </c>
    </row>
    <row r="598" spans="1:19" ht="28.8">
      <c r="A598">
        <v>596</v>
      </c>
      <c r="B598" s="3" t="s">
        <v>597</v>
      </c>
      <c r="C598" s="3" t="s">
        <v>4706</v>
      </c>
      <c r="D598" s="15">
        <v>20000</v>
      </c>
      <c r="E598" s="1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7">
        <f t="shared" si="37"/>
        <v>10000</v>
      </c>
      <c r="O598" s="5">
        <f t="shared" si="38"/>
        <v>2.9999999999999997E-4</v>
      </c>
      <c r="P598" s="6" t="s">
        <v>8274</v>
      </c>
      <c r="Q598" s="6" t="s">
        <v>8275</v>
      </c>
      <c r="R598" s="11">
        <f t="shared" si="39"/>
        <v>42646.521898148145</v>
      </c>
      <c r="S598" s="12">
        <f t="shared" si="36"/>
        <v>42676.521898148145</v>
      </c>
    </row>
    <row r="599" spans="1:19" ht="43.2">
      <c r="A599">
        <v>597</v>
      </c>
      <c r="B599" s="3" t="s">
        <v>598</v>
      </c>
      <c r="C599" s="3" t="s">
        <v>4707</v>
      </c>
      <c r="D599" s="15">
        <v>7500</v>
      </c>
      <c r="E599" s="1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7">
        <f t="shared" si="37"/>
        <v>3750</v>
      </c>
      <c r="O599" s="5">
        <f t="shared" si="38"/>
        <v>2.6666666666666666E-3</v>
      </c>
      <c r="P599" s="6" t="s">
        <v>8274</v>
      </c>
      <c r="Q599" s="6" t="s">
        <v>8275</v>
      </c>
      <c r="R599" s="11">
        <f t="shared" si="39"/>
        <v>42545.330266203702</v>
      </c>
      <c r="S599" s="12">
        <f t="shared" si="36"/>
        <v>42582.291666666672</v>
      </c>
    </row>
    <row r="600" spans="1:19" ht="28.8">
      <c r="A600">
        <v>598</v>
      </c>
      <c r="B600" s="3" t="s">
        <v>599</v>
      </c>
      <c r="C600" s="3" t="s">
        <v>4708</v>
      </c>
      <c r="D600" s="15">
        <v>2500</v>
      </c>
      <c r="E600" s="1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7">
        <f t="shared" si="37"/>
        <v>357.14285714285717</v>
      </c>
      <c r="O600" s="5">
        <f t="shared" si="38"/>
        <v>0.34</v>
      </c>
      <c r="P600" s="6" t="s">
        <v>8274</v>
      </c>
      <c r="Q600" s="6" t="s">
        <v>8275</v>
      </c>
      <c r="R600" s="11">
        <f t="shared" si="39"/>
        <v>41947.62709490741</v>
      </c>
      <c r="S600" s="12">
        <f t="shared" si="36"/>
        <v>41977.62709490741</v>
      </c>
    </row>
    <row r="601" spans="1:19" ht="43.2">
      <c r="A601">
        <v>599</v>
      </c>
      <c r="B601" s="3" t="s">
        <v>600</v>
      </c>
      <c r="C601" s="3" t="s">
        <v>4709</v>
      </c>
      <c r="D601" s="15">
        <v>50000</v>
      </c>
      <c r="E601" s="1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7">
        <f t="shared" si="37"/>
        <v>25000</v>
      </c>
      <c r="O601" s="5">
        <f t="shared" si="38"/>
        <v>6.2E-4</v>
      </c>
      <c r="P601" s="6" t="s">
        <v>8274</v>
      </c>
      <c r="Q601" s="6" t="s">
        <v>8275</v>
      </c>
      <c r="R601" s="11">
        <f t="shared" si="39"/>
        <v>42047.437523148154</v>
      </c>
      <c r="S601" s="12">
        <f t="shared" si="36"/>
        <v>42071.261111111111</v>
      </c>
    </row>
    <row r="602" spans="1:19" ht="28.8">
      <c r="A602">
        <v>600</v>
      </c>
      <c r="B602" s="3" t="s">
        <v>601</v>
      </c>
      <c r="C602" s="3" t="s">
        <v>4710</v>
      </c>
      <c r="D602" s="15">
        <v>5000</v>
      </c>
      <c r="E602" s="1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7">
        <f t="shared" si="37"/>
        <v>5000</v>
      </c>
      <c r="O602" s="5">
        <f t="shared" si="38"/>
        <v>0.02</v>
      </c>
      <c r="P602" s="6" t="s">
        <v>8274</v>
      </c>
      <c r="Q602" s="6" t="s">
        <v>8275</v>
      </c>
      <c r="R602" s="11">
        <f t="shared" si="39"/>
        <v>42073.423171296294</v>
      </c>
      <c r="S602" s="12">
        <f t="shared" si="36"/>
        <v>42133.423171296294</v>
      </c>
    </row>
    <row r="603" spans="1:19" ht="43.2">
      <c r="A603">
        <v>601</v>
      </c>
      <c r="B603" s="3" t="s">
        <v>602</v>
      </c>
      <c r="C603" s="3" t="s">
        <v>4711</v>
      </c>
      <c r="D603" s="15">
        <v>10000</v>
      </c>
      <c r="E603" s="1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7">
        <f t="shared" si="37"/>
        <v>1666.6666666666667</v>
      </c>
      <c r="O603" s="5">
        <f t="shared" si="38"/>
        <v>1.4E-2</v>
      </c>
      <c r="P603" s="6" t="s">
        <v>8274</v>
      </c>
      <c r="Q603" s="6" t="s">
        <v>8275</v>
      </c>
      <c r="R603" s="11">
        <f t="shared" si="39"/>
        <v>41969.483090277776</v>
      </c>
      <c r="S603" s="12">
        <f t="shared" si="36"/>
        <v>41999.483090277776</v>
      </c>
    </row>
    <row r="604" spans="1:19" ht="43.2">
      <c r="A604">
        <v>602</v>
      </c>
      <c r="B604" s="3" t="s">
        <v>603</v>
      </c>
      <c r="C604" s="3" t="s">
        <v>4712</v>
      </c>
      <c r="D604" s="15">
        <v>70000</v>
      </c>
      <c r="E604" s="1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7" t="e">
        <f t="shared" si="37"/>
        <v>#DIV/0!</v>
      </c>
      <c r="O604" s="5">
        <f t="shared" si="38"/>
        <v>0</v>
      </c>
      <c r="P604" s="6" t="s">
        <v>8274</v>
      </c>
      <c r="Q604" s="6" t="s">
        <v>8275</v>
      </c>
      <c r="R604" s="11">
        <f t="shared" si="39"/>
        <v>42143.41915509259</v>
      </c>
      <c r="S604" s="12">
        <f t="shared" si="36"/>
        <v>42173.41915509259</v>
      </c>
    </row>
    <row r="605" spans="1:19" ht="43.2">
      <c r="A605">
        <v>603</v>
      </c>
      <c r="B605" s="3" t="s">
        <v>604</v>
      </c>
      <c r="C605" s="3" t="s">
        <v>4713</v>
      </c>
      <c r="D605" s="15">
        <v>15000</v>
      </c>
      <c r="E605" s="1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7">
        <f t="shared" si="37"/>
        <v>1153.8461538461538</v>
      </c>
      <c r="O605" s="5">
        <f t="shared" si="38"/>
        <v>3.9334666666666664E-2</v>
      </c>
      <c r="P605" s="6" t="s">
        <v>8274</v>
      </c>
      <c r="Q605" s="6" t="s">
        <v>8275</v>
      </c>
      <c r="R605" s="11">
        <f t="shared" si="39"/>
        <v>41835.264155092591</v>
      </c>
      <c r="S605" s="12">
        <f t="shared" si="36"/>
        <v>41865.264155092591</v>
      </c>
    </row>
    <row r="606" spans="1:19" ht="43.2">
      <c r="A606">
        <v>604</v>
      </c>
      <c r="B606" s="3" t="s">
        <v>605</v>
      </c>
      <c r="C606" s="3" t="s">
        <v>4714</v>
      </c>
      <c r="D606" s="15">
        <v>1500</v>
      </c>
      <c r="E606" s="1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7" t="e">
        <f t="shared" si="37"/>
        <v>#DIV/0!</v>
      </c>
      <c r="O606" s="5">
        <f t="shared" si="38"/>
        <v>0</v>
      </c>
      <c r="P606" s="6" t="s">
        <v>8274</v>
      </c>
      <c r="Q606" s="6" t="s">
        <v>8275</v>
      </c>
      <c r="R606" s="11">
        <f t="shared" si="39"/>
        <v>41848.660370370373</v>
      </c>
      <c r="S606" s="12">
        <f t="shared" si="36"/>
        <v>41878.660370370373</v>
      </c>
    </row>
    <row r="607" spans="1:19" ht="28.8">
      <c r="A607">
        <v>605</v>
      </c>
      <c r="B607" s="3" t="s">
        <v>606</v>
      </c>
      <c r="C607" s="3" t="s">
        <v>4715</v>
      </c>
      <c r="D607" s="15">
        <v>5000</v>
      </c>
      <c r="E607" s="1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7">
        <f t="shared" si="37"/>
        <v>625</v>
      </c>
      <c r="O607" s="5">
        <f t="shared" si="38"/>
        <v>2.6200000000000001E-2</v>
      </c>
      <c r="P607" s="6" t="s">
        <v>8274</v>
      </c>
      <c r="Q607" s="6" t="s">
        <v>8275</v>
      </c>
      <c r="R607" s="11">
        <f t="shared" si="39"/>
        <v>42193.982731481483</v>
      </c>
      <c r="S607" s="12">
        <f t="shared" si="36"/>
        <v>42238.982731481483</v>
      </c>
    </row>
    <row r="608" spans="1:19" ht="57.6">
      <c r="A608">
        <v>606</v>
      </c>
      <c r="B608" s="3" t="s">
        <v>607</v>
      </c>
      <c r="C608" s="3" t="s">
        <v>4716</v>
      </c>
      <c r="D608" s="15">
        <v>5000</v>
      </c>
      <c r="E608" s="1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7">
        <f t="shared" si="37"/>
        <v>5000</v>
      </c>
      <c r="O608" s="5">
        <f t="shared" si="38"/>
        <v>2E-3</v>
      </c>
      <c r="P608" s="6" t="s">
        <v>8274</v>
      </c>
      <c r="Q608" s="6" t="s">
        <v>8275</v>
      </c>
      <c r="R608" s="11">
        <f t="shared" si="39"/>
        <v>42102.275567129633</v>
      </c>
      <c r="S608" s="12">
        <f t="shared" si="36"/>
        <v>42148.25</v>
      </c>
    </row>
    <row r="609" spans="1:19" ht="43.2">
      <c r="A609">
        <v>607</v>
      </c>
      <c r="B609" s="3" t="s">
        <v>608</v>
      </c>
      <c r="C609" s="3" t="s">
        <v>4717</v>
      </c>
      <c r="D609" s="15">
        <v>250</v>
      </c>
      <c r="E609" s="1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7" t="e">
        <f t="shared" si="37"/>
        <v>#DIV/0!</v>
      </c>
      <c r="O609" s="5">
        <f t="shared" si="38"/>
        <v>0</v>
      </c>
      <c r="P609" s="6" t="s">
        <v>8274</v>
      </c>
      <c r="Q609" s="6" t="s">
        <v>8275</v>
      </c>
      <c r="R609" s="11">
        <f t="shared" si="39"/>
        <v>42300.450648148151</v>
      </c>
      <c r="S609" s="12">
        <f t="shared" si="36"/>
        <v>42330.492314814815</v>
      </c>
    </row>
    <row r="610" spans="1:19" ht="43.2">
      <c r="A610">
        <v>608</v>
      </c>
      <c r="B610" s="3" t="s">
        <v>609</v>
      </c>
      <c r="C610" s="3" t="s">
        <v>4718</v>
      </c>
      <c r="D610" s="15">
        <v>150000</v>
      </c>
      <c r="E610" s="1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7">
        <f t="shared" si="37"/>
        <v>30000</v>
      </c>
      <c r="O610" s="5">
        <f t="shared" si="38"/>
        <v>9.7400000000000004E-3</v>
      </c>
      <c r="P610" s="6" t="s">
        <v>8274</v>
      </c>
      <c r="Q610" s="6" t="s">
        <v>8275</v>
      </c>
      <c r="R610" s="11">
        <f t="shared" si="39"/>
        <v>42140.546064814815</v>
      </c>
      <c r="S610" s="12">
        <f t="shared" si="36"/>
        <v>42170.546064814815</v>
      </c>
    </row>
    <row r="611" spans="1:19" ht="43.2">
      <c r="A611">
        <v>609</v>
      </c>
      <c r="B611" s="3" t="s">
        <v>610</v>
      </c>
      <c r="C611" s="3" t="s">
        <v>4719</v>
      </c>
      <c r="D611" s="15">
        <v>780</v>
      </c>
      <c r="E611" s="1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7">
        <f t="shared" si="37"/>
        <v>780</v>
      </c>
      <c r="O611" s="5">
        <f t="shared" si="38"/>
        <v>6.41025641025641E-3</v>
      </c>
      <c r="P611" s="6" t="s">
        <v>8274</v>
      </c>
      <c r="Q611" s="6" t="s">
        <v>8275</v>
      </c>
      <c r="R611" s="11">
        <f t="shared" si="39"/>
        <v>42306.659074074079</v>
      </c>
      <c r="S611" s="12">
        <f t="shared" si="36"/>
        <v>42336.700740740736</v>
      </c>
    </row>
    <row r="612" spans="1:19" ht="43.2">
      <c r="A612">
        <v>610</v>
      </c>
      <c r="B612" s="3" t="s">
        <v>611</v>
      </c>
      <c r="C612" s="3" t="s">
        <v>4720</v>
      </c>
      <c r="D612" s="15">
        <v>13803</v>
      </c>
      <c r="E612" s="1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7" t="e">
        <f t="shared" si="37"/>
        <v>#DIV/0!</v>
      </c>
      <c r="O612" s="5">
        <f t="shared" si="38"/>
        <v>0</v>
      </c>
      <c r="P612" s="6" t="s">
        <v>8274</v>
      </c>
      <c r="Q612" s="6" t="s">
        <v>8275</v>
      </c>
      <c r="R612" s="11">
        <f t="shared" si="39"/>
        <v>42086.45585648148</v>
      </c>
      <c r="S612" s="12">
        <f t="shared" si="36"/>
        <v>42116.45585648148</v>
      </c>
    </row>
    <row r="613" spans="1:19" ht="43.2">
      <c r="A613">
        <v>611</v>
      </c>
      <c r="B613" s="3" t="s">
        <v>612</v>
      </c>
      <c r="C613" s="3" t="s">
        <v>4721</v>
      </c>
      <c r="D613" s="15">
        <v>80000</v>
      </c>
      <c r="E613" s="1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7" t="e">
        <f t="shared" si="37"/>
        <v>#DIV/0!</v>
      </c>
      <c r="O613" s="5">
        <f t="shared" si="38"/>
        <v>0</v>
      </c>
      <c r="P613" s="6" t="s">
        <v>8274</v>
      </c>
      <c r="Q613" s="6" t="s">
        <v>8275</v>
      </c>
      <c r="R613" s="11">
        <f t="shared" si="39"/>
        <v>42328.185613425929</v>
      </c>
      <c r="S613" s="12">
        <f t="shared" si="36"/>
        <v>42388.185613425929</v>
      </c>
    </row>
    <row r="614" spans="1:19" ht="28.8">
      <c r="A614">
        <v>612</v>
      </c>
      <c r="B614" s="3" t="s">
        <v>613</v>
      </c>
      <c r="C614" s="3" t="s">
        <v>4722</v>
      </c>
      <c r="D614" s="15">
        <v>10000</v>
      </c>
      <c r="E614" s="1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7" t="e">
        <f t="shared" si="37"/>
        <v>#DIV/0!</v>
      </c>
      <c r="O614" s="5">
        <f t="shared" si="38"/>
        <v>0</v>
      </c>
      <c r="P614" s="6" t="s">
        <v>8274</v>
      </c>
      <c r="Q614" s="6" t="s">
        <v>8275</v>
      </c>
      <c r="R614" s="11">
        <f t="shared" si="39"/>
        <v>42584.656782407408</v>
      </c>
      <c r="S614" s="12">
        <f t="shared" si="36"/>
        <v>42614.656782407408</v>
      </c>
    </row>
    <row r="615" spans="1:19" ht="43.2">
      <c r="A615">
        <v>613</v>
      </c>
      <c r="B615" s="3" t="s">
        <v>614</v>
      </c>
      <c r="C615" s="3" t="s">
        <v>4723</v>
      </c>
      <c r="D615" s="15">
        <v>60000</v>
      </c>
      <c r="E615" s="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7">
        <f t="shared" si="37"/>
        <v>495.8677685950413</v>
      </c>
      <c r="O615" s="5">
        <f t="shared" si="38"/>
        <v>0.21363333333333334</v>
      </c>
      <c r="P615" s="6" t="s">
        <v>8274</v>
      </c>
      <c r="Q615" s="6" t="s">
        <v>8275</v>
      </c>
      <c r="R615" s="11">
        <f t="shared" si="39"/>
        <v>42247.121759259258</v>
      </c>
      <c r="S615" s="12">
        <f t="shared" si="36"/>
        <v>42277.832638888889</v>
      </c>
    </row>
    <row r="616" spans="1:19" ht="43.2">
      <c r="A616">
        <v>614</v>
      </c>
      <c r="B616" s="3" t="s">
        <v>615</v>
      </c>
      <c r="C616" s="3" t="s">
        <v>4724</v>
      </c>
      <c r="D616" s="15">
        <v>10000</v>
      </c>
      <c r="E616" s="1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7" t="e">
        <f t="shared" si="37"/>
        <v>#DIV/0!</v>
      </c>
      <c r="O616" s="5">
        <f t="shared" si="38"/>
        <v>0</v>
      </c>
      <c r="P616" s="6" t="s">
        <v>8274</v>
      </c>
      <c r="Q616" s="6" t="s">
        <v>8275</v>
      </c>
      <c r="R616" s="11">
        <f t="shared" si="39"/>
        <v>42514.686805555553</v>
      </c>
      <c r="S616" s="12">
        <f t="shared" si="36"/>
        <v>42544.686805555553</v>
      </c>
    </row>
    <row r="617" spans="1:19" ht="43.2">
      <c r="A617">
        <v>615</v>
      </c>
      <c r="B617" s="3" t="s">
        <v>616</v>
      </c>
      <c r="C617" s="3" t="s">
        <v>4725</v>
      </c>
      <c r="D617" s="15">
        <v>515</v>
      </c>
      <c r="E617" s="1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7" t="e">
        <f t="shared" si="37"/>
        <v>#DIV/0!</v>
      </c>
      <c r="O617" s="5">
        <f t="shared" si="38"/>
        <v>0</v>
      </c>
      <c r="P617" s="6" t="s">
        <v>8274</v>
      </c>
      <c r="Q617" s="6" t="s">
        <v>8275</v>
      </c>
      <c r="R617" s="11">
        <f t="shared" si="39"/>
        <v>42241.747210648144</v>
      </c>
      <c r="S617" s="12">
        <f t="shared" si="36"/>
        <v>42271.747210648144</v>
      </c>
    </row>
    <row r="618" spans="1:19" ht="43.2">
      <c r="A618">
        <v>616</v>
      </c>
      <c r="B618" s="3" t="s">
        <v>617</v>
      </c>
      <c r="C618" s="3" t="s">
        <v>4726</v>
      </c>
      <c r="D618" s="15">
        <v>5000</v>
      </c>
      <c r="E618" s="1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7" t="e">
        <f t="shared" si="37"/>
        <v>#DIV/0!</v>
      </c>
      <c r="O618" s="5">
        <f t="shared" si="38"/>
        <v>0</v>
      </c>
      <c r="P618" s="6" t="s">
        <v>8274</v>
      </c>
      <c r="Q618" s="6" t="s">
        <v>8275</v>
      </c>
      <c r="R618" s="11">
        <f t="shared" si="39"/>
        <v>42761.001238425924</v>
      </c>
      <c r="S618" s="12">
        <f t="shared" si="36"/>
        <v>42791.001238425924</v>
      </c>
    </row>
    <row r="619" spans="1:19" ht="57.6">
      <c r="A619">
        <v>617</v>
      </c>
      <c r="B619" s="3" t="s">
        <v>618</v>
      </c>
      <c r="C619" s="3" t="s">
        <v>4727</v>
      </c>
      <c r="D619" s="15">
        <v>2000</v>
      </c>
      <c r="E619" s="1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7">
        <f t="shared" si="37"/>
        <v>666.66666666666663</v>
      </c>
      <c r="O619" s="5">
        <f t="shared" si="38"/>
        <v>0.03</v>
      </c>
      <c r="P619" s="6" t="s">
        <v>8274</v>
      </c>
      <c r="Q619" s="6" t="s">
        <v>8275</v>
      </c>
      <c r="R619" s="11">
        <f t="shared" si="39"/>
        <v>42086.968090277776</v>
      </c>
      <c r="S619" s="12">
        <f t="shared" si="36"/>
        <v>42131.968090277776</v>
      </c>
    </row>
    <row r="620" spans="1:19" ht="43.2">
      <c r="A620">
        <v>618</v>
      </c>
      <c r="B620" s="3" t="s">
        <v>619</v>
      </c>
      <c r="C620" s="3" t="s">
        <v>4728</v>
      </c>
      <c r="D620" s="15">
        <v>400</v>
      </c>
      <c r="E620" s="1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7" t="e">
        <f t="shared" si="37"/>
        <v>#DIV/0!</v>
      </c>
      <c r="O620" s="5">
        <f t="shared" si="38"/>
        <v>0</v>
      </c>
      <c r="P620" s="6" t="s">
        <v>8274</v>
      </c>
      <c r="Q620" s="6" t="s">
        <v>8275</v>
      </c>
      <c r="R620" s="11">
        <f t="shared" si="39"/>
        <v>42317.435219907406</v>
      </c>
      <c r="S620" s="12">
        <f t="shared" si="36"/>
        <v>42347.435219907406</v>
      </c>
    </row>
    <row r="621" spans="1:19" ht="28.8">
      <c r="A621">
        <v>619</v>
      </c>
      <c r="B621" s="3" t="s">
        <v>620</v>
      </c>
      <c r="C621" s="3" t="s">
        <v>4729</v>
      </c>
      <c r="D621" s="15">
        <v>2500000</v>
      </c>
      <c r="E621" s="1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7">
        <f t="shared" si="37"/>
        <v>2500000</v>
      </c>
      <c r="O621" s="5">
        <f t="shared" si="38"/>
        <v>3.9999999999999998E-7</v>
      </c>
      <c r="P621" s="6" t="s">
        <v>8274</v>
      </c>
      <c r="Q621" s="6" t="s">
        <v>8275</v>
      </c>
      <c r="R621" s="11">
        <f t="shared" si="39"/>
        <v>41908.275347222225</v>
      </c>
      <c r="S621" s="12">
        <f t="shared" si="36"/>
        <v>41968.317013888889</v>
      </c>
    </row>
    <row r="622" spans="1:19" ht="43.2">
      <c r="A622">
        <v>620</v>
      </c>
      <c r="B622" s="3" t="s">
        <v>621</v>
      </c>
      <c r="C622" s="3" t="s">
        <v>4730</v>
      </c>
      <c r="D622" s="15">
        <v>30000</v>
      </c>
      <c r="E622" s="1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7">
        <f t="shared" si="37"/>
        <v>30000</v>
      </c>
      <c r="O622" s="5">
        <f t="shared" si="38"/>
        <v>0.01</v>
      </c>
      <c r="P622" s="6" t="s">
        <v>8274</v>
      </c>
      <c r="Q622" s="6" t="s">
        <v>8275</v>
      </c>
      <c r="R622" s="11">
        <f t="shared" si="39"/>
        <v>41831.341874999998</v>
      </c>
      <c r="S622" s="12">
        <f t="shared" si="36"/>
        <v>41876.341874999998</v>
      </c>
    </row>
    <row r="623" spans="1:19" ht="43.2">
      <c r="A623">
        <v>621</v>
      </c>
      <c r="B623" s="3" t="s">
        <v>622</v>
      </c>
      <c r="C623" s="3" t="s">
        <v>4731</v>
      </c>
      <c r="D623" s="15">
        <v>25000</v>
      </c>
      <c r="E623" s="1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7">
        <f t="shared" si="37"/>
        <v>8333.3333333333339</v>
      </c>
      <c r="O623" s="5">
        <f t="shared" si="38"/>
        <v>1.044E-2</v>
      </c>
      <c r="P623" s="6" t="s">
        <v>8274</v>
      </c>
      <c r="Q623" s="6" t="s">
        <v>8275</v>
      </c>
      <c r="R623" s="11">
        <f t="shared" si="39"/>
        <v>42528.612696759257</v>
      </c>
      <c r="S623" s="12">
        <f t="shared" si="36"/>
        <v>42558.612696759257</v>
      </c>
    </row>
    <row r="624" spans="1:19" ht="43.2">
      <c r="A624">
        <v>622</v>
      </c>
      <c r="B624" s="3" t="s">
        <v>623</v>
      </c>
      <c r="C624" s="3" t="s">
        <v>4732</v>
      </c>
      <c r="D624" s="15">
        <v>6000</v>
      </c>
      <c r="E624" s="1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7">
        <f t="shared" si="37"/>
        <v>666.66666666666663</v>
      </c>
      <c r="O624" s="5">
        <f t="shared" si="38"/>
        <v>5.6833333333333333E-2</v>
      </c>
      <c r="P624" s="6" t="s">
        <v>8274</v>
      </c>
      <c r="Q624" s="6" t="s">
        <v>8275</v>
      </c>
      <c r="R624" s="11">
        <f t="shared" si="39"/>
        <v>42532.399745370371</v>
      </c>
      <c r="S624" s="12">
        <f t="shared" si="36"/>
        <v>42552.399745370371</v>
      </c>
    </row>
    <row r="625" spans="1:19" ht="57.6">
      <c r="A625">
        <v>623</v>
      </c>
      <c r="B625" s="3" t="s">
        <v>624</v>
      </c>
      <c r="C625" s="3" t="s">
        <v>4733</v>
      </c>
      <c r="D625" s="15">
        <v>75000</v>
      </c>
      <c r="E625" s="1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7" t="e">
        <f t="shared" si="37"/>
        <v>#DIV/0!</v>
      </c>
      <c r="O625" s="5">
        <f t="shared" si="38"/>
        <v>0</v>
      </c>
      <c r="P625" s="6" t="s">
        <v>8274</v>
      </c>
      <c r="Q625" s="6" t="s">
        <v>8275</v>
      </c>
      <c r="R625" s="11">
        <f t="shared" si="39"/>
        <v>42121.634224537032</v>
      </c>
      <c r="S625" s="12">
        <f t="shared" si="36"/>
        <v>42151.634224537032</v>
      </c>
    </row>
    <row r="626" spans="1:19" ht="43.2">
      <c r="A626">
        <v>624</v>
      </c>
      <c r="B626" s="3" t="s">
        <v>625</v>
      </c>
      <c r="C626" s="3" t="s">
        <v>4734</v>
      </c>
      <c r="D626" s="15">
        <v>5000</v>
      </c>
      <c r="E626" s="1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7" t="e">
        <f t="shared" si="37"/>
        <v>#DIV/0!</v>
      </c>
      <c r="O626" s="5">
        <f t="shared" si="38"/>
        <v>0</v>
      </c>
      <c r="P626" s="6" t="s">
        <v>8274</v>
      </c>
      <c r="Q626" s="6" t="s">
        <v>8275</v>
      </c>
      <c r="R626" s="11">
        <f t="shared" si="39"/>
        <v>42108.613900462966</v>
      </c>
      <c r="S626" s="12">
        <f t="shared" si="36"/>
        <v>42138.613900462966</v>
      </c>
    </row>
    <row r="627" spans="1:19" ht="43.2">
      <c r="A627">
        <v>625</v>
      </c>
      <c r="B627" s="3" t="s">
        <v>626</v>
      </c>
      <c r="C627" s="3" t="s">
        <v>4735</v>
      </c>
      <c r="D627" s="15">
        <v>25000</v>
      </c>
      <c r="E627" s="1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7" t="e">
        <f t="shared" si="37"/>
        <v>#DIV/0!</v>
      </c>
      <c r="O627" s="5">
        <f t="shared" si="38"/>
        <v>0</v>
      </c>
      <c r="P627" s="6" t="s">
        <v>8274</v>
      </c>
      <c r="Q627" s="6" t="s">
        <v>8275</v>
      </c>
      <c r="R627" s="11">
        <f t="shared" si="39"/>
        <v>42790.520567129628</v>
      </c>
      <c r="S627" s="12">
        <f t="shared" si="36"/>
        <v>42820.478900462964</v>
      </c>
    </row>
    <row r="628" spans="1:19" ht="43.2">
      <c r="A628">
        <v>626</v>
      </c>
      <c r="B628" s="3" t="s">
        <v>627</v>
      </c>
      <c r="C628" s="3" t="s">
        <v>4736</v>
      </c>
      <c r="D628" s="15">
        <v>25000</v>
      </c>
      <c r="E628" s="1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7">
        <f t="shared" si="37"/>
        <v>641.02564102564099</v>
      </c>
      <c r="O628" s="5">
        <f t="shared" si="38"/>
        <v>0.17380000000000001</v>
      </c>
      <c r="P628" s="6" t="s">
        <v>8274</v>
      </c>
      <c r="Q628" s="6" t="s">
        <v>8275</v>
      </c>
      <c r="R628" s="11">
        <f t="shared" si="39"/>
        <v>42198.184479166666</v>
      </c>
      <c r="S628" s="12">
        <f t="shared" si="36"/>
        <v>42231.181944444441</v>
      </c>
    </row>
    <row r="629" spans="1:19" ht="43.2">
      <c r="A629">
        <v>627</v>
      </c>
      <c r="B629" s="3" t="s">
        <v>628</v>
      </c>
      <c r="C629" s="3" t="s">
        <v>4737</v>
      </c>
      <c r="D629" s="15">
        <v>450000</v>
      </c>
      <c r="E629" s="1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7">
        <f t="shared" si="37"/>
        <v>450000</v>
      </c>
      <c r="O629" s="5">
        <f t="shared" si="38"/>
        <v>2.0000000000000001E-4</v>
      </c>
      <c r="P629" s="6" t="s">
        <v>8274</v>
      </c>
      <c r="Q629" s="6" t="s">
        <v>8275</v>
      </c>
      <c r="R629" s="11">
        <f t="shared" si="39"/>
        <v>42383.931840277779</v>
      </c>
      <c r="S629" s="12">
        <f t="shared" si="36"/>
        <v>42443.583333333328</v>
      </c>
    </row>
    <row r="630" spans="1:19" ht="43.2">
      <c r="A630">
        <v>628</v>
      </c>
      <c r="B630" s="3" t="s">
        <v>629</v>
      </c>
      <c r="C630" s="3" t="s">
        <v>4738</v>
      </c>
      <c r="D630" s="15">
        <v>5000</v>
      </c>
      <c r="E630" s="1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7" t="e">
        <f t="shared" si="37"/>
        <v>#DIV/0!</v>
      </c>
      <c r="O630" s="5">
        <f t="shared" si="38"/>
        <v>0</v>
      </c>
      <c r="P630" s="6" t="s">
        <v>8274</v>
      </c>
      <c r="Q630" s="6" t="s">
        <v>8275</v>
      </c>
      <c r="R630" s="11">
        <f t="shared" si="39"/>
        <v>41803.317789351851</v>
      </c>
      <c r="S630" s="12">
        <f t="shared" si="36"/>
        <v>41833.317789351851</v>
      </c>
    </row>
    <row r="631" spans="1:19" ht="43.2">
      <c r="A631">
        <v>629</v>
      </c>
      <c r="B631" s="3" t="s">
        <v>630</v>
      </c>
      <c r="C631" s="3" t="s">
        <v>4739</v>
      </c>
      <c r="D631" s="15">
        <v>200000</v>
      </c>
      <c r="E631" s="1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7">
        <f t="shared" si="37"/>
        <v>66666.666666666672</v>
      </c>
      <c r="O631" s="5">
        <f t="shared" si="38"/>
        <v>1.75E-3</v>
      </c>
      <c r="P631" s="6" t="s">
        <v>8274</v>
      </c>
      <c r="Q631" s="6" t="s">
        <v>8275</v>
      </c>
      <c r="R631" s="11">
        <f t="shared" si="39"/>
        <v>42474.262824074074</v>
      </c>
      <c r="S631" s="12">
        <f t="shared" si="36"/>
        <v>42504.262824074074</v>
      </c>
    </row>
    <row r="632" spans="1:19" ht="57.6">
      <c r="A632">
        <v>630</v>
      </c>
      <c r="B632" s="3" t="s">
        <v>631</v>
      </c>
      <c r="C632" s="3" t="s">
        <v>4740</v>
      </c>
      <c r="D632" s="15">
        <v>11999</v>
      </c>
      <c r="E632" s="1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7">
        <f t="shared" si="37"/>
        <v>11999</v>
      </c>
      <c r="O632" s="5">
        <f t="shared" si="38"/>
        <v>8.3340278356529708E-4</v>
      </c>
      <c r="P632" s="6" t="s">
        <v>8274</v>
      </c>
      <c r="Q632" s="6" t="s">
        <v>8275</v>
      </c>
      <c r="R632" s="11">
        <f t="shared" si="39"/>
        <v>42223.244456018518</v>
      </c>
      <c r="S632" s="12">
        <f t="shared" si="36"/>
        <v>42252.840277777781</v>
      </c>
    </row>
    <row r="633" spans="1:19" ht="28.8">
      <c r="A633">
        <v>631</v>
      </c>
      <c r="B633" s="3" t="s">
        <v>632</v>
      </c>
      <c r="C633" s="3" t="s">
        <v>4741</v>
      </c>
      <c r="D633" s="15">
        <v>50000</v>
      </c>
      <c r="E633" s="1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7">
        <f t="shared" si="37"/>
        <v>5555.5555555555557</v>
      </c>
      <c r="O633" s="5">
        <f t="shared" si="38"/>
        <v>1.38E-2</v>
      </c>
      <c r="P633" s="6" t="s">
        <v>8274</v>
      </c>
      <c r="Q633" s="6" t="s">
        <v>8275</v>
      </c>
      <c r="R633" s="11">
        <f t="shared" si="39"/>
        <v>42489.397326388891</v>
      </c>
      <c r="S633" s="12">
        <f t="shared" si="36"/>
        <v>42518.397326388891</v>
      </c>
    </row>
    <row r="634" spans="1:19" ht="28.8">
      <c r="A634">
        <v>632</v>
      </c>
      <c r="B634" s="3" t="s">
        <v>633</v>
      </c>
      <c r="C634" s="3" t="s">
        <v>4742</v>
      </c>
      <c r="D634" s="15">
        <v>20000</v>
      </c>
      <c r="E634" s="1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7" t="e">
        <f t="shared" si="37"/>
        <v>#DIV/0!</v>
      </c>
      <c r="O634" s="5">
        <f t="shared" si="38"/>
        <v>0</v>
      </c>
      <c r="P634" s="6" t="s">
        <v>8274</v>
      </c>
      <c r="Q634" s="6" t="s">
        <v>8275</v>
      </c>
      <c r="R634" s="11">
        <f t="shared" si="39"/>
        <v>42303.284317129626</v>
      </c>
      <c r="S634" s="12">
        <f t="shared" si="36"/>
        <v>42333.325983796298</v>
      </c>
    </row>
    <row r="635" spans="1:19" ht="43.2">
      <c r="A635">
        <v>633</v>
      </c>
      <c r="B635" s="3" t="s">
        <v>634</v>
      </c>
      <c r="C635" s="3" t="s">
        <v>4743</v>
      </c>
      <c r="D635" s="15">
        <v>10000</v>
      </c>
      <c r="E635" s="1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7">
        <f t="shared" si="37"/>
        <v>400</v>
      </c>
      <c r="O635" s="5">
        <f t="shared" si="38"/>
        <v>0.1245</v>
      </c>
      <c r="P635" s="6" t="s">
        <v>8274</v>
      </c>
      <c r="Q635" s="6" t="s">
        <v>8275</v>
      </c>
      <c r="R635" s="11">
        <f t="shared" si="39"/>
        <v>42506.924328703702</v>
      </c>
      <c r="S635" s="12">
        <f t="shared" si="36"/>
        <v>42538.583333333328</v>
      </c>
    </row>
    <row r="636" spans="1:19" ht="28.8">
      <c r="A636">
        <v>634</v>
      </c>
      <c r="B636" s="3" t="s">
        <v>635</v>
      </c>
      <c r="C636" s="3" t="s">
        <v>4744</v>
      </c>
      <c r="D636" s="15">
        <v>5000</v>
      </c>
      <c r="E636" s="1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7">
        <f t="shared" si="37"/>
        <v>5000</v>
      </c>
      <c r="O636" s="5">
        <f t="shared" si="38"/>
        <v>2.0000000000000001E-4</v>
      </c>
      <c r="P636" s="6" t="s">
        <v>8274</v>
      </c>
      <c r="Q636" s="6" t="s">
        <v>8275</v>
      </c>
      <c r="R636" s="11">
        <f t="shared" si="39"/>
        <v>42031.553576388891</v>
      </c>
      <c r="S636" s="12">
        <f t="shared" si="36"/>
        <v>42061.553576388891</v>
      </c>
    </row>
    <row r="637" spans="1:19" ht="28.8">
      <c r="A637">
        <v>635</v>
      </c>
      <c r="B637" s="3" t="s">
        <v>636</v>
      </c>
      <c r="C637" s="3" t="s">
        <v>4745</v>
      </c>
      <c r="D637" s="15">
        <v>25000</v>
      </c>
      <c r="E637" s="1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7">
        <f t="shared" si="37"/>
        <v>25000</v>
      </c>
      <c r="O637" s="5">
        <f t="shared" si="38"/>
        <v>8.0000000000000007E-5</v>
      </c>
      <c r="P637" s="6" t="s">
        <v>8274</v>
      </c>
      <c r="Q637" s="6" t="s">
        <v>8275</v>
      </c>
      <c r="R637" s="11">
        <f t="shared" si="39"/>
        <v>42075.717152777783</v>
      </c>
      <c r="S637" s="12">
        <f t="shared" si="36"/>
        <v>42105.717152777783</v>
      </c>
    </row>
    <row r="638" spans="1:19" ht="43.2">
      <c r="A638">
        <v>636</v>
      </c>
      <c r="B638" s="3" t="s">
        <v>637</v>
      </c>
      <c r="C638" s="3" t="s">
        <v>4746</v>
      </c>
      <c r="D638" s="15">
        <v>2000</v>
      </c>
      <c r="E638" s="1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7">
        <f t="shared" si="37"/>
        <v>2000</v>
      </c>
      <c r="O638" s="5">
        <f t="shared" si="38"/>
        <v>2E-3</v>
      </c>
      <c r="P638" s="6" t="s">
        <v>8274</v>
      </c>
      <c r="Q638" s="6" t="s">
        <v>8275</v>
      </c>
      <c r="R638" s="11">
        <f t="shared" si="39"/>
        <v>42131.080439814818</v>
      </c>
      <c r="S638" s="12">
        <f t="shared" si="36"/>
        <v>42161.07430555555</v>
      </c>
    </row>
    <row r="639" spans="1:19" ht="43.2">
      <c r="A639">
        <v>637</v>
      </c>
      <c r="B639" s="3" t="s">
        <v>638</v>
      </c>
      <c r="C639" s="3" t="s">
        <v>4747</v>
      </c>
      <c r="D639" s="15">
        <v>100000</v>
      </c>
      <c r="E639" s="1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7" t="e">
        <f t="shared" si="37"/>
        <v>#DIV/0!</v>
      </c>
      <c r="O639" s="5">
        <f t="shared" si="38"/>
        <v>0</v>
      </c>
      <c r="P639" s="6" t="s">
        <v>8274</v>
      </c>
      <c r="Q639" s="6" t="s">
        <v>8275</v>
      </c>
      <c r="R639" s="11">
        <f t="shared" si="39"/>
        <v>42762.587013888886</v>
      </c>
      <c r="S639" s="12">
        <f t="shared" si="36"/>
        <v>42791.586111111115</v>
      </c>
    </row>
    <row r="640" spans="1:19">
      <c r="A640">
        <v>638</v>
      </c>
      <c r="B640" s="3" t="s">
        <v>639</v>
      </c>
      <c r="C640" s="3" t="s">
        <v>4748</v>
      </c>
      <c r="D640" s="15">
        <v>200000</v>
      </c>
      <c r="E640" s="1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7">
        <f t="shared" si="37"/>
        <v>33333.333333333336</v>
      </c>
      <c r="O640" s="5">
        <f t="shared" si="38"/>
        <v>9.0000000000000006E-5</v>
      </c>
      <c r="P640" s="6" t="s">
        <v>8274</v>
      </c>
      <c r="Q640" s="6" t="s">
        <v>8275</v>
      </c>
      <c r="R640" s="11">
        <f t="shared" si="39"/>
        <v>42759.218310185184</v>
      </c>
      <c r="S640" s="12">
        <f t="shared" si="36"/>
        <v>42819.17664351852</v>
      </c>
    </row>
    <row r="641" spans="1:19" ht="28.8">
      <c r="A641">
        <v>639</v>
      </c>
      <c r="B641" s="3" t="s">
        <v>640</v>
      </c>
      <c r="C641" s="3" t="s">
        <v>4749</v>
      </c>
      <c r="D641" s="15">
        <v>1000000</v>
      </c>
      <c r="E641" s="1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7">
        <f t="shared" si="37"/>
        <v>1000000</v>
      </c>
      <c r="O641" s="5">
        <f t="shared" si="38"/>
        <v>9.9999999999999995E-7</v>
      </c>
      <c r="P641" s="6" t="s">
        <v>8274</v>
      </c>
      <c r="Q641" s="6" t="s">
        <v>8275</v>
      </c>
      <c r="R641" s="11">
        <f t="shared" si="39"/>
        <v>41865.208275462966</v>
      </c>
      <c r="S641" s="12">
        <f t="shared" si="36"/>
        <v>41925.208275462966</v>
      </c>
    </row>
    <row r="642" spans="1:19" ht="43.2">
      <c r="A642">
        <v>640</v>
      </c>
      <c r="B642" s="3" t="s">
        <v>641</v>
      </c>
      <c r="C642" s="3" t="s">
        <v>4750</v>
      </c>
      <c r="D642" s="15">
        <v>70</v>
      </c>
      <c r="E642" s="1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7">
        <f t="shared" si="37"/>
        <v>35</v>
      </c>
      <c r="O642" s="5">
        <f t="shared" si="38"/>
        <v>1.4428571428571428</v>
      </c>
      <c r="P642" s="6" t="s">
        <v>8274</v>
      </c>
      <c r="Q642" s="6" t="s">
        <v>8276</v>
      </c>
      <c r="R642" s="11">
        <f t="shared" si="39"/>
        <v>42683.045312499999</v>
      </c>
      <c r="S642" s="12">
        <f t="shared" ref="S642:S705" si="40">(I642/86400)+25569+(-9/24)</f>
        <v>42698.583333333328</v>
      </c>
    </row>
    <row r="643" spans="1:19" ht="43.2">
      <c r="A643">
        <v>641</v>
      </c>
      <c r="B643" s="3" t="s">
        <v>642</v>
      </c>
      <c r="C643" s="3" t="s">
        <v>4751</v>
      </c>
      <c r="D643" s="15">
        <v>40000</v>
      </c>
      <c r="E643" s="1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7">
        <f t="shared" ref="N643:N706" si="41">D643/L643</f>
        <v>126.98412698412699</v>
      </c>
      <c r="O643" s="5">
        <f t="shared" ref="O643:O706" si="42">E643/D643</f>
        <v>1.1916249999999999</v>
      </c>
      <c r="P643" s="6" t="s">
        <v>8274</v>
      </c>
      <c r="Q643" s="6" t="s">
        <v>8276</v>
      </c>
      <c r="R643" s="11">
        <f t="shared" ref="R643:R706" si="43">(J643/86400)+25569+(-9/24)</f>
        <v>42199.195</v>
      </c>
      <c r="S643" s="12">
        <f t="shared" si="40"/>
        <v>42229.195</v>
      </c>
    </row>
    <row r="644" spans="1:19" ht="43.2">
      <c r="A644">
        <v>642</v>
      </c>
      <c r="B644" s="3" t="s">
        <v>643</v>
      </c>
      <c r="C644" s="3" t="s">
        <v>4752</v>
      </c>
      <c r="D644" s="15">
        <v>20000</v>
      </c>
      <c r="E644" s="1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7">
        <f t="shared" si="41"/>
        <v>9.1996320147194108</v>
      </c>
      <c r="O644" s="5">
        <f t="shared" si="42"/>
        <v>14.604850000000001</v>
      </c>
      <c r="P644" s="6" t="s">
        <v>8274</v>
      </c>
      <c r="Q644" s="6" t="s">
        <v>8276</v>
      </c>
      <c r="R644" s="11">
        <f t="shared" si="43"/>
        <v>42199.276319444441</v>
      </c>
      <c r="S644" s="12">
        <f t="shared" si="40"/>
        <v>42235.276319444441</v>
      </c>
    </row>
    <row r="645" spans="1:19" ht="43.2">
      <c r="A645">
        <v>643</v>
      </c>
      <c r="B645" s="3" t="s">
        <v>644</v>
      </c>
      <c r="C645" s="3" t="s">
        <v>4753</v>
      </c>
      <c r="D645" s="15">
        <v>25000</v>
      </c>
      <c r="E645" s="1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7">
        <f t="shared" si="41"/>
        <v>164.47368421052633</v>
      </c>
      <c r="O645" s="5">
        <f t="shared" si="42"/>
        <v>1.0580799999999999</v>
      </c>
      <c r="P645" s="6" t="s">
        <v>8274</v>
      </c>
      <c r="Q645" s="6" t="s">
        <v>8276</v>
      </c>
      <c r="R645" s="11">
        <f t="shared" si="43"/>
        <v>42100.267071759255</v>
      </c>
      <c r="S645" s="12">
        <f t="shared" si="40"/>
        <v>42155.267071759255</v>
      </c>
    </row>
    <row r="646" spans="1:19" ht="43.2">
      <c r="A646">
        <v>644</v>
      </c>
      <c r="B646" s="3" t="s">
        <v>645</v>
      </c>
      <c r="C646" s="3" t="s">
        <v>4754</v>
      </c>
      <c r="D646" s="15">
        <v>25000</v>
      </c>
      <c r="E646" s="1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7">
        <f t="shared" si="41"/>
        <v>24.485798237022529</v>
      </c>
      <c r="O646" s="5">
        <f t="shared" si="42"/>
        <v>3.0011791999999997</v>
      </c>
      <c r="P646" s="6" t="s">
        <v>8274</v>
      </c>
      <c r="Q646" s="6" t="s">
        <v>8276</v>
      </c>
      <c r="R646" s="11">
        <f t="shared" si="43"/>
        <v>41898.290960648148</v>
      </c>
      <c r="S646" s="12">
        <f t="shared" si="40"/>
        <v>41940.666666666664</v>
      </c>
    </row>
    <row r="647" spans="1:19" ht="28.8">
      <c r="A647">
        <v>645</v>
      </c>
      <c r="B647" s="3" t="s">
        <v>646</v>
      </c>
      <c r="C647" s="3" t="s">
        <v>4755</v>
      </c>
      <c r="D647" s="15">
        <v>2000</v>
      </c>
      <c r="E647" s="1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7">
        <f t="shared" si="41"/>
        <v>8.4388185654008439</v>
      </c>
      <c r="O647" s="5">
        <f t="shared" si="42"/>
        <v>2.7869999999999999</v>
      </c>
      <c r="P647" s="6" t="s">
        <v>8274</v>
      </c>
      <c r="Q647" s="6" t="s">
        <v>8276</v>
      </c>
      <c r="R647" s="11">
        <f t="shared" si="43"/>
        <v>42563.651319444441</v>
      </c>
      <c r="S647" s="12">
        <f t="shared" si="40"/>
        <v>42593.651319444441</v>
      </c>
    </row>
    <row r="648" spans="1:19" ht="43.2">
      <c r="A648">
        <v>646</v>
      </c>
      <c r="B648" s="3" t="s">
        <v>647</v>
      </c>
      <c r="C648" s="3" t="s">
        <v>4756</v>
      </c>
      <c r="D648" s="15">
        <v>800</v>
      </c>
      <c r="E648" s="1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7">
        <f t="shared" si="41"/>
        <v>29.62962962962963</v>
      </c>
      <c r="O648" s="5">
        <f t="shared" si="42"/>
        <v>1.3187625000000001</v>
      </c>
      <c r="P648" s="6" t="s">
        <v>8274</v>
      </c>
      <c r="Q648" s="6" t="s">
        <v>8276</v>
      </c>
      <c r="R648" s="11">
        <f t="shared" si="43"/>
        <v>41832.477627314816</v>
      </c>
      <c r="S648" s="12">
        <f t="shared" si="40"/>
        <v>41862.477627314816</v>
      </c>
    </row>
    <row r="649" spans="1:19" ht="43.2">
      <c r="A649">
        <v>647</v>
      </c>
      <c r="B649" s="3" t="s">
        <v>648</v>
      </c>
      <c r="C649" s="3" t="s">
        <v>4757</v>
      </c>
      <c r="D649" s="15">
        <v>2000</v>
      </c>
      <c r="E649" s="1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7">
        <f t="shared" si="41"/>
        <v>117.64705882352941</v>
      </c>
      <c r="O649" s="5">
        <f t="shared" si="42"/>
        <v>1.0705</v>
      </c>
      <c r="P649" s="6" t="s">
        <v>8274</v>
      </c>
      <c r="Q649" s="6" t="s">
        <v>8276</v>
      </c>
      <c r="R649" s="11">
        <f t="shared" si="43"/>
        <v>42416.392928240741</v>
      </c>
      <c r="S649" s="12">
        <f t="shared" si="40"/>
        <v>42446.351261574076</v>
      </c>
    </row>
    <row r="650" spans="1:19" ht="28.8">
      <c r="A650">
        <v>648</v>
      </c>
      <c r="B650" s="3" t="s">
        <v>649</v>
      </c>
      <c r="C650" s="3" t="s">
        <v>4758</v>
      </c>
      <c r="D650" s="15">
        <v>35000</v>
      </c>
      <c r="E650" s="1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7">
        <f t="shared" si="41"/>
        <v>1296.2962962962963</v>
      </c>
      <c r="O650" s="5">
        <f t="shared" si="42"/>
        <v>1.2682285714285715</v>
      </c>
      <c r="P650" s="6" t="s">
        <v>8274</v>
      </c>
      <c r="Q650" s="6" t="s">
        <v>8276</v>
      </c>
      <c r="R650" s="11">
        <f t="shared" si="43"/>
        <v>41891.318379629629</v>
      </c>
      <c r="S650" s="12">
        <f t="shared" si="40"/>
        <v>41926.318379629629</v>
      </c>
    </row>
    <row r="651" spans="1:19" ht="43.2">
      <c r="A651">
        <v>649</v>
      </c>
      <c r="B651" s="3" t="s">
        <v>650</v>
      </c>
      <c r="C651" s="3" t="s">
        <v>4759</v>
      </c>
      <c r="D651" s="15">
        <v>2500</v>
      </c>
      <c r="E651" s="1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7">
        <f t="shared" si="41"/>
        <v>30.487804878048781</v>
      </c>
      <c r="O651" s="5">
        <f t="shared" si="42"/>
        <v>1.3996</v>
      </c>
      <c r="P651" s="6" t="s">
        <v>8274</v>
      </c>
      <c r="Q651" s="6" t="s">
        <v>8276</v>
      </c>
      <c r="R651" s="11">
        <f t="shared" si="43"/>
        <v>41877.537187499998</v>
      </c>
      <c r="S651" s="12">
        <f t="shared" si="40"/>
        <v>41898.537187499998</v>
      </c>
    </row>
    <row r="652" spans="1:19" ht="43.2">
      <c r="A652">
        <v>650</v>
      </c>
      <c r="B652" s="3" t="s">
        <v>651</v>
      </c>
      <c r="C652" s="3" t="s">
        <v>4760</v>
      </c>
      <c r="D652" s="15">
        <v>1500</v>
      </c>
      <c r="E652" s="1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7">
        <f t="shared" si="41"/>
        <v>31.25</v>
      </c>
      <c r="O652" s="5">
        <f t="shared" si="42"/>
        <v>1.1240000000000001</v>
      </c>
      <c r="P652" s="6" t="s">
        <v>8274</v>
      </c>
      <c r="Q652" s="6" t="s">
        <v>8276</v>
      </c>
      <c r="R652" s="11">
        <f t="shared" si="43"/>
        <v>41931.661851851852</v>
      </c>
      <c r="S652" s="12">
        <f t="shared" si="40"/>
        <v>41991.703518518523</v>
      </c>
    </row>
    <row r="653" spans="1:19" ht="43.2">
      <c r="A653">
        <v>651</v>
      </c>
      <c r="B653" s="3" t="s">
        <v>652</v>
      </c>
      <c r="C653" s="3" t="s">
        <v>4761</v>
      </c>
      <c r="D653" s="15">
        <v>25000</v>
      </c>
      <c r="E653" s="1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7">
        <f t="shared" si="41"/>
        <v>238.0952380952381</v>
      </c>
      <c r="O653" s="5">
        <f t="shared" si="42"/>
        <v>1.00528</v>
      </c>
      <c r="P653" s="6" t="s">
        <v>8274</v>
      </c>
      <c r="Q653" s="6" t="s">
        <v>8276</v>
      </c>
      <c r="R653" s="11">
        <f t="shared" si="43"/>
        <v>41955.642488425925</v>
      </c>
      <c r="S653" s="12">
        <f t="shared" si="40"/>
        <v>41985.642488425925</v>
      </c>
    </row>
    <row r="654" spans="1:19" ht="57.6">
      <c r="A654">
        <v>652</v>
      </c>
      <c r="B654" s="3" t="s">
        <v>653</v>
      </c>
      <c r="C654" s="3" t="s">
        <v>4762</v>
      </c>
      <c r="D654" s="15">
        <v>3000</v>
      </c>
      <c r="E654" s="1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7">
        <f t="shared" si="41"/>
        <v>107.14285714285714</v>
      </c>
      <c r="O654" s="5">
        <f t="shared" si="42"/>
        <v>1.0046666666666666</v>
      </c>
      <c r="P654" s="6" t="s">
        <v>8274</v>
      </c>
      <c r="Q654" s="6" t="s">
        <v>8276</v>
      </c>
      <c r="R654" s="11">
        <f t="shared" si="43"/>
        <v>42675.315393518518</v>
      </c>
      <c r="S654" s="12">
        <f t="shared" si="40"/>
        <v>42705.357060185182</v>
      </c>
    </row>
    <row r="655" spans="1:19" ht="57.6">
      <c r="A655">
        <v>653</v>
      </c>
      <c r="B655" s="3" t="s">
        <v>654</v>
      </c>
      <c r="C655" s="3" t="s">
        <v>4763</v>
      </c>
      <c r="D655" s="15">
        <v>75000</v>
      </c>
      <c r="E655" s="1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7">
        <f t="shared" si="41"/>
        <v>67.750677506775062</v>
      </c>
      <c r="O655" s="5">
        <f t="shared" si="42"/>
        <v>1.4144600000000001</v>
      </c>
      <c r="P655" s="6" t="s">
        <v>8274</v>
      </c>
      <c r="Q655" s="6" t="s">
        <v>8276</v>
      </c>
      <c r="R655" s="11">
        <f t="shared" si="43"/>
        <v>42199.243518518517</v>
      </c>
      <c r="S655" s="12">
        <f t="shared" si="40"/>
        <v>42236.243518518517</v>
      </c>
    </row>
    <row r="656" spans="1:19" ht="43.2">
      <c r="A656">
        <v>654</v>
      </c>
      <c r="B656" s="3" t="s">
        <v>655</v>
      </c>
      <c r="C656" s="3" t="s">
        <v>4764</v>
      </c>
      <c r="D656" s="15">
        <v>12000</v>
      </c>
      <c r="E656" s="1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7">
        <f t="shared" si="41"/>
        <v>11.846001974333662</v>
      </c>
      <c r="O656" s="5">
        <f t="shared" si="42"/>
        <v>2.6729166666666666</v>
      </c>
      <c r="P656" s="6" t="s">
        <v>8274</v>
      </c>
      <c r="Q656" s="6" t="s">
        <v>8276</v>
      </c>
      <c r="R656" s="11">
        <f t="shared" si="43"/>
        <v>42163.582326388889</v>
      </c>
      <c r="S656" s="12">
        <f t="shared" si="40"/>
        <v>42193.582326388889</v>
      </c>
    </row>
    <row r="657" spans="1:19" ht="43.2">
      <c r="A657">
        <v>655</v>
      </c>
      <c r="B657" s="3" t="s">
        <v>656</v>
      </c>
      <c r="C657" s="3" t="s">
        <v>4765</v>
      </c>
      <c r="D657" s="15">
        <v>8000</v>
      </c>
      <c r="E657" s="1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7">
        <f t="shared" si="41"/>
        <v>29.197080291970803</v>
      </c>
      <c r="O657" s="5">
        <f t="shared" si="42"/>
        <v>1.4688749999999999</v>
      </c>
      <c r="P657" s="6" t="s">
        <v>8274</v>
      </c>
      <c r="Q657" s="6" t="s">
        <v>8276</v>
      </c>
      <c r="R657" s="11">
        <f t="shared" si="43"/>
        <v>42045.582314814819</v>
      </c>
      <c r="S657" s="12">
        <f t="shared" si="40"/>
        <v>42075.540648148148</v>
      </c>
    </row>
    <row r="658" spans="1:19" ht="43.2">
      <c r="A658">
        <v>656</v>
      </c>
      <c r="B658" s="3" t="s">
        <v>657</v>
      </c>
      <c r="C658" s="3" t="s">
        <v>4766</v>
      </c>
      <c r="D658" s="15">
        <v>5000</v>
      </c>
      <c r="E658" s="1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7">
        <f t="shared" si="41"/>
        <v>57.47126436781609</v>
      </c>
      <c r="O658" s="5">
        <f t="shared" si="42"/>
        <v>2.1356000000000002</v>
      </c>
      <c r="P658" s="6" t="s">
        <v>8274</v>
      </c>
      <c r="Q658" s="6" t="s">
        <v>8276</v>
      </c>
      <c r="R658" s="11">
        <f t="shared" si="43"/>
        <v>42417.429618055554</v>
      </c>
      <c r="S658" s="12">
        <f t="shared" si="40"/>
        <v>42477.38795138889</v>
      </c>
    </row>
    <row r="659" spans="1:19" ht="43.2">
      <c r="A659">
        <v>657</v>
      </c>
      <c r="B659" s="3" t="s">
        <v>658</v>
      </c>
      <c r="C659" s="3" t="s">
        <v>4767</v>
      </c>
      <c r="D659" s="15">
        <v>15000</v>
      </c>
      <c r="E659" s="1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7">
        <f t="shared" si="41"/>
        <v>151.5151515151515</v>
      </c>
      <c r="O659" s="5">
        <f t="shared" si="42"/>
        <v>1.2569999999999999</v>
      </c>
      <c r="P659" s="6" t="s">
        <v>8274</v>
      </c>
      <c r="Q659" s="6" t="s">
        <v>8276</v>
      </c>
      <c r="R659" s="11">
        <f t="shared" si="43"/>
        <v>42331.47074074074</v>
      </c>
      <c r="S659" s="12">
        <f t="shared" si="40"/>
        <v>42361.47074074074</v>
      </c>
    </row>
    <row r="660" spans="1:19" ht="43.2">
      <c r="A660">
        <v>658</v>
      </c>
      <c r="B660" s="3" t="s">
        <v>659</v>
      </c>
      <c r="C660" s="3" t="s">
        <v>4768</v>
      </c>
      <c r="D660" s="15">
        <v>28888</v>
      </c>
      <c r="E660" s="1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7">
        <f t="shared" si="41"/>
        <v>104.66666666666667</v>
      </c>
      <c r="O660" s="5">
        <f t="shared" si="42"/>
        <v>1.0446206037108834</v>
      </c>
      <c r="P660" s="6" t="s">
        <v>8274</v>
      </c>
      <c r="Q660" s="6" t="s">
        <v>8276</v>
      </c>
      <c r="R660" s="11">
        <f t="shared" si="43"/>
        <v>42178.785752314812</v>
      </c>
      <c r="S660" s="12">
        <f t="shared" si="40"/>
        <v>42211.375</v>
      </c>
    </row>
    <row r="661" spans="1:19">
      <c r="A661">
        <v>659</v>
      </c>
      <c r="B661" s="3" t="s">
        <v>660</v>
      </c>
      <c r="C661" s="3" t="s">
        <v>4769</v>
      </c>
      <c r="D661" s="15">
        <v>3000</v>
      </c>
      <c r="E661" s="1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7">
        <f t="shared" si="41"/>
        <v>142.85714285714286</v>
      </c>
      <c r="O661" s="5">
        <f t="shared" si="42"/>
        <v>1.0056666666666667</v>
      </c>
      <c r="P661" s="6" t="s">
        <v>8274</v>
      </c>
      <c r="Q661" s="6" t="s">
        <v>8276</v>
      </c>
      <c r="R661" s="11">
        <f t="shared" si="43"/>
        <v>42209.218692129631</v>
      </c>
      <c r="S661" s="12">
        <f t="shared" si="40"/>
        <v>42239.218692129631</v>
      </c>
    </row>
    <row r="662" spans="1:19" ht="43.2">
      <c r="A662">
        <v>660</v>
      </c>
      <c r="B662" s="3" t="s">
        <v>661</v>
      </c>
      <c r="C662" s="3" t="s">
        <v>4770</v>
      </c>
      <c r="D662" s="15">
        <v>50000</v>
      </c>
      <c r="E662" s="1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7">
        <f t="shared" si="41"/>
        <v>2777.7777777777778</v>
      </c>
      <c r="O662" s="5">
        <f t="shared" si="42"/>
        <v>3.058E-2</v>
      </c>
      <c r="P662" s="6" t="s">
        <v>8274</v>
      </c>
      <c r="Q662" s="6" t="s">
        <v>8276</v>
      </c>
      <c r="R662" s="11">
        <f t="shared" si="43"/>
        <v>41922.366655092592</v>
      </c>
      <c r="S662" s="12">
        <f t="shared" si="40"/>
        <v>41952.408321759256</v>
      </c>
    </row>
    <row r="663" spans="1:19" ht="43.2">
      <c r="A663">
        <v>661</v>
      </c>
      <c r="B663" s="3" t="s">
        <v>662</v>
      </c>
      <c r="C663" s="3" t="s">
        <v>4771</v>
      </c>
      <c r="D663" s="15">
        <v>10000</v>
      </c>
      <c r="E663" s="1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7">
        <f t="shared" si="41"/>
        <v>1111.1111111111111</v>
      </c>
      <c r="O663" s="5">
        <f t="shared" si="42"/>
        <v>9.4999999999999998E-3</v>
      </c>
      <c r="P663" s="6" t="s">
        <v>8274</v>
      </c>
      <c r="Q663" s="6" t="s">
        <v>8276</v>
      </c>
      <c r="R663" s="11">
        <f t="shared" si="43"/>
        <v>42636.270358796297</v>
      </c>
      <c r="S663" s="12">
        <f t="shared" si="40"/>
        <v>42666.270358796297</v>
      </c>
    </row>
    <row r="664" spans="1:19" ht="43.2">
      <c r="A664">
        <v>662</v>
      </c>
      <c r="B664" s="3" t="s">
        <v>663</v>
      </c>
      <c r="C664" s="3" t="s">
        <v>4772</v>
      </c>
      <c r="D664" s="15">
        <v>39000</v>
      </c>
      <c r="E664" s="1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7">
        <f t="shared" si="41"/>
        <v>9750</v>
      </c>
      <c r="O664" s="5">
        <f t="shared" si="42"/>
        <v>4.0000000000000001E-3</v>
      </c>
      <c r="P664" s="6" t="s">
        <v>8274</v>
      </c>
      <c r="Q664" s="6" t="s">
        <v>8276</v>
      </c>
      <c r="R664" s="11">
        <f t="shared" si="43"/>
        <v>41990.063043981485</v>
      </c>
      <c r="S664" s="12">
        <f t="shared" si="40"/>
        <v>42020.063043981485</v>
      </c>
    </row>
    <row r="665" spans="1:19" ht="43.2">
      <c r="A665">
        <v>663</v>
      </c>
      <c r="B665" s="3" t="s">
        <v>664</v>
      </c>
      <c r="C665" s="3" t="s">
        <v>4773</v>
      </c>
      <c r="D665" s="15">
        <v>200000</v>
      </c>
      <c r="E665" s="1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7">
        <f t="shared" si="41"/>
        <v>28571.428571428572</v>
      </c>
      <c r="O665" s="5">
        <f t="shared" si="42"/>
        <v>3.5000000000000001E-3</v>
      </c>
      <c r="P665" s="6" t="s">
        <v>8274</v>
      </c>
      <c r="Q665" s="6" t="s">
        <v>8276</v>
      </c>
      <c r="R665" s="11">
        <f t="shared" si="43"/>
        <v>42173.468240740738</v>
      </c>
      <c r="S665" s="12">
        <f t="shared" si="40"/>
        <v>42203.468240740738</v>
      </c>
    </row>
    <row r="666" spans="1:19" ht="43.2">
      <c r="A666">
        <v>664</v>
      </c>
      <c r="B666" s="3" t="s">
        <v>665</v>
      </c>
      <c r="C666" s="3" t="s">
        <v>4774</v>
      </c>
      <c r="D666" s="15">
        <v>12000</v>
      </c>
      <c r="E666" s="1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7">
        <f t="shared" si="41"/>
        <v>413.79310344827587</v>
      </c>
      <c r="O666" s="5">
        <f t="shared" si="42"/>
        <v>7.5333333333333335E-2</v>
      </c>
      <c r="P666" s="6" t="s">
        <v>8274</v>
      </c>
      <c r="Q666" s="6" t="s">
        <v>8276</v>
      </c>
      <c r="R666" s="11">
        <f t="shared" si="43"/>
        <v>42077.291377314818</v>
      </c>
      <c r="S666" s="12">
        <f t="shared" si="40"/>
        <v>42107.291377314818</v>
      </c>
    </row>
    <row r="667" spans="1:19" ht="43.2">
      <c r="A667">
        <v>665</v>
      </c>
      <c r="B667" s="3" t="s">
        <v>666</v>
      </c>
      <c r="C667" s="3" t="s">
        <v>4775</v>
      </c>
      <c r="D667" s="15">
        <v>10000</v>
      </c>
      <c r="E667" s="1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7">
        <f t="shared" si="41"/>
        <v>833.33333333333337</v>
      </c>
      <c r="O667" s="5">
        <f t="shared" si="42"/>
        <v>0.18640000000000001</v>
      </c>
      <c r="P667" s="6" t="s">
        <v>8274</v>
      </c>
      <c r="Q667" s="6" t="s">
        <v>8276</v>
      </c>
      <c r="R667" s="11">
        <f t="shared" si="43"/>
        <v>42688.336354166662</v>
      </c>
      <c r="S667" s="12">
        <f t="shared" si="40"/>
        <v>42748.336354166662</v>
      </c>
    </row>
    <row r="668" spans="1:19" ht="43.2">
      <c r="A668">
        <v>666</v>
      </c>
      <c r="B668" s="3" t="s">
        <v>667</v>
      </c>
      <c r="C668" s="3" t="s">
        <v>4776</v>
      </c>
      <c r="D668" s="15">
        <v>200000</v>
      </c>
      <c r="E668" s="1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7">
        <f t="shared" si="41"/>
        <v>50000</v>
      </c>
      <c r="O668" s="5">
        <f t="shared" si="42"/>
        <v>4.0000000000000003E-5</v>
      </c>
      <c r="P668" s="6" t="s">
        <v>8274</v>
      </c>
      <c r="Q668" s="6" t="s">
        <v>8276</v>
      </c>
      <c r="R668" s="11">
        <f t="shared" si="43"/>
        <v>41838.457152777773</v>
      </c>
      <c r="S668" s="12">
        <f t="shared" si="40"/>
        <v>41868.457152777773</v>
      </c>
    </row>
    <row r="669" spans="1:19" ht="43.2">
      <c r="A669">
        <v>667</v>
      </c>
      <c r="B669" s="3" t="s">
        <v>668</v>
      </c>
      <c r="C669" s="3" t="s">
        <v>4777</v>
      </c>
      <c r="D669" s="15">
        <v>50000</v>
      </c>
      <c r="E669" s="1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7">
        <f t="shared" si="41"/>
        <v>1785.7142857142858</v>
      </c>
      <c r="O669" s="5">
        <f t="shared" si="42"/>
        <v>0.1002</v>
      </c>
      <c r="P669" s="6" t="s">
        <v>8274</v>
      </c>
      <c r="Q669" s="6" t="s">
        <v>8276</v>
      </c>
      <c r="R669" s="11">
        <f t="shared" si="43"/>
        <v>42631.998414351852</v>
      </c>
      <c r="S669" s="12">
        <f t="shared" si="40"/>
        <v>42671.998414351852</v>
      </c>
    </row>
    <row r="670" spans="1:19" ht="43.2">
      <c r="A670">
        <v>668</v>
      </c>
      <c r="B670" s="3" t="s">
        <v>669</v>
      </c>
      <c r="C670" s="3" t="s">
        <v>4778</v>
      </c>
      <c r="D670" s="15">
        <v>15000</v>
      </c>
      <c r="E670" s="1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7">
        <f t="shared" si="41"/>
        <v>600</v>
      </c>
      <c r="O670" s="5">
        <f t="shared" si="42"/>
        <v>4.5600000000000002E-2</v>
      </c>
      <c r="P670" s="6" t="s">
        <v>8274</v>
      </c>
      <c r="Q670" s="6" t="s">
        <v>8276</v>
      </c>
      <c r="R670" s="11">
        <f t="shared" si="43"/>
        <v>42090.456273148149</v>
      </c>
      <c r="S670" s="12">
        <f t="shared" si="40"/>
        <v>42135.456273148149</v>
      </c>
    </row>
    <row r="671" spans="1:19" ht="57.6">
      <c r="A671">
        <v>669</v>
      </c>
      <c r="B671" s="3" t="s">
        <v>670</v>
      </c>
      <c r="C671" s="3" t="s">
        <v>4779</v>
      </c>
      <c r="D671" s="15">
        <v>200000</v>
      </c>
      <c r="E671" s="1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7">
        <f t="shared" si="41"/>
        <v>7142.8571428571431</v>
      </c>
      <c r="O671" s="5">
        <f t="shared" si="42"/>
        <v>0.21507499999999999</v>
      </c>
      <c r="P671" s="6" t="s">
        <v>8274</v>
      </c>
      <c r="Q671" s="6" t="s">
        <v>8276</v>
      </c>
      <c r="R671" s="11">
        <f t="shared" si="43"/>
        <v>42527.250671296293</v>
      </c>
      <c r="S671" s="12">
        <f t="shared" si="40"/>
        <v>42557.250671296293</v>
      </c>
    </row>
    <row r="672" spans="1:19" ht="57.6">
      <c r="A672">
        <v>670</v>
      </c>
      <c r="B672" s="3" t="s">
        <v>671</v>
      </c>
      <c r="C672" s="3" t="s">
        <v>4780</v>
      </c>
      <c r="D672" s="15">
        <v>90000</v>
      </c>
      <c r="E672" s="1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7">
        <f t="shared" si="41"/>
        <v>290.32258064516128</v>
      </c>
      <c r="O672" s="5">
        <f t="shared" si="42"/>
        <v>0.29276666666666668</v>
      </c>
      <c r="P672" s="6" t="s">
        <v>8274</v>
      </c>
      <c r="Q672" s="6" t="s">
        <v>8276</v>
      </c>
      <c r="R672" s="11">
        <f t="shared" si="43"/>
        <v>42506.334722222222</v>
      </c>
      <c r="S672" s="12">
        <f t="shared" si="40"/>
        <v>42539.965277777781</v>
      </c>
    </row>
    <row r="673" spans="1:19" ht="57.6">
      <c r="A673">
        <v>671</v>
      </c>
      <c r="B673" s="3" t="s">
        <v>672</v>
      </c>
      <c r="C673" s="3" t="s">
        <v>4781</v>
      </c>
      <c r="D673" s="15">
        <v>30000</v>
      </c>
      <c r="E673" s="1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7">
        <f t="shared" si="41"/>
        <v>2000</v>
      </c>
      <c r="O673" s="5">
        <f t="shared" si="42"/>
        <v>0.39426666666666665</v>
      </c>
      <c r="P673" s="6" t="s">
        <v>8274</v>
      </c>
      <c r="Q673" s="6" t="s">
        <v>8276</v>
      </c>
      <c r="R673" s="11">
        <f t="shared" si="43"/>
        <v>41984.317731481482</v>
      </c>
      <c r="S673" s="12">
        <f t="shared" si="40"/>
        <v>42017.791666666672</v>
      </c>
    </row>
    <row r="674" spans="1:19" ht="43.2">
      <c r="A674">
        <v>672</v>
      </c>
      <c r="B674" s="3" t="s">
        <v>673</v>
      </c>
      <c r="C674" s="3" t="s">
        <v>4782</v>
      </c>
      <c r="D674" s="15">
        <v>50000</v>
      </c>
      <c r="E674" s="1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7">
        <f t="shared" si="41"/>
        <v>232.55813953488371</v>
      </c>
      <c r="O674" s="5">
        <f t="shared" si="42"/>
        <v>0.21628</v>
      </c>
      <c r="P674" s="6" t="s">
        <v>8274</v>
      </c>
      <c r="Q674" s="6" t="s">
        <v>8276</v>
      </c>
      <c r="R674" s="11">
        <f t="shared" si="43"/>
        <v>41973.844490740739</v>
      </c>
      <c r="S674" s="12">
        <f t="shared" si="40"/>
        <v>42004.832638888889</v>
      </c>
    </row>
    <row r="675" spans="1:19" ht="57.6">
      <c r="A675">
        <v>673</v>
      </c>
      <c r="B675" s="3" t="s">
        <v>674</v>
      </c>
      <c r="C675" s="3" t="s">
        <v>4783</v>
      </c>
      <c r="D675" s="15">
        <v>100000</v>
      </c>
      <c r="E675" s="1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7">
        <f t="shared" si="41"/>
        <v>33333.333333333336</v>
      </c>
      <c r="O675" s="5">
        <f t="shared" si="42"/>
        <v>2.0500000000000002E-3</v>
      </c>
      <c r="P675" s="6" t="s">
        <v>8274</v>
      </c>
      <c r="Q675" s="6" t="s">
        <v>8276</v>
      </c>
      <c r="R675" s="11">
        <f t="shared" si="43"/>
        <v>41838.465474537035</v>
      </c>
      <c r="S675" s="12">
        <f t="shared" si="40"/>
        <v>41883.465474537035</v>
      </c>
    </row>
    <row r="676" spans="1:19" ht="28.8">
      <c r="A676">
        <v>674</v>
      </c>
      <c r="B676" s="3" t="s">
        <v>675</v>
      </c>
      <c r="C676" s="3" t="s">
        <v>4784</v>
      </c>
      <c r="D676" s="15">
        <v>50000</v>
      </c>
      <c r="E676" s="1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7">
        <f t="shared" si="41"/>
        <v>25000</v>
      </c>
      <c r="O676" s="5">
        <f t="shared" si="42"/>
        <v>2.9999999999999997E-4</v>
      </c>
      <c r="P676" s="6" t="s">
        <v>8274</v>
      </c>
      <c r="Q676" s="6" t="s">
        <v>8276</v>
      </c>
      <c r="R676" s="11">
        <f t="shared" si="43"/>
        <v>41802.741053240738</v>
      </c>
      <c r="S676" s="12">
        <f t="shared" si="40"/>
        <v>41862.741053240738</v>
      </c>
    </row>
    <row r="677" spans="1:19" ht="43.2">
      <c r="A677">
        <v>675</v>
      </c>
      <c r="B677" s="3" t="s">
        <v>676</v>
      </c>
      <c r="C677" s="3" t="s">
        <v>4785</v>
      </c>
      <c r="D677" s="15">
        <v>6000</v>
      </c>
      <c r="E677" s="1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7">
        <f t="shared" si="41"/>
        <v>230.76923076923077</v>
      </c>
      <c r="O677" s="5">
        <f t="shared" si="42"/>
        <v>0.14849999999999999</v>
      </c>
      <c r="P677" s="6" t="s">
        <v>8274</v>
      </c>
      <c r="Q677" s="6" t="s">
        <v>8276</v>
      </c>
      <c r="R677" s="11">
        <f t="shared" si="43"/>
        <v>41975.555601851855</v>
      </c>
      <c r="S677" s="12">
        <f t="shared" si="40"/>
        <v>42004.915972222225</v>
      </c>
    </row>
    <row r="678" spans="1:19" ht="57.6">
      <c r="A678">
        <v>676</v>
      </c>
      <c r="B678" s="3" t="s">
        <v>677</v>
      </c>
      <c r="C678" s="3" t="s">
        <v>4786</v>
      </c>
      <c r="D678" s="15">
        <v>100000</v>
      </c>
      <c r="E678" s="1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7">
        <f t="shared" si="41"/>
        <v>4166.666666666667</v>
      </c>
      <c r="O678" s="5">
        <f t="shared" si="42"/>
        <v>1.4710000000000001E-2</v>
      </c>
      <c r="P678" s="6" t="s">
        <v>8274</v>
      </c>
      <c r="Q678" s="6" t="s">
        <v>8276</v>
      </c>
      <c r="R678" s="11">
        <f t="shared" si="43"/>
        <v>42012.39329861111</v>
      </c>
      <c r="S678" s="12">
        <f t="shared" si="40"/>
        <v>42042.39329861111</v>
      </c>
    </row>
    <row r="679" spans="1:19" ht="57.6">
      <c r="A679">
        <v>677</v>
      </c>
      <c r="B679" s="3" t="s">
        <v>678</v>
      </c>
      <c r="C679" s="3" t="s">
        <v>4787</v>
      </c>
      <c r="D679" s="15">
        <v>50000</v>
      </c>
      <c r="E679" s="1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7">
        <f t="shared" si="41"/>
        <v>520.83333333333337</v>
      </c>
      <c r="O679" s="5">
        <f t="shared" si="42"/>
        <v>0.25584000000000001</v>
      </c>
      <c r="P679" s="6" t="s">
        <v>8274</v>
      </c>
      <c r="Q679" s="6" t="s">
        <v>8276</v>
      </c>
      <c r="R679" s="11">
        <f t="shared" si="43"/>
        <v>42504.028877314813</v>
      </c>
      <c r="S679" s="12">
        <f t="shared" si="40"/>
        <v>42549.028877314813</v>
      </c>
    </row>
    <row r="680" spans="1:19" ht="43.2">
      <c r="A680">
        <v>678</v>
      </c>
      <c r="B680" s="3" t="s">
        <v>679</v>
      </c>
      <c r="C680" s="3" t="s">
        <v>4788</v>
      </c>
      <c r="D680" s="15">
        <v>29000</v>
      </c>
      <c r="E680" s="1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7">
        <f t="shared" si="41"/>
        <v>1705.8823529411766</v>
      </c>
      <c r="O680" s="5">
        <f t="shared" si="42"/>
        <v>3.8206896551724136E-2</v>
      </c>
      <c r="P680" s="6" t="s">
        <v>8274</v>
      </c>
      <c r="Q680" s="6" t="s">
        <v>8276</v>
      </c>
      <c r="R680" s="11">
        <f t="shared" si="43"/>
        <v>42481.001597222217</v>
      </c>
      <c r="S680" s="12">
        <f t="shared" si="40"/>
        <v>42511.001597222217</v>
      </c>
    </row>
    <row r="681" spans="1:19" ht="43.2">
      <c r="A681">
        <v>679</v>
      </c>
      <c r="B681" s="3" t="s">
        <v>680</v>
      </c>
      <c r="C681" s="3" t="s">
        <v>4789</v>
      </c>
      <c r="D681" s="15">
        <v>57000</v>
      </c>
      <c r="E681" s="1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7">
        <f t="shared" si="41"/>
        <v>606.38297872340422</v>
      </c>
      <c r="O681" s="5">
        <f t="shared" si="42"/>
        <v>0.15485964912280703</v>
      </c>
      <c r="P681" s="6" t="s">
        <v>8274</v>
      </c>
      <c r="Q681" s="6" t="s">
        <v>8276</v>
      </c>
      <c r="R681" s="11">
        <f t="shared" si="43"/>
        <v>42556.320706018523</v>
      </c>
      <c r="S681" s="12">
        <f t="shared" si="40"/>
        <v>42616.320706018523</v>
      </c>
    </row>
    <row r="682" spans="1:19" ht="43.2">
      <c r="A682">
        <v>680</v>
      </c>
      <c r="B682" s="3" t="s">
        <v>681</v>
      </c>
      <c r="C682" s="3" t="s">
        <v>4790</v>
      </c>
      <c r="D682" s="15">
        <v>75000</v>
      </c>
      <c r="E682" s="1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7">
        <f t="shared" si="41"/>
        <v>581.39534883720933</v>
      </c>
      <c r="O682" s="5">
        <f t="shared" si="42"/>
        <v>0.25912000000000002</v>
      </c>
      <c r="P682" s="6" t="s">
        <v>8274</v>
      </c>
      <c r="Q682" s="6" t="s">
        <v>8276</v>
      </c>
      <c r="R682" s="11">
        <f t="shared" si="43"/>
        <v>41864.126516203702</v>
      </c>
      <c r="S682" s="12">
        <f t="shared" si="40"/>
        <v>41899.126516203702</v>
      </c>
    </row>
    <row r="683" spans="1:19" ht="43.2">
      <c r="A683">
        <v>681</v>
      </c>
      <c r="B683" s="3" t="s">
        <v>682</v>
      </c>
      <c r="C683" s="3" t="s">
        <v>4791</v>
      </c>
      <c r="D683" s="15">
        <v>2500</v>
      </c>
      <c r="E683" s="1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7">
        <f t="shared" si="41"/>
        <v>2500</v>
      </c>
      <c r="O683" s="5">
        <f t="shared" si="42"/>
        <v>4.0000000000000002E-4</v>
      </c>
      <c r="P683" s="6" t="s">
        <v>8274</v>
      </c>
      <c r="Q683" s="6" t="s">
        <v>8276</v>
      </c>
      <c r="R683" s="11">
        <f t="shared" si="43"/>
        <v>42639.430601851855</v>
      </c>
      <c r="S683" s="12">
        <f t="shared" si="40"/>
        <v>42669.430601851855</v>
      </c>
    </row>
    <row r="684" spans="1:19" ht="43.2">
      <c r="A684">
        <v>682</v>
      </c>
      <c r="B684" s="3" t="s">
        <v>683</v>
      </c>
      <c r="C684" s="3" t="s">
        <v>4792</v>
      </c>
      <c r="D684" s="15">
        <v>50000</v>
      </c>
      <c r="E684" s="1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7">
        <f t="shared" si="41"/>
        <v>12500</v>
      </c>
      <c r="O684" s="5">
        <f t="shared" si="42"/>
        <v>1.06E-3</v>
      </c>
      <c r="P684" s="6" t="s">
        <v>8274</v>
      </c>
      <c r="Q684" s="6" t="s">
        <v>8276</v>
      </c>
      <c r="R684" s="11">
        <f t="shared" si="43"/>
        <v>42778.390300925923</v>
      </c>
      <c r="S684" s="12">
        <f t="shared" si="40"/>
        <v>42808.348634259259</v>
      </c>
    </row>
    <row r="685" spans="1:19" ht="43.2">
      <c r="A685">
        <v>683</v>
      </c>
      <c r="B685" s="3" t="s">
        <v>684</v>
      </c>
      <c r="C685" s="3" t="s">
        <v>4793</v>
      </c>
      <c r="D685" s="15">
        <v>35000</v>
      </c>
      <c r="E685" s="1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7">
        <f t="shared" si="41"/>
        <v>11666.666666666666</v>
      </c>
      <c r="O685" s="5">
        <f t="shared" si="42"/>
        <v>8.5142857142857138E-3</v>
      </c>
      <c r="P685" s="6" t="s">
        <v>8274</v>
      </c>
      <c r="Q685" s="6" t="s">
        <v>8276</v>
      </c>
      <c r="R685" s="11">
        <f t="shared" si="43"/>
        <v>42634.525046296301</v>
      </c>
      <c r="S685" s="12">
        <f t="shared" si="40"/>
        <v>42674.525046296301</v>
      </c>
    </row>
    <row r="686" spans="1:19" ht="28.8">
      <c r="A686">
        <v>684</v>
      </c>
      <c r="B686" s="3" t="s">
        <v>685</v>
      </c>
      <c r="C686" s="3" t="s">
        <v>4794</v>
      </c>
      <c r="D686" s="15">
        <v>320000</v>
      </c>
      <c r="E686" s="1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7">
        <f t="shared" si="41"/>
        <v>2370.3703703703704</v>
      </c>
      <c r="O686" s="5">
        <f t="shared" si="42"/>
        <v>7.4837500000000001E-2</v>
      </c>
      <c r="P686" s="6" t="s">
        <v>8274</v>
      </c>
      <c r="Q686" s="6" t="s">
        <v>8276</v>
      </c>
      <c r="R686" s="11">
        <f t="shared" si="43"/>
        <v>41809.098275462966</v>
      </c>
      <c r="S686" s="12">
        <f t="shared" si="40"/>
        <v>41844.75</v>
      </c>
    </row>
    <row r="687" spans="1:19" ht="43.2">
      <c r="A687">
        <v>685</v>
      </c>
      <c r="B687" s="3" t="s">
        <v>686</v>
      </c>
      <c r="C687" s="3" t="s">
        <v>4795</v>
      </c>
      <c r="D687" s="15">
        <v>2000</v>
      </c>
      <c r="E687" s="1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7">
        <f t="shared" si="41"/>
        <v>200</v>
      </c>
      <c r="O687" s="5">
        <f t="shared" si="42"/>
        <v>0.27650000000000002</v>
      </c>
      <c r="P687" s="6" t="s">
        <v>8274</v>
      </c>
      <c r="Q687" s="6" t="s">
        <v>8276</v>
      </c>
      <c r="R687" s="11">
        <f t="shared" si="43"/>
        <v>41971.491574074069</v>
      </c>
      <c r="S687" s="12">
        <f t="shared" si="40"/>
        <v>42016.491574074069</v>
      </c>
    </row>
    <row r="688" spans="1:19" ht="57.6">
      <c r="A688">
        <v>686</v>
      </c>
      <c r="B688" s="3" t="s">
        <v>687</v>
      </c>
      <c r="C688" s="3" t="s">
        <v>4796</v>
      </c>
      <c r="D688" s="15">
        <v>500000</v>
      </c>
      <c r="E688" s="1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7" t="e">
        <f t="shared" si="41"/>
        <v>#DIV/0!</v>
      </c>
      <c r="O688" s="5">
        <f t="shared" si="42"/>
        <v>0</v>
      </c>
      <c r="P688" s="6" t="s">
        <v>8274</v>
      </c>
      <c r="Q688" s="6" t="s">
        <v>8276</v>
      </c>
      <c r="R688" s="11">
        <f t="shared" si="43"/>
        <v>42189.298263888893</v>
      </c>
      <c r="S688" s="12">
        <f t="shared" si="40"/>
        <v>42219.298263888893</v>
      </c>
    </row>
    <row r="689" spans="1:19" ht="43.2">
      <c r="A689">
        <v>687</v>
      </c>
      <c r="B689" s="3" t="s">
        <v>688</v>
      </c>
      <c r="C689" s="3" t="s">
        <v>4797</v>
      </c>
      <c r="D689" s="15">
        <v>100000</v>
      </c>
      <c r="E689" s="1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7">
        <f t="shared" si="41"/>
        <v>16666.666666666668</v>
      </c>
      <c r="O689" s="5">
        <f t="shared" si="42"/>
        <v>3.5499999999999997E-2</v>
      </c>
      <c r="P689" s="6" t="s">
        <v>8274</v>
      </c>
      <c r="Q689" s="6" t="s">
        <v>8276</v>
      </c>
      <c r="R689" s="11">
        <f t="shared" si="43"/>
        <v>42711.375613425931</v>
      </c>
      <c r="S689" s="12">
        <f t="shared" si="40"/>
        <v>42771.375613425931</v>
      </c>
    </row>
    <row r="690" spans="1:19" ht="43.2">
      <c r="A690">
        <v>688</v>
      </c>
      <c r="B690" s="3" t="s">
        <v>689</v>
      </c>
      <c r="C690" s="3" t="s">
        <v>4798</v>
      </c>
      <c r="D690" s="15">
        <v>20000</v>
      </c>
      <c r="E690" s="1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7">
        <f t="shared" si="41"/>
        <v>555.55555555555554</v>
      </c>
      <c r="O690" s="5">
        <f t="shared" si="42"/>
        <v>0.72989999999999999</v>
      </c>
      <c r="P690" s="6" t="s">
        <v>8274</v>
      </c>
      <c r="Q690" s="6" t="s">
        <v>8276</v>
      </c>
      <c r="R690" s="11">
        <f t="shared" si="43"/>
        <v>42261.729780092588</v>
      </c>
      <c r="S690" s="12">
        <f t="shared" si="40"/>
        <v>42291.729780092588</v>
      </c>
    </row>
    <row r="691" spans="1:19" ht="43.2">
      <c r="A691">
        <v>689</v>
      </c>
      <c r="B691" s="3" t="s">
        <v>690</v>
      </c>
      <c r="C691" s="3" t="s">
        <v>4799</v>
      </c>
      <c r="D691" s="15">
        <v>200000</v>
      </c>
      <c r="E691" s="1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7">
        <f t="shared" si="41"/>
        <v>595.23809523809518</v>
      </c>
      <c r="O691" s="5">
        <f t="shared" si="42"/>
        <v>0.57648750000000004</v>
      </c>
      <c r="P691" s="6" t="s">
        <v>8274</v>
      </c>
      <c r="Q691" s="6" t="s">
        <v>8276</v>
      </c>
      <c r="R691" s="11">
        <f t="shared" si="43"/>
        <v>42675.29278935185</v>
      </c>
      <c r="S691" s="12">
        <f t="shared" si="40"/>
        <v>42711.832638888889</v>
      </c>
    </row>
    <row r="692" spans="1:19" ht="28.8">
      <c r="A692">
        <v>690</v>
      </c>
      <c r="B692" s="3" t="s">
        <v>691</v>
      </c>
      <c r="C692" s="3" t="s">
        <v>4800</v>
      </c>
      <c r="D692" s="15">
        <v>20000</v>
      </c>
      <c r="E692" s="1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7">
        <f t="shared" si="41"/>
        <v>588.23529411764707</v>
      </c>
      <c r="O692" s="5">
        <f t="shared" si="42"/>
        <v>0.1234</v>
      </c>
      <c r="P692" s="6" t="s">
        <v>8274</v>
      </c>
      <c r="Q692" s="6" t="s">
        <v>8276</v>
      </c>
      <c r="R692" s="11">
        <f t="shared" si="43"/>
        <v>42579.259733796294</v>
      </c>
      <c r="S692" s="12">
        <f t="shared" si="40"/>
        <v>42621.875</v>
      </c>
    </row>
    <row r="693" spans="1:19" ht="43.2">
      <c r="A693">
        <v>691</v>
      </c>
      <c r="B693" s="3" t="s">
        <v>692</v>
      </c>
      <c r="C693" s="3" t="s">
        <v>4801</v>
      </c>
      <c r="D693" s="15">
        <v>50000</v>
      </c>
      <c r="E693" s="1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7">
        <f t="shared" si="41"/>
        <v>5000</v>
      </c>
      <c r="O693" s="5">
        <f t="shared" si="42"/>
        <v>5.1999999999999998E-3</v>
      </c>
      <c r="P693" s="6" t="s">
        <v>8274</v>
      </c>
      <c r="Q693" s="6" t="s">
        <v>8276</v>
      </c>
      <c r="R693" s="11">
        <f t="shared" si="43"/>
        <v>42157.653310185182</v>
      </c>
      <c r="S693" s="12">
        <f t="shared" si="40"/>
        <v>42185.653310185182</v>
      </c>
    </row>
    <row r="694" spans="1:19" ht="43.2">
      <c r="A694">
        <v>692</v>
      </c>
      <c r="B694" s="3" t="s">
        <v>693</v>
      </c>
      <c r="C694" s="3" t="s">
        <v>4802</v>
      </c>
      <c r="D694" s="15">
        <v>20000</v>
      </c>
      <c r="E694" s="1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7">
        <f t="shared" si="41"/>
        <v>99.50248756218906</v>
      </c>
      <c r="O694" s="5">
        <f t="shared" si="42"/>
        <v>6.5299999999999997E-2</v>
      </c>
      <c r="P694" s="6" t="s">
        <v>8274</v>
      </c>
      <c r="Q694" s="6" t="s">
        <v>8276</v>
      </c>
      <c r="R694" s="11">
        <f t="shared" si="43"/>
        <v>42696.00072916667</v>
      </c>
      <c r="S694" s="12">
        <f t="shared" si="40"/>
        <v>42726.00072916667</v>
      </c>
    </row>
    <row r="695" spans="1:19" ht="43.2">
      <c r="A695">
        <v>693</v>
      </c>
      <c r="B695" s="3" t="s">
        <v>694</v>
      </c>
      <c r="C695" s="3" t="s">
        <v>4803</v>
      </c>
      <c r="D695" s="15">
        <v>100000</v>
      </c>
      <c r="E695" s="1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7">
        <f t="shared" si="41"/>
        <v>337.83783783783781</v>
      </c>
      <c r="O695" s="5">
        <f t="shared" si="42"/>
        <v>0.35338000000000003</v>
      </c>
      <c r="P695" s="6" t="s">
        <v>8274</v>
      </c>
      <c r="Q695" s="6" t="s">
        <v>8276</v>
      </c>
      <c r="R695" s="11">
        <f t="shared" si="43"/>
        <v>42094.433182870373</v>
      </c>
      <c r="S695" s="12">
        <f t="shared" si="40"/>
        <v>42124.433182870373</v>
      </c>
    </row>
    <row r="696" spans="1:19" ht="43.2">
      <c r="A696">
        <v>694</v>
      </c>
      <c r="B696" s="3" t="s">
        <v>695</v>
      </c>
      <c r="C696" s="3" t="s">
        <v>4804</v>
      </c>
      <c r="D696" s="15">
        <v>150000</v>
      </c>
      <c r="E696" s="1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7">
        <f t="shared" si="41"/>
        <v>21428.571428571428</v>
      </c>
      <c r="O696" s="5">
        <f t="shared" si="42"/>
        <v>3.933333333333333E-3</v>
      </c>
      <c r="P696" s="6" t="s">
        <v>8274</v>
      </c>
      <c r="Q696" s="6" t="s">
        <v>8276</v>
      </c>
      <c r="R696" s="11">
        <f t="shared" si="43"/>
        <v>42737.288877314815</v>
      </c>
      <c r="S696" s="12">
        <f t="shared" si="40"/>
        <v>42767.288877314815</v>
      </c>
    </row>
    <row r="697" spans="1:19" ht="57.6">
      <c r="A697">
        <v>695</v>
      </c>
      <c r="B697" s="3" t="s">
        <v>696</v>
      </c>
      <c r="C697" s="3" t="s">
        <v>4805</v>
      </c>
      <c r="D697" s="15">
        <v>60000</v>
      </c>
      <c r="E697" s="1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7">
        <f t="shared" si="41"/>
        <v>8571.4285714285706</v>
      </c>
      <c r="O697" s="5">
        <f t="shared" si="42"/>
        <v>1.06E-2</v>
      </c>
      <c r="P697" s="6" t="s">
        <v>8274</v>
      </c>
      <c r="Q697" s="6" t="s">
        <v>8276</v>
      </c>
      <c r="R697" s="11">
        <f t="shared" si="43"/>
        <v>41913.146064814813</v>
      </c>
      <c r="S697" s="12">
        <f t="shared" si="40"/>
        <v>41943.146064814813</v>
      </c>
    </row>
    <row r="698" spans="1:19" ht="28.8">
      <c r="A698">
        <v>696</v>
      </c>
      <c r="B698" s="3" t="s">
        <v>697</v>
      </c>
      <c r="C698" s="3" t="s">
        <v>4806</v>
      </c>
      <c r="D698" s="15">
        <v>175000</v>
      </c>
      <c r="E698" s="1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7">
        <f t="shared" si="41"/>
        <v>175000</v>
      </c>
      <c r="O698" s="5">
        <f t="shared" si="42"/>
        <v>5.7142857142857145E-6</v>
      </c>
      <c r="P698" s="6" t="s">
        <v>8274</v>
      </c>
      <c r="Q698" s="6" t="s">
        <v>8276</v>
      </c>
      <c r="R698" s="11">
        <f t="shared" si="43"/>
        <v>41815.552106481482</v>
      </c>
      <c r="S698" s="12">
        <f t="shared" si="40"/>
        <v>41845.552106481482</v>
      </c>
    </row>
    <row r="699" spans="1:19" ht="43.2">
      <c r="A699">
        <v>697</v>
      </c>
      <c r="B699" s="3" t="s">
        <v>698</v>
      </c>
      <c r="C699" s="3" t="s">
        <v>4807</v>
      </c>
      <c r="D699" s="15">
        <v>5000</v>
      </c>
      <c r="E699" s="1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7">
        <f t="shared" si="41"/>
        <v>43.859649122807021</v>
      </c>
      <c r="O699" s="5">
        <f t="shared" si="42"/>
        <v>0.46379999999999999</v>
      </c>
      <c r="P699" s="6" t="s">
        <v>8274</v>
      </c>
      <c r="Q699" s="6" t="s">
        <v>8276</v>
      </c>
      <c r="R699" s="11">
        <f t="shared" si="43"/>
        <v>42388.148020833338</v>
      </c>
      <c r="S699" s="12">
        <f t="shared" si="40"/>
        <v>42403.148020833338</v>
      </c>
    </row>
    <row r="700" spans="1:19" ht="43.2">
      <c r="A700">
        <v>698</v>
      </c>
      <c r="B700" s="3" t="s">
        <v>699</v>
      </c>
      <c r="C700" s="3" t="s">
        <v>4808</v>
      </c>
      <c r="D700" s="15">
        <v>100000</v>
      </c>
      <c r="E700" s="1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7">
        <f t="shared" si="41"/>
        <v>3448.2758620689656</v>
      </c>
      <c r="O700" s="5">
        <f t="shared" si="42"/>
        <v>0.15390000000000001</v>
      </c>
      <c r="P700" s="6" t="s">
        <v>8274</v>
      </c>
      <c r="Q700" s="6" t="s">
        <v>8276</v>
      </c>
      <c r="R700" s="11">
        <f t="shared" si="43"/>
        <v>41866.556076388893</v>
      </c>
      <c r="S700" s="12">
        <f t="shared" si="40"/>
        <v>41899.708333333336</v>
      </c>
    </row>
    <row r="701" spans="1:19" ht="43.2">
      <c r="A701">
        <v>699</v>
      </c>
      <c r="B701" s="3" t="s">
        <v>700</v>
      </c>
      <c r="C701" s="3" t="s">
        <v>4809</v>
      </c>
      <c r="D701" s="15">
        <v>130000</v>
      </c>
      <c r="E701" s="1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7">
        <f t="shared" si="41"/>
        <v>146.06741573033707</v>
      </c>
      <c r="O701" s="5">
        <f t="shared" si="42"/>
        <v>0.824221076923077</v>
      </c>
      <c r="P701" s="6" t="s">
        <v>8274</v>
      </c>
      <c r="Q701" s="6" t="s">
        <v>8276</v>
      </c>
      <c r="R701" s="11">
        <f t="shared" si="43"/>
        <v>41563.110509259262</v>
      </c>
      <c r="S701" s="12">
        <f t="shared" si="40"/>
        <v>41600.291666666664</v>
      </c>
    </row>
    <row r="702" spans="1:19" ht="43.2">
      <c r="A702">
        <v>700</v>
      </c>
      <c r="B702" s="3" t="s">
        <v>701</v>
      </c>
      <c r="C702" s="3" t="s">
        <v>4810</v>
      </c>
      <c r="D702" s="15">
        <v>15000</v>
      </c>
      <c r="E702" s="1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7">
        <f t="shared" si="41"/>
        <v>483.87096774193549</v>
      </c>
      <c r="O702" s="5">
        <f t="shared" si="42"/>
        <v>2.6866666666666667E-2</v>
      </c>
      <c r="P702" s="6" t="s">
        <v>8274</v>
      </c>
      <c r="Q702" s="6" t="s">
        <v>8276</v>
      </c>
      <c r="R702" s="11">
        <f t="shared" si="43"/>
        <v>42715.313437500001</v>
      </c>
      <c r="S702" s="12">
        <f t="shared" si="40"/>
        <v>42745.313437500001</v>
      </c>
    </row>
    <row r="703" spans="1:19" ht="43.2">
      <c r="A703">
        <v>701</v>
      </c>
      <c r="B703" s="3" t="s">
        <v>702</v>
      </c>
      <c r="C703" s="3" t="s">
        <v>4811</v>
      </c>
      <c r="D703" s="15">
        <v>23000</v>
      </c>
      <c r="E703" s="1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7">
        <f t="shared" si="41"/>
        <v>1095.2380952380952</v>
      </c>
      <c r="O703" s="5">
        <f t="shared" si="42"/>
        <v>0.26600000000000001</v>
      </c>
      <c r="P703" s="6" t="s">
        <v>8274</v>
      </c>
      <c r="Q703" s="6" t="s">
        <v>8276</v>
      </c>
      <c r="R703" s="11">
        <f t="shared" si="43"/>
        <v>41813.287962962961</v>
      </c>
      <c r="S703" s="12">
        <f t="shared" si="40"/>
        <v>41843.287962962961</v>
      </c>
    </row>
    <row r="704" spans="1:19" ht="43.2">
      <c r="A704">
        <v>702</v>
      </c>
      <c r="B704" s="3" t="s">
        <v>703</v>
      </c>
      <c r="C704" s="3" t="s">
        <v>4812</v>
      </c>
      <c r="D704" s="15">
        <v>15000</v>
      </c>
      <c r="E704" s="1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7">
        <f t="shared" si="41"/>
        <v>405.40540540540542</v>
      </c>
      <c r="O704" s="5">
        <f t="shared" si="42"/>
        <v>0.30813400000000002</v>
      </c>
      <c r="P704" s="6" t="s">
        <v>8274</v>
      </c>
      <c r="Q704" s="6" t="s">
        <v>8276</v>
      </c>
      <c r="R704" s="11">
        <f t="shared" si="43"/>
        <v>42668.351701388892</v>
      </c>
      <c r="S704" s="12">
        <f t="shared" si="40"/>
        <v>42698.393368055556</v>
      </c>
    </row>
    <row r="705" spans="1:19" ht="43.2">
      <c r="A705">
        <v>703</v>
      </c>
      <c r="B705" s="3" t="s">
        <v>704</v>
      </c>
      <c r="C705" s="3" t="s">
        <v>4813</v>
      </c>
      <c r="D705" s="15">
        <v>15000</v>
      </c>
      <c r="E705" s="1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7">
        <f t="shared" si="41"/>
        <v>2142.8571428571427</v>
      </c>
      <c r="O705" s="5">
        <f t="shared" si="42"/>
        <v>5.5800000000000002E-2</v>
      </c>
      <c r="P705" s="6" t="s">
        <v>8274</v>
      </c>
      <c r="Q705" s="6" t="s">
        <v>8276</v>
      </c>
      <c r="R705" s="11">
        <f t="shared" si="43"/>
        <v>42711.575798611113</v>
      </c>
      <c r="S705" s="12">
        <f t="shared" si="40"/>
        <v>42766.60555555555</v>
      </c>
    </row>
    <row r="706" spans="1:19" ht="43.2">
      <c r="A706">
        <v>704</v>
      </c>
      <c r="B706" s="3" t="s">
        <v>705</v>
      </c>
      <c r="C706" s="3" t="s">
        <v>4814</v>
      </c>
      <c r="D706" s="15">
        <v>55000</v>
      </c>
      <c r="E706" s="1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7">
        <f t="shared" si="41"/>
        <v>13750</v>
      </c>
      <c r="O706" s="5">
        <f t="shared" si="42"/>
        <v>8.7454545454545458E-3</v>
      </c>
      <c r="P706" s="6" t="s">
        <v>8274</v>
      </c>
      <c r="Q706" s="6" t="s">
        <v>8276</v>
      </c>
      <c r="R706" s="11">
        <f t="shared" si="43"/>
        <v>42725.817916666667</v>
      </c>
      <c r="S706" s="12">
        <f t="shared" ref="S706:S769" si="44">(I706/86400)+25569+(-9/24)</f>
        <v>42785.817916666667</v>
      </c>
    </row>
    <row r="707" spans="1:19" ht="28.8">
      <c r="A707">
        <v>705</v>
      </c>
      <c r="B707" s="3" t="s">
        <v>706</v>
      </c>
      <c r="C707" s="3" t="s">
        <v>4815</v>
      </c>
      <c r="D707" s="15">
        <v>100000</v>
      </c>
      <c r="E707" s="1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7">
        <f t="shared" ref="N707:N770" si="45">D707/L707</f>
        <v>20000</v>
      </c>
      <c r="O707" s="5">
        <f t="shared" ref="O707:O770" si="46">E707/D707</f>
        <v>9.7699999999999992E-3</v>
      </c>
      <c r="P707" s="6" t="s">
        <v>8274</v>
      </c>
      <c r="Q707" s="6" t="s">
        <v>8276</v>
      </c>
      <c r="R707" s="11">
        <f t="shared" ref="R707:R770" si="47">(J707/86400)+25569+(-9/24)</f>
        <v>42726.116643518515</v>
      </c>
      <c r="S707" s="12">
        <f t="shared" si="44"/>
        <v>42756.116643518515</v>
      </c>
    </row>
    <row r="708" spans="1:19" ht="43.2">
      <c r="A708">
        <v>706</v>
      </c>
      <c r="B708" s="3" t="s">
        <v>707</v>
      </c>
      <c r="C708" s="3" t="s">
        <v>4816</v>
      </c>
      <c r="D708" s="15">
        <v>100000</v>
      </c>
      <c r="E708" s="1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7" t="e">
        <f t="shared" si="45"/>
        <v>#DIV/0!</v>
      </c>
      <c r="O708" s="5">
        <f t="shared" si="46"/>
        <v>0</v>
      </c>
      <c r="P708" s="6" t="s">
        <v>8274</v>
      </c>
      <c r="Q708" s="6" t="s">
        <v>8276</v>
      </c>
      <c r="R708" s="11">
        <f t="shared" si="47"/>
        <v>42676.620173611111</v>
      </c>
      <c r="S708" s="12">
        <f t="shared" si="44"/>
        <v>42718.402083333334</v>
      </c>
    </row>
    <row r="709" spans="1:19" ht="43.2">
      <c r="A709">
        <v>707</v>
      </c>
      <c r="B709" s="3" t="s">
        <v>708</v>
      </c>
      <c r="C709" s="3" t="s">
        <v>4817</v>
      </c>
      <c r="D709" s="15">
        <v>68000</v>
      </c>
      <c r="E709" s="1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7">
        <f t="shared" si="45"/>
        <v>149.12280701754386</v>
      </c>
      <c r="O709" s="5">
        <f t="shared" si="46"/>
        <v>0.78927352941176465</v>
      </c>
      <c r="P709" s="6" t="s">
        <v>8274</v>
      </c>
      <c r="Q709" s="6" t="s">
        <v>8276</v>
      </c>
      <c r="R709" s="11">
        <f t="shared" si="47"/>
        <v>42696.288506944446</v>
      </c>
      <c r="S709" s="12">
        <f t="shared" si="44"/>
        <v>42736.288506944446</v>
      </c>
    </row>
    <row r="710" spans="1:19" ht="43.2">
      <c r="A710">
        <v>708</v>
      </c>
      <c r="B710" s="3" t="s">
        <v>709</v>
      </c>
      <c r="C710" s="3" t="s">
        <v>4818</v>
      </c>
      <c r="D710" s="15">
        <v>40000</v>
      </c>
      <c r="E710" s="1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7">
        <f t="shared" si="45"/>
        <v>108.40108401084011</v>
      </c>
      <c r="O710" s="5">
        <f t="shared" si="46"/>
        <v>0.22092500000000001</v>
      </c>
      <c r="P710" s="6" t="s">
        <v>8274</v>
      </c>
      <c r="Q710" s="6" t="s">
        <v>8276</v>
      </c>
      <c r="R710" s="11">
        <f t="shared" si="47"/>
        <v>41835.206018518518</v>
      </c>
      <c r="S710" s="12">
        <f t="shared" si="44"/>
        <v>41895.206018518518</v>
      </c>
    </row>
    <row r="711" spans="1:19" ht="28.8">
      <c r="A711">
        <v>709</v>
      </c>
      <c r="B711" s="3" t="s">
        <v>710</v>
      </c>
      <c r="C711" s="3" t="s">
        <v>4819</v>
      </c>
      <c r="D711" s="15">
        <v>15000</v>
      </c>
      <c r="E711" s="1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7">
        <f t="shared" si="45"/>
        <v>7500</v>
      </c>
      <c r="O711" s="5">
        <f t="shared" si="46"/>
        <v>4.0666666666666663E-3</v>
      </c>
      <c r="P711" s="6" t="s">
        <v>8274</v>
      </c>
      <c r="Q711" s="6" t="s">
        <v>8276</v>
      </c>
      <c r="R711" s="11">
        <f t="shared" si="47"/>
        <v>41947.666192129633</v>
      </c>
      <c r="S711" s="12">
        <f t="shared" si="44"/>
        <v>41977.666192129633</v>
      </c>
    </row>
    <row r="712" spans="1:19" ht="28.8">
      <c r="A712">
        <v>710</v>
      </c>
      <c r="B712" s="3" t="s">
        <v>711</v>
      </c>
      <c r="C712" s="3" t="s">
        <v>4820</v>
      </c>
      <c r="D712" s="15">
        <v>1200</v>
      </c>
      <c r="E712" s="1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7" t="e">
        <f t="shared" si="45"/>
        <v>#DIV/0!</v>
      </c>
      <c r="O712" s="5">
        <f t="shared" si="46"/>
        <v>0</v>
      </c>
      <c r="P712" s="6" t="s">
        <v>8274</v>
      </c>
      <c r="Q712" s="6" t="s">
        <v>8276</v>
      </c>
      <c r="R712" s="11">
        <f t="shared" si="47"/>
        <v>41837.609976851854</v>
      </c>
      <c r="S712" s="12">
        <f t="shared" si="44"/>
        <v>41870.655555555553</v>
      </c>
    </row>
    <row r="713" spans="1:19" ht="57.6">
      <c r="A713">
        <v>711</v>
      </c>
      <c r="B713" s="3" t="s">
        <v>712</v>
      </c>
      <c r="C713" s="3" t="s">
        <v>4821</v>
      </c>
      <c r="D713" s="15">
        <v>100000</v>
      </c>
      <c r="E713" s="1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7">
        <f t="shared" si="45"/>
        <v>295.85798816568047</v>
      </c>
      <c r="O713" s="5">
        <f t="shared" si="46"/>
        <v>0.33790999999999999</v>
      </c>
      <c r="P713" s="6" t="s">
        <v>8274</v>
      </c>
      <c r="Q713" s="6" t="s">
        <v>8276</v>
      </c>
      <c r="R713" s="11">
        <f t="shared" si="47"/>
        <v>42678.084120370375</v>
      </c>
      <c r="S713" s="12">
        <f t="shared" si="44"/>
        <v>42718.125787037032</v>
      </c>
    </row>
    <row r="714" spans="1:19" ht="57.6">
      <c r="A714">
        <v>712</v>
      </c>
      <c r="B714" s="3" t="s">
        <v>713</v>
      </c>
      <c r="C714" s="3" t="s">
        <v>4822</v>
      </c>
      <c r="D714" s="15">
        <v>48500</v>
      </c>
      <c r="E714" s="1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7">
        <f t="shared" si="45"/>
        <v>12125</v>
      </c>
      <c r="O714" s="5">
        <f t="shared" si="46"/>
        <v>2.1649484536082476E-3</v>
      </c>
      <c r="P714" s="6" t="s">
        <v>8274</v>
      </c>
      <c r="Q714" s="6" t="s">
        <v>8276</v>
      </c>
      <c r="R714" s="11">
        <f t="shared" si="47"/>
        <v>42384.305925925924</v>
      </c>
      <c r="S714" s="12">
        <f t="shared" si="44"/>
        <v>42414.305925925924</v>
      </c>
    </row>
    <row r="715" spans="1:19" ht="43.2">
      <c r="A715">
        <v>713</v>
      </c>
      <c r="B715" s="3" t="s">
        <v>714</v>
      </c>
      <c r="C715" s="3" t="s">
        <v>4823</v>
      </c>
      <c r="D715" s="15">
        <v>25000</v>
      </c>
      <c r="E715" s="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7">
        <f t="shared" si="45"/>
        <v>25000</v>
      </c>
      <c r="O715" s="5">
        <f t="shared" si="46"/>
        <v>7.9600000000000001E-3</v>
      </c>
      <c r="P715" s="6" t="s">
        <v>8274</v>
      </c>
      <c r="Q715" s="6" t="s">
        <v>8276</v>
      </c>
      <c r="R715" s="11">
        <f t="shared" si="47"/>
        <v>42496.154305555552</v>
      </c>
      <c r="S715" s="12">
        <f t="shared" si="44"/>
        <v>42526.154305555552</v>
      </c>
    </row>
    <row r="716" spans="1:19" ht="43.2">
      <c r="A716">
        <v>714</v>
      </c>
      <c r="B716" s="3" t="s">
        <v>715</v>
      </c>
      <c r="C716" s="3" t="s">
        <v>4824</v>
      </c>
      <c r="D716" s="15">
        <v>15000</v>
      </c>
      <c r="E716" s="1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7">
        <f t="shared" si="45"/>
        <v>535.71428571428567</v>
      </c>
      <c r="O716" s="5">
        <f t="shared" si="46"/>
        <v>0.14993333333333334</v>
      </c>
      <c r="P716" s="6" t="s">
        <v>8274</v>
      </c>
      <c r="Q716" s="6" t="s">
        <v>8276</v>
      </c>
      <c r="R716" s="11">
        <f t="shared" si="47"/>
        <v>42734.412986111114</v>
      </c>
      <c r="S716" s="12">
        <f t="shared" si="44"/>
        <v>42794.412986111114</v>
      </c>
    </row>
    <row r="717" spans="1:19" ht="57.6">
      <c r="A717">
        <v>715</v>
      </c>
      <c r="B717" s="3" t="s">
        <v>716</v>
      </c>
      <c r="C717" s="3" t="s">
        <v>4825</v>
      </c>
      <c r="D717" s="15">
        <v>27500</v>
      </c>
      <c r="E717" s="1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7">
        <f t="shared" si="45"/>
        <v>2291.6666666666665</v>
      </c>
      <c r="O717" s="5">
        <f t="shared" si="46"/>
        <v>5.0509090909090906E-2</v>
      </c>
      <c r="P717" s="6" t="s">
        <v>8274</v>
      </c>
      <c r="Q717" s="6" t="s">
        <v>8276</v>
      </c>
      <c r="R717" s="11">
        <f t="shared" si="47"/>
        <v>42272.715740740736</v>
      </c>
      <c r="S717" s="12">
        <f t="shared" si="44"/>
        <v>42312.757407407407</v>
      </c>
    </row>
    <row r="718" spans="1:19" ht="43.2">
      <c r="A718">
        <v>716</v>
      </c>
      <c r="B718" s="3" t="s">
        <v>717</v>
      </c>
      <c r="C718" s="3" t="s">
        <v>4826</v>
      </c>
      <c r="D718" s="15">
        <v>7000</v>
      </c>
      <c r="E718" s="1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7">
        <f t="shared" si="45"/>
        <v>437.5</v>
      </c>
      <c r="O718" s="5">
        <f t="shared" si="46"/>
        <v>0.10214285714285715</v>
      </c>
      <c r="P718" s="6" t="s">
        <v>8274</v>
      </c>
      <c r="Q718" s="6" t="s">
        <v>8276</v>
      </c>
      <c r="R718" s="11">
        <f t="shared" si="47"/>
        <v>41940.283645833333</v>
      </c>
      <c r="S718" s="12">
        <f t="shared" si="44"/>
        <v>41973.625</v>
      </c>
    </row>
    <row r="719" spans="1:19">
      <c r="A719">
        <v>717</v>
      </c>
      <c r="B719" s="3" t="s">
        <v>718</v>
      </c>
      <c r="C719" s="3" t="s">
        <v>4827</v>
      </c>
      <c r="D719" s="15">
        <v>100000</v>
      </c>
      <c r="E719" s="1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7">
        <f t="shared" si="45"/>
        <v>25000</v>
      </c>
      <c r="O719" s="5">
        <f t="shared" si="46"/>
        <v>3.0500000000000002E-3</v>
      </c>
      <c r="P719" s="6" t="s">
        <v>8274</v>
      </c>
      <c r="Q719" s="6" t="s">
        <v>8276</v>
      </c>
      <c r="R719" s="11">
        <f t="shared" si="47"/>
        <v>41857.479189814811</v>
      </c>
      <c r="S719" s="12">
        <f t="shared" si="44"/>
        <v>41887.479189814811</v>
      </c>
    </row>
    <row r="720" spans="1:19" ht="43.2">
      <c r="A720">
        <v>718</v>
      </c>
      <c r="B720" s="3" t="s">
        <v>719</v>
      </c>
      <c r="C720" s="3" t="s">
        <v>4828</v>
      </c>
      <c r="D720" s="15">
        <v>12000</v>
      </c>
      <c r="E720" s="1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7">
        <f t="shared" si="45"/>
        <v>3000</v>
      </c>
      <c r="O720" s="5">
        <f t="shared" si="46"/>
        <v>7.4999999999999997E-3</v>
      </c>
      <c r="P720" s="6" t="s">
        <v>8274</v>
      </c>
      <c r="Q720" s="6" t="s">
        <v>8276</v>
      </c>
      <c r="R720" s="11">
        <f t="shared" si="47"/>
        <v>42752.470451388886</v>
      </c>
      <c r="S720" s="12">
        <f t="shared" si="44"/>
        <v>42783.874305555553</v>
      </c>
    </row>
    <row r="721" spans="1:19" ht="43.2">
      <c r="A721">
        <v>719</v>
      </c>
      <c r="B721" s="3" t="s">
        <v>720</v>
      </c>
      <c r="C721" s="3" t="s">
        <v>4829</v>
      </c>
      <c r="D721" s="15">
        <v>15000</v>
      </c>
      <c r="E721" s="1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7">
        <f t="shared" si="45"/>
        <v>1500</v>
      </c>
      <c r="O721" s="5">
        <f t="shared" si="46"/>
        <v>1.2933333333333333E-2</v>
      </c>
      <c r="P721" s="6" t="s">
        <v>8274</v>
      </c>
      <c r="Q721" s="6" t="s">
        <v>8276</v>
      </c>
      <c r="R721" s="11">
        <f t="shared" si="47"/>
        <v>42408.665231481486</v>
      </c>
      <c r="S721" s="12">
        <f t="shared" si="44"/>
        <v>42422.665231481486</v>
      </c>
    </row>
    <row r="722" spans="1:19" ht="43.2">
      <c r="A722">
        <v>720</v>
      </c>
      <c r="B722" s="3" t="s">
        <v>721</v>
      </c>
      <c r="C722" s="3" t="s">
        <v>4830</v>
      </c>
      <c r="D722" s="15">
        <v>1900</v>
      </c>
      <c r="E722" s="1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7">
        <f t="shared" si="45"/>
        <v>46.341463414634148</v>
      </c>
      <c r="O722" s="5">
        <f t="shared" si="46"/>
        <v>1.4394736842105262</v>
      </c>
      <c r="P722" s="6" t="s">
        <v>8277</v>
      </c>
      <c r="Q722" s="6" t="s">
        <v>8278</v>
      </c>
      <c r="R722" s="11">
        <f t="shared" si="47"/>
        <v>40909.274201388893</v>
      </c>
      <c r="S722" s="12">
        <f t="shared" si="44"/>
        <v>40937.274201388893</v>
      </c>
    </row>
    <row r="723" spans="1:19" ht="57.6">
      <c r="A723">
        <v>721</v>
      </c>
      <c r="B723" s="3" t="s">
        <v>722</v>
      </c>
      <c r="C723" s="3" t="s">
        <v>4831</v>
      </c>
      <c r="D723" s="15">
        <v>8200</v>
      </c>
      <c r="E723" s="1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7">
        <f t="shared" si="45"/>
        <v>68.907563025210081</v>
      </c>
      <c r="O723" s="5">
        <f t="shared" si="46"/>
        <v>1.2210975609756098</v>
      </c>
      <c r="P723" s="6" t="s">
        <v>8277</v>
      </c>
      <c r="Q723" s="6" t="s">
        <v>8278</v>
      </c>
      <c r="R723" s="11">
        <f t="shared" si="47"/>
        <v>41807.196840277778</v>
      </c>
      <c r="S723" s="12">
        <f t="shared" si="44"/>
        <v>41852.196840277778</v>
      </c>
    </row>
    <row r="724" spans="1:19" ht="43.2">
      <c r="A724">
        <v>722</v>
      </c>
      <c r="B724" s="3" t="s">
        <v>723</v>
      </c>
      <c r="C724" s="3" t="s">
        <v>4832</v>
      </c>
      <c r="D724" s="15">
        <v>25000</v>
      </c>
      <c r="E724" s="1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7">
        <f t="shared" si="45"/>
        <v>163.3986928104575</v>
      </c>
      <c r="O724" s="5">
        <f t="shared" si="46"/>
        <v>1.3202400000000001</v>
      </c>
      <c r="P724" s="6" t="s">
        <v>8277</v>
      </c>
      <c r="Q724" s="6" t="s">
        <v>8278</v>
      </c>
      <c r="R724" s="11">
        <f t="shared" si="47"/>
        <v>40977.430300925924</v>
      </c>
      <c r="S724" s="12">
        <f t="shared" si="44"/>
        <v>41007.38863425926</v>
      </c>
    </row>
    <row r="725" spans="1:19" ht="28.8">
      <c r="A725">
        <v>723</v>
      </c>
      <c r="B725" s="3" t="s">
        <v>724</v>
      </c>
      <c r="C725" s="3" t="s">
        <v>4833</v>
      </c>
      <c r="D725" s="15">
        <v>5000</v>
      </c>
      <c r="E725" s="1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7">
        <f t="shared" si="45"/>
        <v>50</v>
      </c>
      <c r="O725" s="5">
        <f t="shared" si="46"/>
        <v>1.0938000000000001</v>
      </c>
      <c r="P725" s="6" t="s">
        <v>8277</v>
      </c>
      <c r="Q725" s="6" t="s">
        <v>8278</v>
      </c>
      <c r="R725" s="11">
        <f t="shared" si="47"/>
        <v>42184.44153935185</v>
      </c>
      <c r="S725" s="12">
        <f t="shared" si="44"/>
        <v>42214.790972222225</v>
      </c>
    </row>
    <row r="726" spans="1:19" ht="43.2">
      <c r="A726">
        <v>724</v>
      </c>
      <c r="B726" s="3" t="s">
        <v>725</v>
      </c>
      <c r="C726" s="3" t="s">
        <v>4834</v>
      </c>
      <c r="D726" s="15">
        <v>7000</v>
      </c>
      <c r="E726" s="1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7">
        <f t="shared" si="45"/>
        <v>48.951048951048953</v>
      </c>
      <c r="O726" s="5">
        <f t="shared" si="46"/>
        <v>1.0547157142857144</v>
      </c>
      <c r="P726" s="6" t="s">
        <v>8277</v>
      </c>
      <c r="Q726" s="6" t="s">
        <v>8278</v>
      </c>
      <c r="R726" s="11">
        <f t="shared" si="47"/>
        <v>40694.263460648144</v>
      </c>
      <c r="S726" s="12">
        <f t="shared" si="44"/>
        <v>40724.263460648144</v>
      </c>
    </row>
    <row r="727" spans="1:19" ht="43.2">
      <c r="A727">
        <v>725</v>
      </c>
      <c r="B727" s="3" t="s">
        <v>726</v>
      </c>
      <c r="C727" s="3" t="s">
        <v>4835</v>
      </c>
      <c r="D727" s="15">
        <v>20000</v>
      </c>
      <c r="E727" s="1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7">
        <f t="shared" si="45"/>
        <v>142.85714285714286</v>
      </c>
      <c r="O727" s="5">
        <f t="shared" si="46"/>
        <v>1.0035000000000001</v>
      </c>
      <c r="P727" s="6" t="s">
        <v>8277</v>
      </c>
      <c r="Q727" s="6" t="s">
        <v>8278</v>
      </c>
      <c r="R727" s="11">
        <f t="shared" si="47"/>
        <v>42321.251296296294</v>
      </c>
      <c r="S727" s="12">
        <f t="shared" si="44"/>
        <v>42351.251296296294</v>
      </c>
    </row>
    <row r="728" spans="1:19" ht="43.2">
      <c r="A728">
        <v>726</v>
      </c>
      <c r="B728" s="3" t="s">
        <v>727</v>
      </c>
      <c r="C728" s="3" t="s">
        <v>4836</v>
      </c>
      <c r="D728" s="15">
        <v>2500</v>
      </c>
      <c r="E728" s="1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7">
        <f t="shared" si="45"/>
        <v>71.428571428571431</v>
      </c>
      <c r="O728" s="5">
        <f t="shared" si="46"/>
        <v>1.014</v>
      </c>
      <c r="P728" s="6" t="s">
        <v>8277</v>
      </c>
      <c r="Q728" s="6" t="s">
        <v>8278</v>
      </c>
      <c r="R728" s="11">
        <f t="shared" si="47"/>
        <v>41345.667673611111</v>
      </c>
      <c r="S728" s="12">
        <f t="shared" si="44"/>
        <v>41375.667673611111</v>
      </c>
    </row>
    <row r="729" spans="1:19" ht="57.6">
      <c r="A729">
        <v>727</v>
      </c>
      <c r="B729" s="3" t="s">
        <v>728</v>
      </c>
      <c r="C729" s="3" t="s">
        <v>4837</v>
      </c>
      <c r="D729" s="15">
        <v>3500</v>
      </c>
      <c r="E729" s="1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7">
        <f t="shared" si="45"/>
        <v>23.48993288590604</v>
      </c>
      <c r="O729" s="5">
        <f t="shared" si="46"/>
        <v>1.5551428571428572</v>
      </c>
      <c r="P729" s="6" t="s">
        <v>8277</v>
      </c>
      <c r="Q729" s="6" t="s">
        <v>8278</v>
      </c>
      <c r="R729" s="11">
        <f t="shared" si="47"/>
        <v>41246.645243055558</v>
      </c>
      <c r="S729" s="12">
        <f t="shared" si="44"/>
        <v>41288.513888888891</v>
      </c>
    </row>
    <row r="730" spans="1:19" ht="43.2">
      <c r="A730">
        <v>728</v>
      </c>
      <c r="B730" s="3" t="s">
        <v>729</v>
      </c>
      <c r="C730" s="3" t="s">
        <v>4838</v>
      </c>
      <c r="D730" s="15">
        <v>7500</v>
      </c>
      <c r="E730" s="1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7">
        <f t="shared" si="45"/>
        <v>57.692307692307693</v>
      </c>
      <c r="O730" s="5">
        <f t="shared" si="46"/>
        <v>1.05566</v>
      </c>
      <c r="P730" s="6" t="s">
        <v>8277</v>
      </c>
      <c r="Q730" s="6" t="s">
        <v>8278</v>
      </c>
      <c r="R730" s="11">
        <f t="shared" si="47"/>
        <v>40731.462465277778</v>
      </c>
      <c r="S730" s="12">
        <f t="shared" si="44"/>
        <v>40776.462465277778</v>
      </c>
    </row>
    <row r="731" spans="1:19" ht="43.2">
      <c r="A731">
        <v>729</v>
      </c>
      <c r="B731" s="3" t="s">
        <v>730</v>
      </c>
      <c r="C731" s="3" t="s">
        <v>4839</v>
      </c>
      <c r="D731" s="15">
        <v>4000</v>
      </c>
      <c r="E731" s="1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7">
        <f t="shared" si="45"/>
        <v>33.333333333333336</v>
      </c>
      <c r="O731" s="5">
        <f t="shared" si="46"/>
        <v>1.3065</v>
      </c>
      <c r="P731" s="6" t="s">
        <v>8277</v>
      </c>
      <c r="Q731" s="6" t="s">
        <v>8278</v>
      </c>
      <c r="R731" s="11">
        <f t="shared" si="47"/>
        <v>41110.810891203706</v>
      </c>
      <c r="S731" s="12">
        <f t="shared" si="44"/>
        <v>41170.810891203706</v>
      </c>
    </row>
    <row r="732" spans="1:19" ht="28.8">
      <c r="A732">
        <v>730</v>
      </c>
      <c r="B732" s="3" t="s">
        <v>731</v>
      </c>
      <c r="C732" s="3" t="s">
        <v>4840</v>
      </c>
      <c r="D732" s="15">
        <v>20000</v>
      </c>
      <c r="E732" s="1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7">
        <f t="shared" si="45"/>
        <v>75.471698113207552</v>
      </c>
      <c r="O732" s="5">
        <f t="shared" si="46"/>
        <v>1.3219000000000001</v>
      </c>
      <c r="P732" s="6" t="s">
        <v>8277</v>
      </c>
      <c r="Q732" s="6" t="s">
        <v>8278</v>
      </c>
      <c r="R732" s="11">
        <f t="shared" si="47"/>
        <v>40854.370266203703</v>
      </c>
      <c r="S732" s="12">
        <f t="shared" si="44"/>
        <v>40884.370266203703</v>
      </c>
    </row>
    <row r="733" spans="1:19" ht="43.2">
      <c r="A733">
        <v>731</v>
      </c>
      <c r="B733" s="3" t="s">
        <v>732</v>
      </c>
      <c r="C733" s="3" t="s">
        <v>4841</v>
      </c>
      <c r="D733" s="15">
        <v>5000</v>
      </c>
      <c r="E733" s="1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7">
        <f t="shared" si="45"/>
        <v>70.422535211267601</v>
      </c>
      <c r="O733" s="5">
        <f t="shared" si="46"/>
        <v>1.26</v>
      </c>
      <c r="P733" s="6" t="s">
        <v>8277</v>
      </c>
      <c r="Q733" s="6" t="s">
        <v>8278</v>
      </c>
      <c r="R733" s="11">
        <f t="shared" si="47"/>
        <v>40879.420682870368</v>
      </c>
      <c r="S733" s="12">
        <f t="shared" si="44"/>
        <v>40929.875</v>
      </c>
    </row>
    <row r="734" spans="1:19" ht="43.2">
      <c r="A734">
        <v>732</v>
      </c>
      <c r="B734" s="3" t="s">
        <v>733</v>
      </c>
      <c r="C734" s="3" t="s">
        <v>4842</v>
      </c>
      <c r="D734" s="15">
        <v>40</v>
      </c>
      <c r="E734" s="1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7">
        <f t="shared" si="45"/>
        <v>3.0769230769230771</v>
      </c>
      <c r="O734" s="5">
        <f t="shared" si="46"/>
        <v>1.6</v>
      </c>
      <c r="P734" s="6" t="s">
        <v>8277</v>
      </c>
      <c r="Q734" s="6" t="s">
        <v>8278</v>
      </c>
      <c r="R734" s="11">
        <f t="shared" si="47"/>
        <v>41486.049317129626</v>
      </c>
      <c r="S734" s="12">
        <f t="shared" si="44"/>
        <v>41546.049317129626</v>
      </c>
    </row>
    <row r="735" spans="1:19" ht="57.6">
      <c r="A735">
        <v>733</v>
      </c>
      <c r="B735" s="3" t="s">
        <v>734</v>
      </c>
      <c r="C735" s="3" t="s">
        <v>4843</v>
      </c>
      <c r="D735" s="15">
        <v>2500</v>
      </c>
      <c r="E735" s="1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7">
        <f t="shared" si="45"/>
        <v>14.792899408284024</v>
      </c>
      <c r="O735" s="5">
        <f t="shared" si="46"/>
        <v>1.2048000000000001</v>
      </c>
      <c r="P735" s="6" t="s">
        <v>8277</v>
      </c>
      <c r="Q735" s="6" t="s">
        <v>8278</v>
      </c>
      <c r="R735" s="11">
        <f t="shared" si="47"/>
        <v>41598.045046296298</v>
      </c>
      <c r="S735" s="12">
        <f t="shared" si="44"/>
        <v>41628.045046296298</v>
      </c>
    </row>
    <row r="736" spans="1:19" ht="43.2">
      <c r="A736">
        <v>734</v>
      </c>
      <c r="B736" s="3" t="s">
        <v>735</v>
      </c>
      <c r="C736" s="3" t="s">
        <v>4844</v>
      </c>
      <c r="D736" s="15">
        <v>8500</v>
      </c>
      <c r="E736" s="1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7">
        <f t="shared" si="45"/>
        <v>149.12280701754386</v>
      </c>
      <c r="O736" s="5">
        <f t="shared" si="46"/>
        <v>1.2552941176470589</v>
      </c>
      <c r="P736" s="6" t="s">
        <v>8277</v>
      </c>
      <c r="Q736" s="6" t="s">
        <v>8278</v>
      </c>
      <c r="R736" s="11">
        <f t="shared" si="47"/>
        <v>42101.789583333331</v>
      </c>
      <c r="S736" s="12">
        <f t="shared" si="44"/>
        <v>42132.833333333328</v>
      </c>
    </row>
    <row r="737" spans="1:19" ht="43.2">
      <c r="A737">
        <v>735</v>
      </c>
      <c r="B737" s="3" t="s">
        <v>736</v>
      </c>
      <c r="C737" s="3" t="s">
        <v>4845</v>
      </c>
      <c r="D737" s="15">
        <v>47000</v>
      </c>
      <c r="E737" s="1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7">
        <f t="shared" si="45"/>
        <v>205.24017467248908</v>
      </c>
      <c r="O737" s="5">
        <f t="shared" si="46"/>
        <v>1.1440638297872341</v>
      </c>
      <c r="P737" s="6" t="s">
        <v>8277</v>
      </c>
      <c r="Q737" s="6" t="s">
        <v>8278</v>
      </c>
      <c r="R737" s="11">
        <f t="shared" si="47"/>
        <v>41945.654467592591</v>
      </c>
      <c r="S737" s="12">
        <f t="shared" si="44"/>
        <v>41976.652083333334</v>
      </c>
    </row>
    <row r="738" spans="1:19" ht="43.2">
      <c r="A738">
        <v>736</v>
      </c>
      <c r="B738" s="3" t="s">
        <v>737</v>
      </c>
      <c r="C738" s="3" t="s">
        <v>4846</v>
      </c>
      <c r="D738" s="15">
        <v>3600</v>
      </c>
      <c r="E738" s="1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7">
        <f t="shared" si="45"/>
        <v>33.333333333333336</v>
      </c>
      <c r="O738" s="5">
        <f t="shared" si="46"/>
        <v>3.151388888888889</v>
      </c>
      <c r="P738" s="6" t="s">
        <v>8277</v>
      </c>
      <c r="Q738" s="6" t="s">
        <v>8278</v>
      </c>
      <c r="R738" s="11">
        <f t="shared" si="47"/>
        <v>41579.359259259261</v>
      </c>
      <c r="S738" s="12">
        <f t="shared" si="44"/>
        <v>41598.832638888889</v>
      </c>
    </row>
    <row r="739" spans="1:19" ht="43.2">
      <c r="A739">
        <v>737</v>
      </c>
      <c r="B739" s="3" t="s">
        <v>738</v>
      </c>
      <c r="C739" s="3" t="s">
        <v>4847</v>
      </c>
      <c r="D739" s="15">
        <v>5000</v>
      </c>
      <c r="E739" s="1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7">
        <f t="shared" si="45"/>
        <v>46.296296296296298</v>
      </c>
      <c r="O739" s="5">
        <f t="shared" si="46"/>
        <v>1.224</v>
      </c>
      <c r="P739" s="6" t="s">
        <v>8277</v>
      </c>
      <c r="Q739" s="6" t="s">
        <v>8278</v>
      </c>
      <c r="R739" s="11">
        <f t="shared" si="47"/>
        <v>41666.900312500002</v>
      </c>
      <c r="S739" s="12">
        <f t="shared" si="44"/>
        <v>41684.458333333336</v>
      </c>
    </row>
    <row r="740" spans="1:19" ht="28.8">
      <c r="A740">
        <v>738</v>
      </c>
      <c r="B740" s="3" t="s">
        <v>739</v>
      </c>
      <c r="C740" s="3" t="s">
        <v>4848</v>
      </c>
      <c r="D740" s="15">
        <v>1500</v>
      </c>
      <c r="E740" s="1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7">
        <f t="shared" si="45"/>
        <v>36.585365853658537</v>
      </c>
      <c r="O740" s="5">
        <f t="shared" si="46"/>
        <v>1.0673333333333332</v>
      </c>
      <c r="P740" s="6" t="s">
        <v>8277</v>
      </c>
      <c r="Q740" s="6" t="s">
        <v>8278</v>
      </c>
      <c r="R740" s="11">
        <f t="shared" si="47"/>
        <v>41943.229097222225</v>
      </c>
      <c r="S740" s="12">
        <f t="shared" si="44"/>
        <v>41973.832638888889</v>
      </c>
    </row>
    <row r="741" spans="1:19" ht="43.2">
      <c r="A741">
        <v>739</v>
      </c>
      <c r="B741" s="3" t="s">
        <v>740</v>
      </c>
      <c r="C741" s="3" t="s">
        <v>4849</v>
      </c>
      <c r="D741" s="15">
        <v>6000</v>
      </c>
      <c r="E741" s="1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7">
        <f t="shared" si="45"/>
        <v>43.165467625899282</v>
      </c>
      <c r="O741" s="5">
        <f t="shared" si="46"/>
        <v>1.5833333333333333</v>
      </c>
      <c r="P741" s="6" t="s">
        <v>8277</v>
      </c>
      <c r="Q741" s="6" t="s">
        <v>8278</v>
      </c>
      <c r="R741" s="11">
        <f t="shared" si="47"/>
        <v>41829.127650462964</v>
      </c>
      <c r="S741" s="12">
        <f t="shared" si="44"/>
        <v>41862.127650462964</v>
      </c>
    </row>
    <row r="742" spans="1:19" ht="57.6">
      <c r="A742">
        <v>740</v>
      </c>
      <c r="B742" s="3" t="s">
        <v>741</v>
      </c>
      <c r="C742" s="3" t="s">
        <v>4850</v>
      </c>
      <c r="D742" s="15">
        <v>3000</v>
      </c>
      <c r="E742" s="1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7">
        <f t="shared" si="45"/>
        <v>157.89473684210526</v>
      </c>
      <c r="O742" s="5">
        <f t="shared" si="46"/>
        <v>1.0740000000000001</v>
      </c>
      <c r="P742" s="6" t="s">
        <v>8277</v>
      </c>
      <c r="Q742" s="6" t="s">
        <v>8278</v>
      </c>
      <c r="R742" s="11">
        <f t="shared" si="47"/>
        <v>42161.771782407406</v>
      </c>
      <c r="S742" s="12">
        <f t="shared" si="44"/>
        <v>42175.771782407406</v>
      </c>
    </row>
    <row r="743" spans="1:19" ht="28.8">
      <c r="A743">
        <v>741</v>
      </c>
      <c r="B743" s="3" t="s">
        <v>742</v>
      </c>
      <c r="C743" s="3" t="s">
        <v>4851</v>
      </c>
      <c r="D743" s="15">
        <v>13000</v>
      </c>
      <c r="E743" s="1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7">
        <f t="shared" si="45"/>
        <v>138.29787234042553</v>
      </c>
      <c r="O743" s="5">
        <f t="shared" si="46"/>
        <v>1.0226</v>
      </c>
      <c r="P743" s="6" t="s">
        <v>8277</v>
      </c>
      <c r="Q743" s="6" t="s">
        <v>8278</v>
      </c>
      <c r="R743" s="11">
        <f t="shared" si="47"/>
        <v>41401.273217592592</v>
      </c>
      <c r="S743" s="12">
        <f t="shared" si="44"/>
        <v>41436.273217592592</v>
      </c>
    </row>
    <row r="744" spans="1:19" ht="57.6">
      <c r="A744">
        <v>742</v>
      </c>
      <c r="B744" s="3" t="s">
        <v>743</v>
      </c>
      <c r="C744" s="3" t="s">
        <v>4852</v>
      </c>
      <c r="D744" s="15">
        <v>1400</v>
      </c>
      <c r="E744" s="1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7">
        <f t="shared" si="45"/>
        <v>60.869565217391305</v>
      </c>
      <c r="O744" s="5">
        <f t="shared" si="46"/>
        <v>1.1071428571428572</v>
      </c>
      <c r="P744" s="6" t="s">
        <v>8277</v>
      </c>
      <c r="Q744" s="6" t="s">
        <v>8278</v>
      </c>
      <c r="R744" s="11">
        <f t="shared" si="47"/>
        <v>41689.542962962965</v>
      </c>
      <c r="S744" s="12">
        <f t="shared" si="44"/>
        <v>41719.501296296294</v>
      </c>
    </row>
    <row r="745" spans="1:19" ht="43.2">
      <c r="A745">
        <v>743</v>
      </c>
      <c r="B745" s="3" t="s">
        <v>744</v>
      </c>
      <c r="C745" s="3" t="s">
        <v>4853</v>
      </c>
      <c r="D745" s="15">
        <v>550</v>
      </c>
      <c r="E745" s="1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7">
        <f t="shared" si="45"/>
        <v>36.666666666666664</v>
      </c>
      <c r="O745" s="5">
        <f t="shared" si="46"/>
        <v>1.48</v>
      </c>
      <c r="P745" s="6" t="s">
        <v>8277</v>
      </c>
      <c r="Q745" s="6" t="s">
        <v>8278</v>
      </c>
      <c r="R745" s="11">
        <f t="shared" si="47"/>
        <v>40990.334317129629</v>
      </c>
      <c r="S745" s="12">
        <f t="shared" si="44"/>
        <v>41015.5</v>
      </c>
    </row>
    <row r="746" spans="1:19" ht="43.2">
      <c r="A746">
        <v>744</v>
      </c>
      <c r="B746" s="3" t="s">
        <v>745</v>
      </c>
      <c r="C746" s="3" t="s">
        <v>4854</v>
      </c>
      <c r="D746" s="15">
        <v>5000</v>
      </c>
      <c r="E746" s="1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7">
        <f t="shared" si="45"/>
        <v>80.645161290322577</v>
      </c>
      <c r="O746" s="5">
        <f t="shared" si="46"/>
        <v>1.0232000000000001</v>
      </c>
      <c r="P746" s="6" t="s">
        <v>8277</v>
      </c>
      <c r="Q746" s="6" t="s">
        <v>8278</v>
      </c>
      <c r="R746" s="11">
        <f t="shared" si="47"/>
        <v>41226.58221064815</v>
      </c>
      <c r="S746" s="12">
        <f t="shared" si="44"/>
        <v>41256.58221064815</v>
      </c>
    </row>
    <row r="747" spans="1:19" ht="43.2">
      <c r="A747">
        <v>745</v>
      </c>
      <c r="B747" s="3" t="s">
        <v>746</v>
      </c>
      <c r="C747" s="3" t="s">
        <v>4855</v>
      </c>
      <c r="D747" s="15">
        <v>2220</v>
      </c>
      <c r="E747" s="1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7">
        <f t="shared" si="45"/>
        <v>30</v>
      </c>
      <c r="O747" s="5">
        <f t="shared" si="46"/>
        <v>1.7909909909909909</v>
      </c>
      <c r="P747" s="6" t="s">
        <v>8277</v>
      </c>
      <c r="Q747" s="6" t="s">
        <v>8278</v>
      </c>
      <c r="R747" s="11">
        <f t="shared" si="47"/>
        <v>41367.197280092594</v>
      </c>
      <c r="S747" s="12">
        <f t="shared" si="44"/>
        <v>41397.197280092594</v>
      </c>
    </row>
    <row r="748" spans="1:19" ht="28.8">
      <c r="A748">
        <v>746</v>
      </c>
      <c r="B748" s="3" t="s">
        <v>747</v>
      </c>
      <c r="C748" s="3" t="s">
        <v>4856</v>
      </c>
      <c r="D748" s="15">
        <v>2987</v>
      </c>
      <c r="E748" s="1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7">
        <f t="shared" si="45"/>
        <v>30.793814432989691</v>
      </c>
      <c r="O748" s="5">
        <f t="shared" si="46"/>
        <v>1.1108135252761968</v>
      </c>
      <c r="P748" s="6" t="s">
        <v>8277</v>
      </c>
      <c r="Q748" s="6" t="s">
        <v>8278</v>
      </c>
      <c r="R748" s="11">
        <f t="shared" si="47"/>
        <v>41156.667928240742</v>
      </c>
      <c r="S748" s="12">
        <f t="shared" si="44"/>
        <v>41174.790972222225</v>
      </c>
    </row>
    <row r="749" spans="1:19" ht="43.2">
      <c r="A749">
        <v>747</v>
      </c>
      <c r="B749" s="3" t="s">
        <v>748</v>
      </c>
      <c r="C749" s="3" t="s">
        <v>4857</v>
      </c>
      <c r="D749" s="15">
        <v>7000</v>
      </c>
      <c r="E749" s="1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7">
        <f t="shared" si="45"/>
        <v>127.27272727272727</v>
      </c>
      <c r="O749" s="5">
        <f t="shared" si="46"/>
        <v>1.0004285714285714</v>
      </c>
      <c r="P749" s="6" t="s">
        <v>8277</v>
      </c>
      <c r="Q749" s="6" t="s">
        <v>8278</v>
      </c>
      <c r="R749" s="11">
        <f t="shared" si="47"/>
        <v>41988.173831018517</v>
      </c>
      <c r="S749" s="12">
        <f t="shared" si="44"/>
        <v>42019.079166666663</v>
      </c>
    </row>
    <row r="750" spans="1:19" ht="43.2">
      <c r="A750">
        <v>748</v>
      </c>
      <c r="B750" s="3" t="s">
        <v>749</v>
      </c>
      <c r="C750" s="3" t="s">
        <v>4858</v>
      </c>
      <c r="D750" s="15">
        <v>2000</v>
      </c>
      <c r="E750" s="1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7">
        <f t="shared" si="45"/>
        <v>45.454545454545453</v>
      </c>
      <c r="O750" s="5">
        <f t="shared" si="46"/>
        <v>1.0024999999999999</v>
      </c>
      <c r="P750" s="6" t="s">
        <v>8277</v>
      </c>
      <c r="Q750" s="6" t="s">
        <v>8278</v>
      </c>
      <c r="R750" s="11">
        <f t="shared" si="47"/>
        <v>41831.471828703703</v>
      </c>
      <c r="S750" s="12">
        <f t="shared" si="44"/>
        <v>41861.471828703703</v>
      </c>
    </row>
    <row r="751" spans="1:19" ht="43.2">
      <c r="A751">
        <v>749</v>
      </c>
      <c r="B751" s="3" t="s">
        <v>750</v>
      </c>
      <c r="C751" s="3" t="s">
        <v>4859</v>
      </c>
      <c r="D751" s="15">
        <v>10000</v>
      </c>
      <c r="E751" s="1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7">
        <f t="shared" si="45"/>
        <v>90.909090909090907</v>
      </c>
      <c r="O751" s="5">
        <f t="shared" si="46"/>
        <v>1.0556000000000001</v>
      </c>
      <c r="P751" s="6" t="s">
        <v>8277</v>
      </c>
      <c r="Q751" s="6" t="s">
        <v>8278</v>
      </c>
      <c r="R751" s="11">
        <f t="shared" si="47"/>
        <v>42733.56631944445</v>
      </c>
      <c r="S751" s="12">
        <f t="shared" si="44"/>
        <v>42763.56631944445</v>
      </c>
    </row>
    <row r="752" spans="1:19" ht="43.2">
      <c r="A752">
        <v>750</v>
      </c>
      <c r="B752" s="3" t="s">
        <v>751</v>
      </c>
      <c r="C752" s="3" t="s">
        <v>4860</v>
      </c>
      <c r="D752" s="15">
        <v>4444</v>
      </c>
      <c r="E752" s="1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7">
        <f t="shared" si="45"/>
        <v>75.322033898305079</v>
      </c>
      <c r="O752" s="5">
        <f t="shared" si="46"/>
        <v>1.0258775877587758</v>
      </c>
      <c r="P752" s="6" t="s">
        <v>8277</v>
      </c>
      <c r="Q752" s="6" t="s">
        <v>8278</v>
      </c>
      <c r="R752" s="11">
        <f t="shared" si="47"/>
        <v>41299.503148148149</v>
      </c>
      <c r="S752" s="12">
        <f t="shared" si="44"/>
        <v>41329.503148148149</v>
      </c>
    </row>
    <row r="753" spans="1:19" ht="43.2">
      <c r="A753">
        <v>751</v>
      </c>
      <c r="B753" s="3" t="s">
        <v>752</v>
      </c>
      <c r="C753" s="3" t="s">
        <v>4861</v>
      </c>
      <c r="D753" s="15">
        <v>3000</v>
      </c>
      <c r="E753" s="1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7">
        <f t="shared" si="45"/>
        <v>48.387096774193552</v>
      </c>
      <c r="O753" s="5">
        <f t="shared" si="46"/>
        <v>1.1850000000000001</v>
      </c>
      <c r="P753" s="6" t="s">
        <v>8277</v>
      </c>
      <c r="Q753" s="6" t="s">
        <v>8278</v>
      </c>
      <c r="R753" s="11">
        <f t="shared" si="47"/>
        <v>40713.255497685182</v>
      </c>
      <c r="S753" s="12">
        <f t="shared" si="44"/>
        <v>40759.255497685182</v>
      </c>
    </row>
    <row r="754" spans="1:19" ht="57.6">
      <c r="A754">
        <v>752</v>
      </c>
      <c r="B754" s="3" t="s">
        <v>753</v>
      </c>
      <c r="C754" s="3" t="s">
        <v>4862</v>
      </c>
      <c r="D754" s="15">
        <v>5000</v>
      </c>
      <c r="E754" s="1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7">
        <f t="shared" si="45"/>
        <v>47.61904761904762</v>
      </c>
      <c r="O754" s="5">
        <f t="shared" si="46"/>
        <v>1.117</v>
      </c>
      <c r="P754" s="6" t="s">
        <v>8277</v>
      </c>
      <c r="Q754" s="6" t="s">
        <v>8278</v>
      </c>
      <c r="R754" s="11">
        <f t="shared" si="47"/>
        <v>42639.046493055561</v>
      </c>
      <c r="S754" s="12">
        <f t="shared" si="44"/>
        <v>42659.083333333328</v>
      </c>
    </row>
    <row r="755" spans="1:19" ht="43.2">
      <c r="A755">
        <v>753</v>
      </c>
      <c r="B755" s="3" t="s">
        <v>754</v>
      </c>
      <c r="C755" s="3" t="s">
        <v>4863</v>
      </c>
      <c r="D755" s="15">
        <v>10000</v>
      </c>
      <c r="E755" s="1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7">
        <f t="shared" si="45"/>
        <v>384.61538461538464</v>
      </c>
      <c r="O755" s="5">
        <f t="shared" si="46"/>
        <v>1.28</v>
      </c>
      <c r="P755" s="6" t="s">
        <v>8277</v>
      </c>
      <c r="Q755" s="6" t="s">
        <v>8278</v>
      </c>
      <c r="R755" s="11">
        <f t="shared" si="47"/>
        <v>42019.215173611112</v>
      </c>
      <c r="S755" s="12">
        <f t="shared" si="44"/>
        <v>42049.215173611112</v>
      </c>
    </row>
    <row r="756" spans="1:19" ht="43.2">
      <c r="A756">
        <v>754</v>
      </c>
      <c r="B756" s="3" t="s">
        <v>755</v>
      </c>
      <c r="C756" s="3" t="s">
        <v>4864</v>
      </c>
      <c r="D756" s="15">
        <v>2000</v>
      </c>
      <c r="E756" s="1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7">
        <f t="shared" si="45"/>
        <v>40.816326530612244</v>
      </c>
      <c r="O756" s="5">
        <f t="shared" si="46"/>
        <v>1.0375000000000001</v>
      </c>
      <c r="P756" s="6" t="s">
        <v>8277</v>
      </c>
      <c r="Q756" s="6" t="s">
        <v>8278</v>
      </c>
      <c r="R756" s="11">
        <f t="shared" si="47"/>
        <v>41249.374085648145</v>
      </c>
      <c r="S756" s="12">
        <f t="shared" si="44"/>
        <v>41279.374085648145</v>
      </c>
    </row>
    <row r="757" spans="1:19" ht="43.2">
      <c r="A757">
        <v>755</v>
      </c>
      <c r="B757" s="3" t="s">
        <v>756</v>
      </c>
      <c r="C757" s="3" t="s">
        <v>4865</v>
      </c>
      <c r="D757" s="15">
        <v>2500</v>
      </c>
      <c r="E757" s="1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7">
        <f t="shared" si="45"/>
        <v>36.764705882352942</v>
      </c>
      <c r="O757" s="5">
        <f t="shared" si="46"/>
        <v>1.0190760000000001</v>
      </c>
      <c r="P757" s="6" t="s">
        <v>8277</v>
      </c>
      <c r="Q757" s="6" t="s">
        <v>8278</v>
      </c>
      <c r="R757" s="11">
        <f t="shared" si="47"/>
        <v>41383.230057870373</v>
      </c>
      <c r="S757" s="12">
        <f t="shared" si="44"/>
        <v>41413.65347222222</v>
      </c>
    </row>
    <row r="758" spans="1:19" ht="43.2">
      <c r="A758">
        <v>756</v>
      </c>
      <c r="B758" s="3" t="s">
        <v>757</v>
      </c>
      <c r="C758" s="3" t="s">
        <v>4866</v>
      </c>
      <c r="D758" s="15">
        <v>700</v>
      </c>
      <c r="E758" s="1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7">
        <f t="shared" si="45"/>
        <v>31.818181818181817</v>
      </c>
      <c r="O758" s="5">
        <f t="shared" si="46"/>
        <v>1.177142857142857</v>
      </c>
      <c r="P758" s="6" t="s">
        <v>8277</v>
      </c>
      <c r="Q758" s="6" t="s">
        <v>8278</v>
      </c>
      <c r="R758" s="11">
        <f t="shared" si="47"/>
        <v>40590.391886574071</v>
      </c>
      <c r="S758" s="12">
        <f t="shared" si="44"/>
        <v>40651.350219907406</v>
      </c>
    </row>
    <row r="759" spans="1:19" ht="43.2">
      <c r="A759">
        <v>757</v>
      </c>
      <c r="B759" s="3" t="s">
        <v>758</v>
      </c>
      <c r="C759" s="3" t="s">
        <v>4867</v>
      </c>
      <c r="D759" s="15">
        <v>250</v>
      </c>
      <c r="E759" s="1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7">
        <f t="shared" si="45"/>
        <v>13.888888888888889</v>
      </c>
      <c r="O759" s="5">
        <f t="shared" si="46"/>
        <v>2.38</v>
      </c>
      <c r="P759" s="6" t="s">
        <v>8277</v>
      </c>
      <c r="Q759" s="6" t="s">
        <v>8278</v>
      </c>
      <c r="R759" s="11">
        <f t="shared" si="47"/>
        <v>41234.679560185185</v>
      </c>
      <c r="S759" s="12">
        <f t="shared" si="44"/>
        <v>41248.679560185185</v>
      </c>
    </row>
    <row r="760" spans="1:19" ht="28.8">
      <c r="A760">
        <v>758</v>
      </c>
      <c r="B760" s="3" t="s">
        <v>759</v>
      </c>
      <c r="C760" s="3" t="s">
        <v>4868</v>
      </c>
      <c r="D760" s="15">
        <v>2500</v>
      </c>
      <c r="E760" s="1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7">
        <f t="shared" si="45"/>
        <v>131.57894736842104</v>
      </c>
      <c r="O760" s="5">
        <f t="shared" si="46"/>
        <v>1.02</v>
      </c>
      <c r="P760" s="6" t="s">
        <v>8277</v>
      </c>
      <c r="Q760" s="6" t="s">
        <v>8278</v>
      </c>
      <c r="R760" s="11">
        <f t="shared" si="47"/>
        <v>40429.461435185185</v>
      </c>
      <c r="S760" s="12">
        <f t="shared" si="44"/>
        <v>40459.461435185185</v>
      </c>
    </row>
    <row r="761" spans="1:19" ht="43.2">
      <c r="A761">
        <v>759</v>
      </c>
      <c r="B761" s="3" t="s">
        <v>760</v>
      </c>
      <c r="C761" s="3" t="s">
        <v>4869</v>
      </c>
      <c r="D761" s="15">
        <v>5000</v>
      </c>
      <c r="E761" s="1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7">
        <f t="shared" si="45"/>
        <v>50.505050505050505</v>
      </c>
      <c r="O761" s="5">
        <f t="shared" si="46"/>
        <v>1.0192000000000001</v>
      </c>
      <c r="P761" s="6" t="s">
        <v>8277</v>
      </c>
      <c r="Q761" s="6" t="s">
        <v>8278</v>
      </c>
      <c r="R761" s="11">
        <f t="shared" si="47"/>
        <v>41788.955312500002</v>
      </c>
      <c r="S761" s="12">
        <f t="shared" si="44"/>
        <v>41828.955312500002</v>
      </c>
    </row>
    <row r="762" spans="1:19" ht="43.2">
      <c r="A762">
        <v>760</v>
      </c>
      <c r="B762" s="3" t="s">
        <v>761</v>
      </c>
      <c r="C762" s="3" t="s">
        <v>4870</v>
      </c>
      <c r="D762" s="15">
        <v>2200</v>
      </c>
      <c r="E762" s="1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7" t="e">
        <f t="shared" si="45"/>
        <v>#DIV/0!</v>
      </c>
      <c r="O762" s="5">
        <f t="shared" si="46"/>
        <v>0</v>
      </c>
      <c r="P762" s="6" t="s">
        <v>8277</v>
      </c>
      <c r="Q762" s="6" t="s">
        <v>8279</v>
      </c>
      <c r="R762" s="11">
        <f t="shared" si="47"/>
        <v>42670.389039351852</v>
      </c>
      <c r="S762" s="12">
        <f t="shared" si="44"/>
        <v>42700.430706018524</v>
      </c>
    </row>
    <row r="763" spans="1:19" ht="43.2">
      <c r="A763">
        <v>761</v>
      </c>
      <c r="B763" s="3" t="s">
        <v>762</v>
      </c>
      <c r="C763" s="3" t="s">
        <v>4871</v>
      </c>
      <c r="D763" s="15">
        <v>5000</v>
      </c>
      <c r="E763" s="1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7">
        <f t="shared" si="45"/>
        <v>833.33333333333337</v>
      </c>
      <c r="O763" s="5">
        <f t="shared" si="46"/>
        <v>4.7E-2</v>
      </c>
      <c r="P763" s="6" t="s">
        <v>8277</v>
      </c>
      <c r="Q763" s="6" t="s">
        <v>8279</v>
      </c>
      <c r="R763" s="11">
        <f t="shared" si="47"/>
        <v>41642.376458333332</v>
      </c>
      <c r="S763" s="12">
        <f t="shared" si="44"/>
        <v>41672.376458333332</v>
      </c>
    </row>
    <row r="764" spans="1:19" ht="43.2">
      <c r="A764">
        <v>762</v>
      </c>
      <c r="B764" s="3" t="s">
        <v>763</v>
      </c>
      <c r="C764" s="3" t="s">
        <v>4872</v>
      </c>
      <c r="D764" s="15">
        <v>3500</v>
      </c>
      <c r="E764" s="1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7" t="e">
        <f t="shared" si="45"/>
        <v>#DIV/0!</v>
      </c>
      <c r="O764" s="5">
        <f t="shared" si="46"/>
        <v>0</v>
      </c>
      <c r="P764" s="6" t="s">
        <v>8277</v>
      </c>
      <c r="Q764" s="6" t="s">
        <v>8279</v>
      </c>
      <c r="R764" s="11">
        <f t="shared" si="47"/>
        <v>42690.483449074076</v>
      </c>
      <c r="S764" s="12">
        <f t="shared" si="44"/>
        <v>42707.875</v>
      </c>
    </row>
    <row r="765" spans="1:19" ht="43.2">
      <c r="A765">
        <v>763</v>
      </c>
      <c r="B765" s="3" t="s">
        <v>764</v>
      </c>
      <c r="C765" s="3" t="s">
        <v>4873</v>
      </c>
      <c r="D765" s="15">
        <v>4290</v>
      </c>
      <c r="E765" s="1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7">
        <f t="shared" si="45"/>
        <v>4290</v>
      </c>
      <c r="O765" s="5">
        <f t="shared" si="46"/>
        <v>1.1655011655011655E-3</v>
      </c>
      <c r="P765" s="6" t="s">
        <v>8277</v>
      </c>
      <c r="Q765" s="6" t="s">
        <v>8279</v>
      </c>
      <c r="R765" s="11">
        <f t="shared" si="47"/>
        <v>41471.071851851855</v>
      </c>
      <c r="S765" s="12">
        <f t="shared" si="44"/>
        <v>41501.071851851855</v>
      </c>
    </row>
    <row r="766" spans="1:19" ht="43.2">
      <c r="A766">
        <v>764</v>
      </c>
      <c r="B766" s="3" t="s">
        <v>765</v>
      </c>
      <c r="C766" s="3" t="s">
        <v>4874</v>
      </c>
      <c r="D766" s="15">
        <v>5000</v>
      </c>
      <c r="E766" s="1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7" t="e">
        <f t="shared" si="45"/>
        <v>#DIV/0!</v>
      </c>
      <c r="O766" s="5">
        <f t="shared" si="46"/>
        <v>0</v>
      </c>
      <c r="P766" s="6" t="s">
        <v>8277</v>
      </c>
      <c r="Q766" s="6" t="s">
        <v>8279</v>
      </c>
      <c r="R766" s="11">
        <f t="shared" si="47"/>
        <v>42226.798159722224</v>
      </c>
      <c r="S766" s="12">
        <f t="shared" si="44"/>
        <v>42256.798159722224</v>
      </c>
    </row>
    <row r="767" spans="1:19" ht="43.2">
      <c r="A767">
        <v>765</v>
      </c>
      <c r="B767" s="3" t="s">
        <v>766</v>
      </c>
      <c r="C767" s="3" t="s">
        <v>4875</v>
      </c>
      <c r="D767" s="15">
        <v>7000</v>
      </c>
      <c r="E767" s="1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7">
        <f t="shared" si="45"/>
        <v>159.09090909090909</v>
      </c>
      <c r="O767" s="5">
        <f t="shared" si="46"/>
        <v>0.36014285714285715</v>
      </c>
      <c r="P767" s="6" t="s">
        <v>8277</v>
      </c>
      <c r="Q767" s="6" t="s">
        <v>8279</v>
      </c>
      <c r="R767" s="11">
        <f t="shared" si="47"/>
        <v>41901.167638888888</v>
      </c>
      <c r="S767" s="12">
        <f t="shared" si="44"/>
        <v>41931.167638888888</v>
      </c>
    </row>
    <row r="768" spans="1:19" ht="43.2">
      <c r="A768">
        <v>766</v>
      </c>
      <c r="B768" s="3" t="s">
        <v>767</v>
      </c>
      <c r="C768" s="3" t="s">
        <v>4876</v>
      </c>
      <c r="D768" s="15">
        <v>4000</v>
      </c>
      <c r="E768" s="1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7" t="e">
        <f t="shared" si="45"/>
        <v>#DIV/0!</v>
      </c>
      <c r="O768" s="5">
        <f t="shared" si="46"/>
        <v>0</v>
      </c>
      <c r="P768" s="6" t="s">
        <v>8277</v>
      </c>
      <c r="Q768" s="6" t="s">
        <v>8279</v>
      </c>
      <c r="R768" s="11">
        <f t="shared" si="47"/>
        <v>42021.408368055556</v>
      </c>
      <c r="S768" s="12">
        <f t="shared" si="44"/>
        <v>42051.408368055556</v>
      </c>
    </row>
    <row r="769" spans="1:19" ht="57.6">
      <c r="A769">
        <v>767</v>
      </c>
      <c r="B769" s="3" t="s">
        <v>768</v>
      </c>
      <c r="C769" s="3" t="s">
        <v>4877</v>
      </c>
      <c r="D769" s="15">
        <v>5000</v>
      </c>
      <c r="E769" s="1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7">
        <f t="shared" si="45"/>
        <v>1666.6666666666667</v>
      </c>
      <c r="O769" s="5">
        <f t="shared" si="46"/>
        <v>3.5400000000000001E-2</v>
      </c>
      <c r="P769" s="6" t="s">
        <v>8277</v>
      </c>
      <c r="Q769" s="6" t="s">
        <v>8279</v>
      </c>
      <c r="R769" s="11">
        <f t="shared" si="47"/>
        <v>42114.768634259264</v>
      </c>
      <c r="S769" s="12">
        <f t="shared" si="44"/>
        <v>42144.768634259264</v>
      </c>
    </row>
    <row r="770" spans="1:19" ht="43.2">
      <c r="A770">
        <v>768</v>
      </c>
      <c r="B770" s="3" t="s">
        <v>769</v>
      </c>
      <c r="C770" s="3" t="s">
        <v>4878</v>
      </c>
      <c r="D770" s="15">
        <v>2500</v>
      </c>
      <c r="E770" s="1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7" t="e">
        <f t="shared" si="45"/>
        <v>#DIV/0!</v>
      </c>
      <c r="O770" s="5">
        <f t="shared" si="46"/>
        <v>0</v>
      </c>
      <c r="P770" s="6" t="s">
        <v>8277</v>
      </c>
      <c r="Q770" s="6" t="s">
        <v>8279</v>
      </c>
      <c r="R770" s="11">
        <f t="shared" si="47"/>
        <v>41593.832060185188</v>
      </c>
      <c r="S770" s="12">
        <f t="shared" ref="S770:S833" si="48">(I770/86400)+25569+(-9/24)</f>
        <v>41623.832060185188</v>
      </c>
    </row>
    <row r="771" spans="1:19" ht="57.6">
      <c r="A771">
        <v>769</v>
      </c>
      <c r="B771" s="3" t="s">
        <v>770</v>
      </c>
      <c r="C771" s="3" t="s">
        <v>4879</v>
      </c>
      <c r="D771" s="15">
        <v>4000</v>
      </c>
      <c r="E771" s="1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7">
        <f t="shared" ref="N771:N834" si="49">D771/L771</f>
        <v>76.92307692307692</v>
      </c>
      <c r="O771" s="5">
        <f t="shared" ref="O771:O834" si="50">E771/D771</f>
        <v>0.41399999999999998</v>
      </c>
      <c r="P771" s="6" t="s">
        <v>8277</v>
      </c>
      <c r="Q771" s="6" t="s">
        <v>8279</v>
      </c>
      <c r="R771" s="11">
        <f t="shared" ref="R771:R834" si="51">(J771/86400)+25569+(-9/24)</f>
        <v>41604.621458333335</v>
      </c>
      <c r="S771" s="12">
        <f t="shared" si="48"/>
        <v>41634.621458333335</v>
      </c>
    </row>
    <row r="772" spans="1:19" ht="43.2">
      <c r="A772">
        <v>770</v>
      </c>
      <c r="B772" s="3" t="s">
        <v>771</v>
      </c>
      <c r="C772" s="3" t="s">
        <v>4880</v>
      </c>
      <c r="D772" s="15">
        <v>17500</v>
      </c>
      <c r="E772" s="1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7" t="e">
        <f t="shared" si="49"/>
        <v>#DIV/0!</v>
      </c>
      <c r="O772" s="5">
        <f t="shared" si="50"/>
        <v>0</v>
      </c>
      <c r="P772" s="6" t="s">
        <v>8277</v>
      </c>
      <c r="Q772" s="6" t="s">
        <v>8279</v>
      </c>
      <c r="R772" s="11">
        <f t="shared" si="51"/>
        <v>41289.6246412037</v>
      </c>
      <c r="S772" s="12">
        <f t="shared" si="48"/>
        <v>41329.6246412037</v>
      </c>
    </row>
    <row r="773" spans="1:19" ht="43.2">
      <c r="A773">
        <v>771</v>
      </c>
      <c r="B773" s="3" t="s">
        <v>772</v>
      </c>
      <c r="C773" s="3" t="s">
        <v>4881</v>
      </c>
      <c r="D773" s="15">
        <v>38000</v>
      </c>
      <c r="E773" s="1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7">
        <f t="shared" si="49"/>
        <v>38000</v>
      </c>
      <c r="O773" s="5">
        <f t="shared" si="50"/>
        <v>2.631578947368421E-4</v>
      </c>
      <c r="P773" s="6" t="s">
        <v>8277</v>
      </c>
      <c r="Q773" s="6" t="s">
        <v>8279</v>
      </c>
      <c r="R773" s="11">
        <f t="shared" si="51"/>
        <v>42349.449097222227</v>
      </c>
      <c r="S773" s="12">
        <f t="shared" si="48"/>
        <v>42399.449097222227</v>
      </c>
    </row>
    <row r="774" spans="1:19" ht="57.6">
      <c r="A774">
        <v>772</v>
      </c>
      <c r="B774" s="3" t="s">
        <v>773</v>
      </c>
      <c r="C774" s="3" t="s">
        <v>4882</v>
      </c>
      <c r="D774" s="15">
        <v>1500</v>
      </c>
      <c r="E774" s="1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7">
        <f t="shared" si="49"/>
        <v>1500</v>
      </c>
      <c r="O774" s="5">
        <f t="shared" si="50"/>
        <v>3.3333333333333333E-2</v>
      </c>
      <c r="P774" s="6" t="s">
        <v>8277</v>
      </c>
      <c r="Q774" s="6" t="s">
        <v>8279</v>
      </c>
      <c r="R774" s="11">
        <f t="shared" si="51"/>
        <v>40067.681932870371</v>
      </c>
      <c r="S774" s="12">
        <f t="shared" si="48"/>
        <v>40117.790972222225</v>
      </c>
    </row>
    <row r="775" spans="1:19" ht="43.2">
      <c r="A775">
        <v>773</v>
      </c>
      <c r="B775" s="3" t="s">
        <v>774</v>
      </c>
      <c r="C775" s="3" t="s">
        <v>4883</v>
      </c>
      <c r="D775" s="15">
        <v>3759</v>
      </c>
      <c r="E775" s="1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7">
        <f t="shared" si="49"/>
        <v>1879.5</v>
      </c>
      <c r="O775" s="5">
        <f t="shared" si="50"/>
        <v>8.5129023676509714E-3</v>
      </c>
      <c r="P775" s="6" t="s">
        <v>8277</v>
      </c>
      <c r="Q775" s="6" t="s">
        <v>8279</v>
      </c>
      <c r="R775" s="11">
        <f t="shared" si="51"/>
        <v>42100.360937500001</v>
      </c>
      <c r="S775" s="12">
        <f t="shared" si="48"/>
        <v>42134.584027777775</v>
      </c>
    </row>
    <row r="776" spans="1:19" ht="43.2">
      <c r="A776">
        <v>774</v>
      </c>
      <c r="B776" s="3" t="s">
        <v>775</v>
      </c>
      <c r="C776" s="3" t="s">
        <v>4884</v>
      </c>
      <c r="D776" s="15">
        <v>500</v>
      </c>
      <c r="E776" s="1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7">
        <f t="shared" si="49"/>
        <v>55.555555555555557</v>
      </c>
      <c r="O776" s="5">
        <f t="shared" si="50"/>
        <v>0.70199999999999996</v>
      </c>
      <c r="P776" s="6" t="s">
        <v>8277</v>
      </c>
      <c r="Q776" s="6" t="s">
        <v>8279</v>
      </c>
      <c r="R776" s="11">
        <f t="shared" si="51"/>
        <v>41663.405300925922</v>
      </c>
      <c r="S776" s="12">
        <f t="shared" si="48"/>
        <v>41693.405300925922</v>
      </c>
    </row>
    <row r="777" spans="1:19" ht="43.2">
      <c r="A777">
        <v>775</v>
      </c>
      <c r="B777" s="3" t="s">
        <v>776</v>
      </c>
      <c r="C777" s="3" t="s">
        <v>4885</v>
      </c>
      <c r="D777" s="15">
        <v>10000</v>
      </c>
      <c r="E777" s="1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7">
        <f t="shared" si="49"/>
        <v>2000</v>
      </c>
      <c r="O777" s="5">
        <f t="shared" si="50"/>
        <v>1.7000000000000001E-2</v>
      </c>
      <c r="P777" s="6" t="s">
        <v>8277</v>
      </c>
      <c r="Q777" s="6" t="s">
        <v>8279</v>
      </c>
      <c r="R777" s="11">
        <f t="shared" si="51"/>
        <v>40862.685127314813</v>
      </c>
      <c r="S777" s="12">
        <f t="shared" si="48"/>
        <v>40892.685127314813</v>
      </c>
    </row>
    <row r="778" spans="1:19" ht="43.2">
      <c r="A778">
        <v>776</v>
      </c>
      <c r="B778" s="3" t="s">
        <v>777</v>
      </c>
      <c r="C778" s="3" t="s">
        <v>4886</v>
      </c>
      <c r="D778" s="15">
        <v>7000</v>
      </c>
      <c r="E778" s="1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7">
        <f t="shared" si="49"/>
        <v>122.80701754385964</v>
      </c>
      <c r="O778" s="5">
        <f t="shared" si="50"/>
        <v>0.51400000000000001</v>
      </c>
      <c r="P778" s="6" t="s">
        <v>8277</v>
      </c>
      <c r="Q778" s="6" t="s">
        <v>8279</v>
      </c>
      <c r="R778" s="11">
        <f t="shared" si="51"/>
        <v>42250.310706018514</v>
      </c>
      <c r="S778" s="12">
        <f t="shared" si="48"/>
        <v>42287.833333333328</v>
      </c>
    </row>
    <row r="779" spans="1:19" ht="43.2">
      <c r="A779">
        <v>777</v>
      </c>
      <c r="B779" s="3" t="s">
        <v>778</v>
      </c>
      <c r="C779" s="3" t="s">
        <v>4887</v>
      </c>
      <c r="D779" s="15">
        <v>3000</v>
      </c>
      <c r="E779" s="1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7">
        <f t="shared" si="49"/>
        <v>1000</v>
      </c>
      <c r="O779" s="5">
        <f t="shared" si="50"/>
        <v>7.0000000000000001E-3</v>
      </c>
      <c r="P779" s="6" t="s">
        <v>8277</v>
      </c>
      <c r="Q779" s="6" t="s">
        <v>8279</v>
      </c>
      <c r="R779" s="11">
        <f t="shared" si="51"/>
        <v>41456.606215277774</v>
      </c>
      <c r="S779" s="12">
        <f t="shared" si="48"/>
        <v>41486.606215277774</v>
      </c>
    </row>
    <row r="780" spans="1:19" ht="43.2">
      <c r="A780">
        <v>778</v>
      </c>
      <c r="B780" s="3" t="s">
        <v>779</v>
      </c>
      <c r="C780" s="3" t="s">
        <v>4888</v>
      </c>
      <c r="D780" s="15">
        <v>500</v>
      </c>
      <c r="E780" s="1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7">
        <f t="shared" si="49"/>
        <v>500</v>
      </c>
      <c r="O780" s="5">
        <f t="shared" si="50"/>
        <v>4.0000000000000001E-3</v>
      </c>
      <c r="P780" s="6" t="s">
        <v>8277</v>
      </c>
      <c r="Q780" s="6" t="s">
        <v>8279</v>
      </c>
      <c r="R780" s="11">
        <f t="shared" si="51"/>
        <v>41729.327314814815</v>
      </c>
      <c r="S780" s="12">
        <f t="shared" si="48"/>
        <v>41759.327314814815</v>
      </c>
    </row>
    <row r="781" spans="1:19" ht="57.6">
      <c r="A781">
        <v>779</v>
      </c>
      <c r="B781" s="3" t="s">
        <v>780</v>
      </c>
      <c r="C781" s="3" t="s">
        <v>4889</v>
      </c>
      <c r="D781" s="15">
        <v>15000</v>
      </c>
      <c r="E781" s="1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7">
        <f t="shared" si="49"/>
        <v>2500</v>
      </c>
      <c r="O781" s="5">
        <f t="shared" si="50"/>
        <v>2.6666666666666668E-2</v>
      </c>
      <c r="P781" s="6" t="s">
        <v>8277</v>
      </c>
      <c r="Q781" s="6" t="s">
        <v>8279</v>
      </c>
      <c r="R781" s="11">
        <f t="shared" si="51"/>
        <v>40436.30908564815</v>
      </c>
      <c r="S781" s="12">
        <f t="shared" si="48"/>
        <v>40465.791666666664</v>
      </c>
    </row>
    <row r="782" spans="1:19" ht="43.2">
      <c r="A782">
        <v>780</v>
      </c>
      <c r="B782" s="3" t="s">
        <v>781</v>
      </c>
      <c r="C782" s="3" t="s">
        <v>4890</v>
      </c>
      <c r="D782" s="15">
        <v>1000</v>
      </c>
      <c r="E782" s="1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7">
        <f t="shared" si="49"/>
        <v>37.037037037037038</v>
      </c>
      <c r="O782" s="5">
        <f t="shared" si="50"/>
        <v>1.04</v>
      </c>
      <c r="P782" s="6" t="s">
        <v>8280</v>
      </c>
      <c r="Q782" s="6" t="s">
        <v>8281</v>
      </c>
      <c r="R782" s="11">
        <f t="shared" si="51"/>
        <v>40636.298900462964</v>
      </c>
      <c r="S782" s="12">
        <f t="shared" si="48"/>
        <v>40666.298900462964</v>
      </c>
    </row>
    <row r="783" spans="1:19" ht="43.2">
      <c r="A783">
        <v>781</v>
      </c>
      <c r="B783" s="3" t="s">
        <v>782</v>
      </c>
      <c r="C783" s="3" t="s">
        <v>4891</v>
      </c>
      <c r="D783" s="15">
        <v>800</v>
      </c>
      <c r="E783" s="1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7">
        <f t="shared" si="49"/>
        <v>32</v>
      </c>
      <c r="O783" s="5">
        <f t="shared" si="50"/>
        <v>1.3315375</v>
      </c>
      <c r="P783" s="6" t="s">
        <v>8280</v>
      </c>
      <c r="Q783" s="6" t="s">
        <v>8281</v>
      </c>
      <c r="R783" s="11">
        <f t="shared" si="51"/>
        <v>41402.625856481478</v>
      </c>
      <c r="S783" s="12">
        <f t="shared" si="48"/>
        <v>41432.625856481478</v>
      </c>
    </row>
    <row r="784" spans="1:19" ht="43.2">
      <c r="A784">
        <v>782</v>
      </c>
      <c r="B784" s="3" t="s">
        <v>783</v>
      </c>
      <c r="C784" s="3" t="s">
        <v>4892</v>
      </c>
      <c r="D784" s="15">
        <v>700</v>
      </c>
      <c r="E784" s="1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7">
        <f t="shared" si="49"/>
        <v>50</v>
      </c>
      <c r="O784" s="5">
        <f t="shared" si="50"/>
        <v>1</v>
      </c>
      <c r="P784" s="6" t="s">
        <v>8280</v>
      </c>
      <c r="Q784" s="6" t="s">
        <v>8281</v>
      </c>
      <c r="R784" s="11">
        <f t="shared" si="51"/>
        <v>41116.383125</v>
      </c>
      <c r="S784" s="12">
        <f t="shared" si="48"/>
        <v>41146.383125</v>
      </c>
    </row>
    <row r="785" spans="1:19" ht="43.2">
      <c r="A785">
        <v>783</v>
      </c>
      <c r="B785" s="3" t="s">
        <v>784</v>
      </c>
      <c r="C785" s="3" t="s">
        <v>4893</v>
      </c>
      <c r="D785" s="15">
        <v>1500</v>
      </c>
      <c r="E785" s="1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7">
        <f t="shared" si="49"/>
        <v>42.857142857142854</v>
      </c>
      <c r="O785" s="5">
        <f t="shared" si="50"/>
        <v>1.4813333333333334</v>
      </c>
      <c r="P785" s="6" t="s">
        <v>8280</v>
      </c>
      <c r="Q785" s="6" t="s">
        <v>8281</v>
      </c>
      <c r="R785" s="11">
        <f t="shared" si="51"/>
        <v>40987.398715277777</v>
      </c>
      <c r="S785" s="12">
        <f t="shared" si="48"/>
        <v>41026.541666666664</v>
      </c>
    </row>
    <row r="786" spans="1:19" ht="43.2">
      <c r="A786">
        <v>784</v>
      </c>
      <c r="B786" s="3" t="s">
        <v>785</v>
      </c>
      <c r="C786" s="3" t="s">
        <v>4894</v>
      </c>
      <c r="D786" s="15">
        <v>1000</v>
      </c>
      <c r="E786" s="1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7">
        <f t="shared" si="49"/>
        <v>100</v>
      </c>
      <c r="O786" s="5">
        <f t="shared" si="50"/>
        <v>1.0249999999999999</v>
      </c>
      <c r="P786" s="6" t="s">
        <v>8280</v>
      </c>
      <c r="Q786" s="6" t="s">
        <v>8281</v>
      </c>
      <c r="R786" s="11">
        <f t="shared" si="51"/>
        <v>41674.774525462963</v>
      </c>
      <c r="S786" s="12">
        <f t="shared" si="48"/>
        <v>41714.732858796298</v>
      </c>
    </row>
    <row r="787" spans="1:19" ht="43.2">
      <c r="A787">
        <v>785</v>
      </c>
      <c r="B787" s="3" t="s">
        <v>786</v>
      </c>
      <c r="C787" s="3" t="s">
        <v>4895</v>
      </c>
      <c r="D787" s="15">
        <v>500</v>
      </c>
      <c r="E787" s="1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7">
        <f t="shared" si="49"/>
        <v>17.241379310344829</v>
      </c>
      <c r="O787" s="5">
        <f t="shared" si="50"/>
        <v>1.8062799999999999</v>
      </c>
      <c r="P787" s="6" t="s">
        <v>8280</v>
      </c>
      <c r="Q787" s="6" t="s">
        <v>8281</v>
      </c>
      <c r="R787" s="11">
        <f t="shared" si="51"/>
        <v>41303.218923611115</v>
      </c>
      <c r="S787" s="12">
        <f t="shared" si="48"/>
        <v>41333.218923611115</v>
      </c>
    </row>
    <row r="788" spans="1:19" ht="43.2">
      <c r="A788">
        <v>786</v>
      </c>
      <c r="B788" s="3" t="s">
        <v>787</v>
      </c>
      <c r="C788" s="3" t="s">
        <v>4896</v>
      </c>
      <c r="D788" s="15">
        <v>5000</v>
      </c>
      <c r="E788" s="1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7">
        <f t="shared" si="49"/>
        <v>113.63636363636364</v>
      </c>
      <c r="O788" s="5">
        <f t="shared" si="50"/>
        <v>1.4279999999999999</v>
      </c>
      <c r="P788" s="6" t="s">
        <v>8280</v>
      </c>
      <c r="Q788" s="6" t="s">
        <v>8281</v>
      </c>
      <c r="R788" s="11">
        <f t="shared" si="51"/>
        <v>40982.680949074071</v>
      </c>
      <c r="S788" s="12">
        <f t="shared" si="48"/>
        <v>41040.282638888893</v>
      </c>
    </row>
    <row r="789" spans="1:19" ht="43.2">
      <c r="A789">
        <v>787</v>
      </c>
      <c r="B789" s="3" t="s">
        <v>788</v>
      </c>
      <c r="C789" s="3" t="s">
        <v>4897</v>
      </c>
      <c r="D789" s="15">
        <v>1200</v>
      </c>
      <c r="E789" s="1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7">
        <f t="shared" si="49"/>
        <v>70.588235294117652</v>
      </c>
      <c r="O789" s="5">
        <f t="shared" si="50"/>
        <v>1.1416666666666666</v>
      </c>
      <c r="P789" s="6" t="s">
        <v>8280</v>
      </c>
      <c r="Q789" s="6" t="s">
        <v>8281</v>
      </c>
      <c r="R789" s="11">
        <f t="shared" si="51"/>
        <v>41549.252615740741</v>
      </c>
      <c r="S789" s="12">
        <f t="shared" si="48"/>
        <v>41579.252615740741</v>
      </c>
    </row>
    <row r="790" spans="1:19" ht="43.2">
      <c r="A790">
        <v>788</v>
      </c>
      <c r="B790" s="3" t="s">
        <v>789</v>
      </c>
      <c r="C790" s="3" t="s">
        <v>4898</v>
      </c>
      <c r="D790" s="15">
        <v>1000</v>
      </c>
      <c r="E790" s="1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7">
        <f t="shared" si="49"/>
        <v>29.411764705882351</v>
      </c>
      <c r="O790" s="5">
        <f t="shared" si="50"/>
        <v>2.03505</v>
      </c>
      <c r="P790" s="6" t="s">
        <v>8280</v>
      </c>
      <c r="Q790" s="6" t="s">
        <v>8281</v>
      </c>
      <c r="R790" s="11">
        <f t="shared" si="51"/>
        <v>41058.631805555553</v>
      </c>
      <c r="S790" s="12">
        <f t="shared" si="48"/>
        <v>41096.790972222225</v>
      </c>
    </row>
    <row r="791" spans="1:19" ht="43.2">
      <c r="A791">
        <v>789</v>
      </c>
      <c r="B791" s="3" t="s">
        <v>790</v>
      </c>
      <c r="C791" s="3" t="s">
        <v>4899</v>
      </c>
      <c r="D791" s="15">
        <v>1700</v>
      </c>
      <c r="E791" s="1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7">
        <f t="shared" si="49"/>
        <v>121.42857142857143</v>
      </c>
      <c r="O791" s="5">
        <f t="shared" si="50"/>
        <v>1.0941176470588236</v>
      </c>
      <c r="P791" s="6" t="s">
        <v>8280</v>
      </c>
      <c r="Q791" s="6" t="s">
        <v>8281</v>
      </c>
      <c r="R791" s="11">
        <f t="shared" si="51"/>
        <v>41276.811111111107</v>
      </c>
      <c r="S791" s="12">
        <f t="shared" si="48"/>
        <v>41294.957638888889</v>
      </c>
    </row>
    <row r="792" spans="1:19" ht="43.2">
      <c r="A792">
        <v>790</v>
      </c>
      <c r="B792" s="3" t="s">
        <v>791</v>
      </c>
      <c r="C792" s="3" t="s">
        <v>4900</v>
      </c>
      <c r="D792" s="15">
        <v>10000</v>
      </c>
      <c r="E792" s="1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7">
        <f t="shared" si="49"/>
        <v>64.102564102564102</v>
      </c>
      <c r="O792" s="5">
        <f t="shared" si="50"/>
        <v>1.443746</v>
      </c>
      <c r="P792" s="6" t="s">
        <v>8280</v>
      </c>
      <c r="Q792" s="6" t="s">
        <v>8281</v>
      </c>
      <c r="R792" s="11">
        <f t="shared" si="51"/>
        <v>41275.672905092593</v>
      </c>
      <c r="S792" s="12">
        <f t="shared" si="48"/>
        <v>41305.672905092593</v>
      </c>
    </row>
    <row r="793" spans="1:19" ht="43.2">
      <c r="A793">
        <v>791</v>
      </c>
      <c r="B793" s="3" t="s">
        <v>792</v>
      </c>
      <c r="C793" s="3" t="s">
        <v>4901</v>
      </c>
      <c r="D793" s="15">
        <v>7500</v>
      </c>
      <c r="E793" s="1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7">
        <f t="shared" si="49"/>
        <v>58.59375</v>
      </c>
      <c r="O793" s="5">
        <f t="shared" si="50"/>
        <v>1.0386666666666666</v>
      </c>
      <c r="P793" s="6" t="s">
        <v>8280</v>
      </c>
      <c r="Q793" s="6" t="s">
        <v>8281</v>
      </c>
      <c r="R793" s="11">
        <f t="shared" si="51"/>
        <v>41557.405624999999</v>
      </c>
      <c r="S793" s="12">
        <f t="shared" si="48"/>
        <v>41590.874305555553</v>
      </c>
    </row>
    <row r="794" spans="1:19" ht="28.8">
      <c r="A794">
        <v>792</v>
      </c>
      <c r="B794" s="3" t="s">
        <v>793</v>
      </c>
      <c r="C794" s="3" t="s">
        <v>4902</v>
      </c>
      <c r="D794" s="15">
        <v>2500</v>
      </c>
      <c r="E794" s="1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7">
        <f t="shared" si="49"/>
        <v>41.666666666666664</v>
      </c>
      <c r="O794" s="5">
        <f t="shared" si="50"/>
        <v>1.0044440000000001</v>
      </c>
      <c r="P794" s="6" t="s">
        <v>8280</v>
      </c>
      <c r="Q794" s="6" t="s">
        <v>8281</v>
      </c>
      <c r="R794" s="11">
        <f t="shared" si="51"/>
        <v>41555.49864583333</v>
      </c>
      <c r="S794" s="12">
        <f t="shared" si="48"/>
        <v>41585.540312500001</v>
      </c>
    </row>
    <row r="795" spans="1:19" ht="43.2">
      <c r="A795">
        <v>793</v>
      </c>
      <c r="B795" s="3" t="s">
        <v>794</v>
      </c>
      <c r="C795" s="3" t="s">
        <v>4903</v>
      </c>
      <c r="D795" s="15">
        <v>2750</v>
      </c>
      <c r="E795" s="1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7">
        <f t="shared" si="49"/>
        <v>85.9375</v>
      </c>
      <c r="O795" s="5">
        <f t="shared" si="50"/>
        <v>1.0277927272727272</v>
      </c>
      <c r="P795" s="6" t="s">
        <v>8280</v>
      </c>
      <c r="Q795" s="6" t="s">
        <v>8281</v>
      </c>
      <c r="R795" s="11">
        <f t="shared" si="51"/>
        <v>41442.366249999999</v>
      </c>
      <c r="S795" s="12">
        <f t="shared" si="48"/>
        <v>41457.832638888889</v>
      </c>
    </row>
    <row r="796" spans="1:19" ht="43.2">
      <c r="A796">
        <v>794</v>
      </c>
      <c r="B796" s="3" t="s">
        <v>795</v>
      </c>
      <c r="C796" s="3" t="s">
        <v>4904</v>
      </c>
      <c r="D796" s="15">
        <v>8000</v>
      </c>
      <c r="E796" s="1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7">
        <f t="shared" si="49"/>
        <v>150.9433962264151</v>
      </c>
      <c r="O796" s="5">
        <f t="shared" si="50"/>
        <v>1.0531250000000001</v>
      </c>
      <c r="P796" s="6" t="s">
        <v>8280</v>
      </c>
      <c r="Q796" s="6" t="s">
        <v>8281</v>
      </c>
      <c r="R796" s="11">
        <f t="shared" si="51"/>
        <v>40735.740011574075</v>
      </c>
      <c r="S796" s="12">
        <f t="shared" si="48"/>
        <v>40791.337500000001</v>
      </c>
    </row>
    <row r="797" spans="1:19" ht="43.2">
      <c r="A797">
        <v>795</v>
      </c>
      <c r="B797" s="3" t="s">
        <v>796</v>
      </c>
      <c r="C797" s="3" t="s">
        <v>4905</v>
      </c>
      <c r="D797" s="15">
        <v>14000</v>
      </c>
      <c r="E797" s="1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7">
        <f t="shared" si="49"/>
        <v>76.086956521739125</v>
      </c>
      <c r="O797" s="5">
        <f t="shared" si="50"/>
        <v>1.1178571428571429</v>
      </c>
      <c r="P797" s="6" t="s">
        <v>8280</v>
      </c>
      <c r="Q797" s="6" t="s">
        <v>8281</v>
      </c>
      <c r="R797" s="11">
        <f t="shared" si="51"/>
        <v>40963.238032407404</v>
      </c>
      <c r="S797" s="12">
        <f t="shared" si="48"/>
        <v>41005.832638888889</v>
      </c>
    </row>
    <row r="798" spans="1:19" ht="57.6">
      <c r="A798">
        <v>796</v>
      </c>
      <c r="B798" s="3" t="s">
        <v>797</v>
      </c>
      <c r="C798" s="3" t="s">
        <v>4906</v>
      </c>
      <c r="D798" s="15">
        <v>10000</v>
      </c>
      <c r="E798" s="1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7">
        <f t="shared" si="49"/>
        <v>111.11111111111111</v>
      </c>
      <c r="O798" s="5">
        <f t="shared" si="50"/>
        <v>1.0135000000000001</v>
      </c>
      <c r="P798" s="6" t="s">
        <v>8280</v>
      </c>
      <c r="Q798" s="6" t="s">
        <v>8281</v>
      </c>
      <c r="R798" s="11">
        <f t="shared" si="51"/>
        <v>41502.507928240739</v>
      </c>
      <c r="S798" s="12">
        <f t="shared" si="48"/>
        <v>41532.506944444445</v>
      </c>
    </row>
    <row r="799" spans="1:19" ht="43.2">
      <c r="A799">
        <v>797</v>
      </c>
      <c r="B799" s="3" t="s">
        <v>798</v>
      </c>
      <c r="C799" s="3" t="s">
        <v>4907</v>
      </c>
      <c r="D799" s="15">
        <v>3000</v>
      </c>
      <c r="E799" s="1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7">
        <f t="shared" si="49"/>
        <v>42.25352112676056</v>
      </c>
      <c r="O799" s="5">
        <f t="shared" si="50"/>
        <v>1.0753333333333333</v>
      </c>
      <c r="P799" s="6" t="s">
        <v>8280</v>
      </c>
      <c r="Q799" s="6" t="s">
        <v>8281</v>
      </c>
      <c r="R799" s="11">
        <f t="shared" si="51"/>
        <v>40996.619074074071</v>
      </c>
      <c r="S799" s="12">
        <f t="shared" si="48"/>
        <v>41027.791666666664</v>
      </c>
    </row>
    <row r="800" spans="1:19" ht="43.2">
      <c r="A800">
        <v>798</v>
      </c>
      <c r="B800" s="3" t="s">
        <v>799</v>
      </c>
      <c r="C800" s="3" t="s">
        <v>4908</v>
      </c>
      <c r="D800" s="15">
        <v>3500</v>
      </c>
      <c r="E800" s="1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7">
        <f t="shared" si="49"/>
        <v>40.229885057471265</v>
      </c>
      <c r="O800" s="5">
        <f t="shared" si="50"/>
        <v>1.1488571428571428</v>
      </c>
      <c r="P800" s="6" t="s">
        <v>8280</v>
      </c>
      <c r="Q800" s="6" t="s">
        <v>8281</v>
      </c>
      <c r="R800" s="11">
        <f t="shared" si="51"/>
        <v>41882.215127314819</v>
      </c>
      <c r="S800" s="12">
        <f t="shared" si="48"/>
        <v>41912.215127314819</v>
      </c>
    </row>
    <row r="801" spans="1:19" ht="43.2">
      <c r="A801">
        <v>799</v>
      </c>
      <c r="B801" s="3" t="s">
        <v>800</v>
      </c>
      <c r="C801" s="3" t="s">
        <v>4909</v>
      </c>
      <c r="D801" s="15">
        <v>5000</v>
      </c>
      <c r="E801" s="1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7">
        <f t="shared" si="49"/>
        <v>178.57142857142858</v>
      </c>
      <c r="O801" s="5">
        <f t="shared" si="50"/>
        <v>1.0002</v>
      </c>
      <c r="P801" s="6" t="s">
        <v>8280</v>
      </c>
      <c r="Q801" s="6" t="s">
        <v>8281</v>
      </c>
      <c r="R801" s="11">
        <f t="shared" si="51"/>
        <v>40996.292199074072</v>
      </c>
      <c r="S801" s="12">
        <f t="shared" si="48"/>
        <v>41026.292199074072</v>
      </c>
    </row>
    <row r="802" spans="1:19" ht="43.2">
      <c r="A802">
        <v>800</v>
      </c>
      <c r="B802" s="3" t="s">
        <v>801</v>
      </c>
      <c r="C802" s="3" t="s">
        <v>4910</v>
      </c>
      <c r="D802" s="15">
        <v>1500</v>
      </c>
      <c r="E802" s="1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7">
        <f t="shared" si="49"/>
        <v>26.785714285714285</v>
      </c>
      <c r="O802" s="5">
        <f t="shared" si="50"/>
        <v>1.5213333333333334</v>
      </c>
      <c r="P802" s="6" t="s">
        <v>8280</v>
      </c>
      <c r="Q802" s="6" t="s">
        <v>8281</v>
      </c>
      <c r="R802" s="11">
        <f t="shared" si="51"/>
        <v>41863.058495370373</v>
      </c>
      <c r="S802" s="12">
        <f t="shared" si="48"/>
        <v>41893.058495370373</v>
      </c>
    </row>
    <row r="803" spans="1:19" ht="43.2">
      <c r="A803">
        <v>801</v>
      </c>
      <c r="B803" s="3" t="s">
        <v>802</v>
      </c>
      <c r="C803" s="3" t="s">
        <v>4911</v>
      </c>
      <c r="D803" s="15">
        <v>2000</v>
      </c>
      <c r="E803" s="1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7">
        <f t="shared" si="49"/>
        <v>39.215686274509807</v>
      </c>
      <c r="O803" s="5">
        <f t="shared" si="50"/>
        <v>1.1152149999999998</v>
      </c>
      <c r="P803" s="6" t="s">
        <v>8280</v>
      </c>
      <c r="Q803" s="6" t="s">
        <v>8281</v>
      </c>
      <c r="R803" s="11">
        <f t="shared" si="51"/>
        <v>40695.420370370368</v>
      </c>
      <c r="S803" s="12">
        <f t="shared" si="48"/>
        <v>40725.420370370368</v>
      </c>
    </row>
    <row r="804" spans="1:19" ht="57.6">
      <c r="A804">
        <v>802</v>
      </c>
      <c r="B804" s="3" t="s">
        <v>803</v>
      </c>
      <c r="C804" s="3" t="s">
        <v>4912</v>
      </c>
      <c r="D804" s="15">
        <v>6000</v>
      </c>
      <c r="E804" s="1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7">
        <f t="shared" si="49"/>
        <v>80</v>
      </c>
      <c r="O804" s="5">
        <f t="shared" si="50"/>
        <v>1.0133333333333334</v>
      </c>
      <c r="P804" s="6" t="s">
        <v>8280</v>
      </c>
      <c r="Q804" s="6" t="s">
        <v>8281</v>
      </c>
      <c r="R804" s="11">
        <f t="shared" si="51"/>
        <v>41122.647268518514</v>
      </c>
      <c r="S804" s="12">
        <f t="shared" si="48"/>
        <v>41168.795138888891</v>
      </c>
    </row>
    <row r="805" spans="1:19" ht="43.2">
      <c r="A805">
        <v>803</v>
      </c>
      <c r="B805" s="3" t="s">
        <v>804</v>
      </c>
      <c r="C805" s="3" t="s">
        <v>4913</v>
      </c>
      <c r="D805" s="15">
        <v>2300</v>
      </c>
      <c r="E805" s="1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7">
        <f t="shared" si="49"/>
        <v>60.526315789473685</v>
      </c>
      <c r="O805" s="5">
        <f t="shared" si="50"/>
        <v>1.232608695652174</v>
      </c>
      <c r="P805" s="6" t="s">
        <v>8280</v>
      </c>
      <c r="Q805" s="6" t="s">
        <v>8281</v>
      </c>
      <c r="R805" s="11">
        <f t="shared" si="51"/>
        <v>40665.574976851851</v>
      </c>
      <c r="S805" s="12">
        <f t="shared" si="48"/>
        <v>40691.666666666664</v>
      </c>
    </row>
    <row r="806" spans="1:19" ht="43.2">
      <c r="A806">
        <v>804</v>
      </c>
      <c r="B806" s="3" t="s">
        <v>805</v>
      </c>
      <c r="C806" s="3" t="s">
        <v>4914</v>
      </c>
      <c r="D806" s="15">
        <v>5500</v>
      </c>
      <c r="E806" s="1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7">
        <f t="shared" si="49"/>
        <v>305.55555555555554</v>
      </c>
      <c r="O806" s="5">
        <f t="shared" si="50"/>
        <v>1</v>
      </c>
      <c r="P806" s="6" t="s">
        <v>8280</v>
      </c>
      <c r="Q806" s="6" t="s">
        <v>8281</v>
      </c>
      <c r="R806" s="11">
        <f t="shared" si="51"/>
        <v>40729.730624999997</v>
      </c>
      <c r="S806" s="12">
        <f t="shared" si="48"/>
        <v>40746.790972222225</v>
      </c>
    </row>
    <row r="807" spans="1:19" ht="43.2">
      <c r="A807">
        <v>805</v>
      </c>
      <c r="B807" s="3" t="s">
        <v>806</v>
      </c>
      <c r="C807" s="3" t="s">
        <v>4915</v>
      </c>
      <c r="D807" s="15">
        <v>3000</v>
      </c>
      <c r="E807" s="1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7">
        <f t="shared" si="49"/>
        <v>55.555555555555557</v>
      </c>
      <c r="O807" s="5">
        <f t="shared" si="50"/>
        <v>1.05</v>
      </c>
      <c r="P807" s="6" t="s">
        <v>8280</v>
      </c>
      <c r="Q807" s="6" t="s">
        <v>8281</v>
      </c>
      <c r="R807" s="11">
        <f t="shared" si="51"/>
        <v>40690.448055555556</v>
      </c>
      <c r="S807" s="12">
        <f t="shared" si="48"/>
        <v>40740.583333333336</v>
      </c>
    </row>
    <row r="808" spans="1:19">
      <c r="A808">
        <v>806</v>
      </c>
      <c r="B808" s="3" t="s">
        <v>807</v>
      </c>
      <c r="C808" s="3" t="s">
        <v>4916</v>
      </c>
      <c r="D808" s="15">
        <v>8000</v>
      </c>
      <c r="E808" s="1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7">
        <f t="shared" si="49"/>
        <v>112.67605633802818</v>
      </c>
      <c r="O808" s="5">
        <f t="shared" si="50"/>
        <v>1.0443750000000001</v>
      </c>
      <c r="P808" s="6" t="s">
        <v>8280</v>
      </c>
      <c r="Q808" s="6" t="s">
        <v>8281</v>
      </c>
      <c r="R808" s="11">
        <f t="shared" si="51"/>
        <v>40763.316423611112</v>
      </c>
      <c r="S808" s="12">
        <f t="shared" si="48"/>
        <v>40793.316423611112</v>
      </c>
    </row>
    <row r="809" spans="1:19" ht="28.8">
      <c r="A809">
        <v>807</v>
      </c>
      <c r="B809" s="3" t="s">
        <v>808</v>
      </c>
      <c r="C809" s="3" t="s">
        <v>4917</v>
      </c>
      <c r="D809" s="15">
        <v>4000</v>
      </c>
      <c r="E809" s="1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7">
        <f t="shared" si="49"/>
        <v>70.175438596491233</v>
      </c>
      <c r="O809" s="5">
        <f t="shared" si="50"/>
        <v>1.05125</v>
      </c>
      <c r="P809" s="6" t="s">
        <v>8280</v>
      </c>
      <c r="Q809" s="6" t="s">
        <v>8281</v>
      </c>
      <c r="R809" s="11">
        <f t="shared" si="51"/>
        <v>42759.253599537042</v>
      </c>
      <c r="S809" s="12">
        <f t="shared" si="48"/>
        <v>42794.708333333328</v>
      </c>
    </row>
    <row r="810" spans="1:19" ht="43.2">
      <c r="A810">
        <v>808</v>
      </c>
      <c r="B810" s="3" t="s">
        <v>809</v>
      </c>
      <c r="C810" s="3" t="s">
        <v>4918</v>
      </c>
      <c r="D810" s="15">
        <v>4500</v>
      </c>
      <c r="E810" s="1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7">
        <f t="shared" si="49"/>
        <v>104.65116279069767</v>
      </c>
      <c r="O810" s="5">
        <f t="shared" si="50"/>
        <v>1</v>
      </c>
      <c r="P810" s="6" t="s">
        <v>8280</v>
      </c>
      <c r="Q810" s="6" t="s">
        <v>8281</v>
      </c>
      <c r="R810" s="11">
        <f t="shared" si="51"/>
        <v>41961.725532407407</v>
      </c>
      <c r="S810" s="12">
        <f t="shared" si="48"/>
        <v>41994.832638888889</v>
      </c>
    </row>
    <row r="811" spans="1:19" ht="43.2">
      <c r="A811">
        <v>809</v>
      </c>
      <c r="B811" s="3" t="s">
        <v>810</v>
      </c>
      <c r="C811" s="3" t="s">
        <v>4919</v>
      </c>
      <c r="D811" s="15">
        <v>4000</v>
      </c>
      <c r="E811" s="1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7">
        <f t="shared" si="49"/>
        <v>76.92307692307692</v>
      </c>
      <c r="O811" s="5">
        <f t="shared" si="50"/>
        <v>1.03775</v>
      </c>
      <c r="P811" s="6" t="s">
        <v>8280</v>
      </c>
      <c r="Q811" s="6" t="s">
        <v>8281</v>
      </c>
      <c r="R811" s="11">
        <f t="shared" si="51"/>
        <v>41628.458680555559</v>
      </c>
      <c r="S811" s="12">
        <f t="shared" si="48"/>
        <v>41658.458680555559</v>
      </c>
    </row>
    <row r="812" spans="1:19" ht="43.2">
      <c r="A812">
        <v>810</v>
      </c>
      <c r="B812" s="3" t="s">
        <v>811</v>
      </c>
      <c r="C812" s="3" t="s">
        <v>4920</v>
      </c>
      <c r="D812" s="15">
        <v>1500</v>
      </c>
      <c r="E812" s="1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7">
        <f t="shared" si="49"/>
        <v>55.555555555555557</v>
      </c>
      <c r="O812" s="5">
        <f t="shared" si="50"/>
        <v>1.05</v>
      </c>
      <c r="P812" s="6" t="s">
        <v>8280</v>
      </c>
      <c r="Q812" s="6" t="s">
        <v>8281</v>
      </c>
      <c r="R812" s="11">
        <f t="shared" si="51"/>
        <v>41122.681273148148</v>
      </c>
      <c r="S812" s="12">
        <f t="shared" si="48"/>
        <v>41152.681273148148</v>
      </c>
    </row>
    <row r="813" spans="1:19" ht="28.8">
      <c r="A813">
        <v>811</v>
      </c>
      <c r="B813" s="3" t="s">
        <v>812</v>
      </c>
      <c r="C813" s="3" t="s">
        <v>4921</v>
      </c>
      <c r="D813" s="15">
        <v>1000</v>
      </c>
      <c r="E813" s="1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7">
        <f t="shared" si="49"/>
        <v>83.333333333333329</v>
      </c>
      <c r="O813" s="5">
        <f t="shared" si="50"/>
        <v>1.04</v>
      </c>
      <c r="P813" s="6" t="s">
        <v>8280</v>
      </c>
      <c r="Q813" s="6" t="s">
        <v>8281</v>
      </c>
      <c r="R813" s="11">
        <f t="shared" si="51"/>
        <v>41443.268541666665</v>
      </c>
      <c r="S813" s="12">
        <f t="shared" si="48"/>
        <v>41465.327777777777</v>
      </c>
    </row>
    <row r="814" spans="1:19" ht="43.2">
      <c r="A814">
        <v>812</v>
      </c>
      <c r="B814" s="3" t="s">
        <v>813</v>
      </c>
      <c r="C814" s="3" t="s">
        <v>4922</v>
      </c>
      <c r="D814" s="15">
        <v>600</v>
      </c>
      <c r="E814" s="1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7">
        <f t="shared" si="49"/>
        <v>18.181818181818183</v>
      </c>
      <c r="O814" s="5">
        <f t="shared" si="50"/>
        <v>1.5183333333333333</v>
      </c>
      <c r="P814" s="6" t="s">
        <v>8280</v>
      </c>
      <c r="Q814" s="6" t="s">
        <v>8281</v>
      </c>
      <c r="R814" s="11">
        <f t="shared" si="51"/>
        <v>41281.642962962964</v>
      </c>
      <c r="S814" s="12">
        <f t="shared" si="48"/>
        <v>41334.206944444442</v>
      </c>
    </row>
    <row r="815" spans="1:19" ht="28.8">
      <c r="A815">
        <v>813</v>
      </c>
      <c r="B815" s="3" t="s">
        <v>814</v>
      </c>
      <c r="C815" s="3" t="s">
        <v>4923</v>
      </c>
      <c r="D815" s="15">
        <v>1500</v>
      </c>
      <c r="E815" s="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7">
        <f t="shared" si="49"/>
        <v>15.625</v>
      </c>
      <c r="O815" s="5">
        <f t="shared" si="50"/>
        <v>1.59996</v>
      </c>
      <c r="P815" s="6" t="s">
        <v>8280</v>
      </c>
      <c r="Q815" s="6" t="s">
        <v>8281</v>
      </c>
      <c r="R815" s="11">
        <f t="shared" si="51"/>
        <v>41080.585243055553</v>
      </c>
      <c r="S815" s="12">
        <f t="shared" si="48"/>
        <v>41110.585243055553</v>
      </c>
    </row>
    <row r="816" spans="1:19" ht="43.2">
      <c r="A816">
        <v>814</v>
      </c>
      <c r="B816" s="3" t="s">
        <v>815</v>
      </c>
      <c r="C816" s="3" t="s">
        <v>4924</v>
      </c>
      <c r="D816" s="15">
        <v>1000</v>
      </c>
      <c r="E816" s="1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7">
        <f t="shared" si="49"/>
        <v>35.714285714285715</v>
      </c>
      <c r="O816" s="5">
        <f t="shared" si="50"/>
        <v>1.2729999999999999</v>
      </c>
      <c r="P816" s="6" t="s">
        <v>8280</v>
      </c>
      <c r="Q816" s="6" t="s">
        <v>8281</v>
      </c>
      <c r="R816" s="11">
        <f t="shared" si="51"/>
        <v>40679.368067129632</v>
      </c>
      <c r="S816" s="12">
        <f t="shared" si="48"/>
        <v>40694.37777777778</v>
      </c>
    </row>
    <row r="817" spans="1:19" ht="28.8">
      <c r="A817">
        <v>815</v>
      </c>
      <c r="B817" s="3" t="s">
        <v>816</v>
      </c>
      <c r="C817" s="3" t="s">
        <v>4925</v>
      </c>
      <c r="D817" s="15">
        <v>4000</v>
      </c>
      <c r="E817" s="1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7">
        <f t="shared" si="49"/>
        <v>93.023255813953483</v>
      </c>
      <c r="O817" s="5">
        <f t="shared" si="50"/>
        <v>1.07</v>
      </c>
      <c r="P817" s="6" t="s">
        <v>8280</v>
      </c>
      <c r="Q817" s="6" t="s">
        <v>8281</v>
      </c>
      <c r="R817" s="11">
        <f t="shared" si="51"/>
        <v>41914.542858796296</v>
      </c>
      <c r="S817" s="12">
        <f t="shared" si="48"/>
        <v>41944.542858796296</v>
      </c>
    </row>
    <row r="818" spans="1:19" ht="28.8">
      <c r="A818">
        <v>816</v>
      </c>
      <c r="B818" s="3" t="s">
        <v>817</v>
      </c>
      <c r="C818" s="3" t="s">
        <v>4926</v>
      </c>
      <c r="D818" s="15">
        <v>7000</v>
      </c>
      <c r="E818" s="1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7">
        <f t="shared" si="49"/>
        <v>34.146341463414636</v>
      </c>
      <c r="O818" s="5">
        <f t="shared" si="50"/>
        <v>1.1512214285714286</v>
      </c>
      <c r="P818" s="6" t="s">
        <v>8280</v>
      </c>
      <c r="Q818" s="6" t="s">
        <v>8281</v>
      </c>
      <c r="R818" s="11">
        <f t="shared" si="51"/>
        <v>41341.495868055557</v>
      </c>
      <c r="S818" s="12">
        <f t="shared" si="48"/>
        <v>41372.895833333336</v>
      </c>
    </row>
    <row r="819" spans="1:19" ht="43.2">
      <c r="A819">
        <v>817</v>
      </c>
      <c r="B819" s="3" t="s">
        <v>818</v>
      </c>
      <c r="C819" s="3" t="s">
        <v>4927</v>
      </c>
      <c r="D819" s="15">
        <v>1500</v>
      </c>
      <c r="E819" s="1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7">
        <f t="shared" si="49"/>
        <v>65.217391304347828</v>
      </c>
      <c r="O819" s="5">
        <f t="shared" si="50"/>
        <v>1.3711066666666665</v>
      </c>
      <c r="P819" s="6" t="s">
        <v>8280</v>
      </c>
      <c r="Q819" s="6" t="s">
        <v>8281</v>
      </c>
      <c r="R819" s="11">
        <f t="shared" si="51"/>
        <v>40925.224664351852</v>
      </c>
      <c r="S819" s="12">
        <f t="shared" si="48"/>
        <v>40978.832638888889</v>
      </c>
    </row>
    <row r="820" spans="1:19" ht="43.2">
      <c r="A820">
        <v>818</v>
      </c>
      <c r="B820" s="3" t="s">
        <v>819</v>
      </c>
      <c r="C820" s="3" t="s">
        <v>4928</v>
      </c>
      <c r="D820" s="15">
        <v>350</v>
      </c>
      <c r="E820" s="1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7">
        <f t="shared" si="49"/>
        <v>18.421052631578949</v>
      </c>
      <c r="O820" s="5">
        <f t="shared" si="50"/>
        <v>1.5571428571428572</v>
      </c>
      <c r="P820" s="6" t="s">
        <v>8280</v>
      </c>
      <c r="Q820" s="6" t="s">
        <v>8281</v>
      </c>
      <c r="R820" s="11">
        <f t="shared" si="51"/>
        <v>41120.507881944446</v>
      </c>
      <c r="S820" s="12">
        <f t="shared" si="48"/>
        <v>41128.334027777775</v>
      </c>
    </row>
    <row r="821" spans="1:19" ht="28.8">
      <c r="A821">
        <v>819</v>
      </c>
      <c r="B821" s="3" t="s">
        <v>820</v>
      </c>
      <c r="C821" s="3" t="s">
        <v>4929</v>
      </c>
      <c r="D821" s="15">
        <v>400</v>
      </c>
      <c r="E821" s="1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7">
        <f t="shared" si="49"/>
        <v>28.571428571428573</v>
      </c>
      <c r="O821" s="5">
        <f t="shared" si="50"/>
        <v>1.0874999999999999</v>
      </c>
      <c r="P821" s="6" t="s">
        <v>8280</v>
      </c>
      <c r="Q821" s="6" t="s">
        <v>8281</v>
      </c>
      <c r="R821" s="11">
        <f t="shared" si="51"/>
        <v>41619.623310185183</v>
      </c>
      <c r="S821" s="12">
        <f t="shared" si="48"/>
        <v>41628.822222222225</v>
      </c>
    </row>
    <row r="822" spans="1:19" ht="43.2">
      <c r="A822">
        <v>820</v>
      </c>
      <c r="B822" s="3" t="s">
        <v>821</v>
      </c>
      <c r="C822" s="3" t="s">
        <v>4930</v>
      </c>
      <c r="D822" s="15">
        <v>2000</v>
      </c>
      <c r="E822" s="1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7">
        <f t="shared" si="49"/>
        <v>52.631578947368418</v>
      </c>
      <c r="O822" s="5">
        <f t="shared" si="50"/>
        <v>1.3405</v>
      </c>
      <c r="P822" s="6" t="s">
        <v>8280</v>
      </c>
      <c r="Q822" s="6" t="s">
        <v>8281</v>
      </c>
      <c r="R822" s="11">
        <f t="shared" si="51"/>
        <v>41768.466921296298</v>
      </c>
      <c r="S822" s="12">
        <f t="shared" si="48"/>
        <v>41798.833333333336</v>
      </c>
    </row>
    <row r="823" spans="1:19" ht="43.2">
      <c r="A823">
        <v>821</v>
      </c>
      <c r="B823" s="3" t="s">
        <v>822</v>
      </c>
      <c r="C823" s="3" t="s">
        <v>4931</v>
      </c>
      <c r="D823" s="15">
        <v>17482</v>
      </c>
      <c r="E823" s="1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7">
        <f t="shared" si="49"/>
        <v>224.12820512820514</v>
      </c>
      <c r="O823" s="5">
        <f t="shared" si="50"/>
        <v>1</v>
      </c>
      <c r="P823" s="6" t="s">
        <v>8280</v>
      </c>
      <c r="Q823" s="6" t="s">
        <v>8281</v>
      </c>
      <c r="R823" s="11">
        <f t="shared" si="51"/>
        <v>42093.547048611115</v>
      </c>
      <c r="S823" s="12">
        <f t="shared" si="48"/>
        <v>42127.792361111111</v>
      </c>
    </row>
    <row r="824" spans="1:19" ht="43.2">
      <c r="A824">
        <v>822</v>
      </c>
      <c r="B824" s="3" t="s">
        <v>823</v>
      </c>
      <c r="C824" s="3" t="s">
        <v>4932</v>
      </c>
      <c r="D824" s="15">
        <v>3000</v>
      </c>
      <c r="E824" s="1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7">
        <f t="shared" si="49"/>
        <v>43.478260869565219</v>
      </c>
      <c r="O824" s="5">
        <f t="shared" si="50"/>
        <v>1.1916666666666667</v>
      </c>
      <c r="P824" s="6" t="s">
        <v>8280</v>
      </c>
      <c r="Q824" s="6" t="s">
        <v>8281</v>
      </c>
      <c r="R824" s="11">
        <f t="shared" si="51"/>
        <v>41157.572337962964</v>
      </c>
      <c r="S824" s="12">
        <f t="shared" si="48"/>
        <v>41187.572337962964</v>
      </c>
    </row>
    <row r="825" spans="1:19" ht="43.2">
      <c r="A825">
        <v>823</v>
      </c>
      <c r="B825" s="3" t="s">
        <v>824</v>
      </c>
      <c r="C825" s="3" t="s">
        <v>4933</v>
      </c>
      <c r="D825" s="15">
        <v>800</v>
      </c>
      <c r="E825" s="1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7">
        <f t="shared" si="49"/>
        <v>24.242424242424242</v>
      </c>
      <c r="O825" s="5">
        <f t="shared" si="50"/>
        <v>1.7949999999999999</v>
      </c>
      <c r="P825" s="6" t="s">
        <v>8280</v>
      </c>
      <c r="Q825" s="6" t="s">
        <v>8281</v>
      </c>
      <c r="R825" s="11">
        <f t="shared" si="51"/>
        <v>42055.597824074073</v>
      </c>
      <c r="S825" s="12">
        <f t="shared" si="48"/>
        <v>42085.556157407409</v>
      </c>
    </row>
    <row r="826" spans="1:19" ht="57.6">
      <c r="A826">
        <v>824</v>
      </c>
      <c r="B826" s="3" t="s">
        <v>825</v>
      </c>
      <c r="C826" s="3" t="s">
        <v>4934</v>
      </c>
      <c r="D826" s="15">
        <v>1600</v>
      </c>
      <c r="E826" s="1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7">
        <f t="shared" si="49"/>
        <v>29.62962962962963</v>
      </c>
      <c r="O826" s="5">
        <f t="shared" si="50"/>
        <v>1.3438124999999999</v>
      </c>
      <c r="P826" s="6" t="s">
        <v>8280</v>
      </c>
      <c r="Q826" s="6" t="s">
        <v>8281</v>
      </c>
      <c r="R826" s="11">
        <f t="shared" si="51"/>
        <v>40249.867106481484</v>
      </c>
      <c r="S826" s="12">
        <f t="shared" si="48"/>
        <v>40285.915972222225</v>
      </c>
    </row>
    <row r="827" spans="1:19" ht="28.8">
      <c r="A827">
        <v>825</v>
      </c>
      <c r="B827" s="3" t="s">
        <v>826</v>
      </c>
      <c r="C827" s="3" t="s">
        <v>4935</v>
      </c>
      <c r="D827" s="15">
        <v>12500</v>
      </c>
      <c r="E827" s="1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7">
        <f t="shared" si="49"/>
        <v>126.26262626262626</v>
      </c>
      <c r="O827" s="5">
        <f t="shared" si="50"/>
        <v>1.0043200000000001</v>
      </c>
      <c r="P827" s="6" t="s">
        <v>8280</v>
      </c>
      <c r="Q827" s="6" t="s">
        <v>8281</v>
      </c>
      <c r="R827" s="11">
        <f t="shared" si="51"/>
        <v>41185.931527777779</v>
      </c>
      <c r="S827" s="12">
        <f t="shared" si="48"/>
        <v>41210.931527777779</v>
      </c>
    </row>
    <row r="828" spans="1:19" ht="43.2">
      <c r="A828">
        <v>826</v>
      </c>
      <c r="B828" s="3" t="s">
        <v>827</v>
      </c>
      <c r="C828" s="3" t="s">
        <v>4936</v>
      </c>
      <c r="D828" s="15">
        <v>5500</v>
      </c>
      <c r="E828" s="1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7">
        <f t="shared" si="49"/>
        <v>112.24489795918367</v>
      </c>
      <c r="O828" s="5">
        <f t="shared" si="50"/>
        <v>1.0145454545454546</v>
      </c>
      <c r="P828" s="6" t="s">
        <v>8280</v>
      </c>
      <c r="Q828" s="6" t="s">
        <v>8281</v>
      </c>
      <c r="R828" s="11">
        <f t="shared" si="51"/>
        <v>40972.663541666669</v>
      </c>
      <c r="S828" s="12">
        <f t="shared" si="48"/>
        <v>40993.621874999997</v>
      </c>
    </row>
    <row r="829" spans="1:19" ht="57.6">
      <c r="A829">
        <v>827</v>
      </c>
      <c r="B829" s="3" t="s">
        <v>828</v>
      </c>
      <c r="C829" s="3" t="s">
        <v>4937</v>
      </c>
      <c r="D829" s="15">
        <v>300</v>
      </c>
      <c r="E829" s="1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7">
        <f t="shared" si="49"/>
        <v>27.272727272727273</v>
      </c>
      <c r="O829" s="5">
        <f t="shared" si="50"/>
        <v>1.0333333333333334</v>
      </c>
      <c r="P829" s="6" t="s">
        <v>8280</v>
      </c>
      <c r="Q829" s="6" t="s">
        <v>8281</v>
      </c>
      <c r="R829" s="11">
        <f t="shared" si="51"/>
        <v>40927.098460648151</v>
      </c>
      <c r="S829" s="12">
        <f t="shared" si="48"/>
        <v>40953.450694444444</v>
      </c>
    </row>
    <row r="830" spans="1:19" ht="57.6">
      <c r="A830">
        <v>828</v>
      </c>
      <c r="B830" s="3" t="s">
        <v>829</v>
      </c>
      <c r="C830" s="3" t="s">
        <v>4938</v>
      </c>
      <c r="D830" s="15">
        <v>1300</v>
      </c>
      <c r="E830" s="1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7">
        <f t="shared" si="49"/>
        <v>34.210526315789473</v>
      </c>
      <c r="O830" s="5">
        <f t="shared" si="50"/>
        <v>1.07</v>
      </c>
      <c r="P830" s="6" t="s">
        <v>8280</v>
      </c>
      <c r="Q830" s="6" t="s">
        <v>8281</v>
      </c>
      <c r="R830" s="11">
        <f t="shared" si="51"/>
        <v>41072.675717592589</v>
      </c>
      <c r="S830" s="12">
        <f t="shared" si="48"/>
        <v>41085.308333333334</v>
      </c>
    </row>
    <row r="831" spans="1:19" ht="57.6">
      <c r="A831">
        <v>829</v>
      </c>
      <c r="B831" s="3" t="s">
        <v>830</v>
      </c>
      <c r="C831" s="3" t="s">
        <v>4939</v>
      </c>
      <c r="D831" s="15">
        <v>500</v>
      </c>
      <c r="E831" s="1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7">
        <f t="shared" si="49"/>
        <v>31.25</v>
      </c>
      <c r="O831" s="5">
        <f t="shared" si="50"/>
        <v>1.04</v>
      </c>
      <c r="P831" s="6" t="s">
        <v>8280</v>
      </c>
      <c r="Q831" s="6" t="s">
        <v>8281</v>
      </c>
      <c r="R831" s="11">
        <f t="shared" si="51"/>
        <v>42504.426388888889</v>
      </c>
      <c r="S831" s="12">
        <f t="shared" si="48"/>
        <v>42564.426388888889</v>
      </c>
    </row>
    <row r="832" spans="1:19" ht="43.2">
      <c r="A832">
        <v>830</v>
      </c>
      <c r="B832" s="3" t="s">
        <v>831</v>
      </c>
      <c r="C832" s="3" t="s">
        <v>4940</v>
      </c>
      <c r="D832" s="15">
        <v>1800</v>
      </c>
      <c r="E832" s="1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7">
        <f t="shared" si="49"/>
        <v>56.25</v>
      </c>
      <c r="O832" s="5">
        <f t="shared" si="50"/>
        <v>1.0783333333333334</v>
      </c>
      <c r="P832" s="6" t="s">
        <v>8280</v>
      </c>
      <c r="Q832" s="6" t="s">
        <v>8281</v>
      </c>
      <c r="R832" s="11">
        <f t="shared" si="51"/>
        <v>41325.150752314818</v>
      </c>
      <c r="S832" s="12">
        <f t="shared" si="48"/>
        <v>41355.109085648146</v>
      </c>
    </row>
    <row r="833" spans="1:19" ht="28.8">
      <c r="A833">
        <v>831</v>
      </c>
      <c r="B833" s="3" t="s">
        <v>832</v>
      </c>
      <c r="C833" s="3" t="s">
        <v>4941</v>
      </c>
      <c r="D833" s="15">
        <v>1500</v>
      </c>
      <c r="E833" s="1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7">
        <f t="shared" si="49"/>
        <v>75</v>
      </c>
      <c r="O833" s="5">
        <f t="shared" si="50"/>
        <v>2.3333333333333335</v>
      </c>
      <c r="P833" s="6" t="s">
        <v>8280</v>
      </c>
      <c r="Q833" s="6" t="s">
        <v>8281</v>
      </c>
      <c r="R833" s="11">
        <f t="shared" si="51"/>
        <v>40996.271921296298</v>
      </c>
      <c r="S833" s="12">
        <f t="shared" si="48"/>
        <v>41026.271921296298</v>
      </c>
    </row>
    <row r="834" spans="1:19" ht="43.2">
      <c r="A834">
        <v>832</v>
      </c>
      <c r="B834" s="3" t="s">
        <v>833</v>
      </c>
      <c r="C834" s="3" t="s">
        <v>4942</v>
      </c>
      <c r="D834" s="15">
        <v>15000</v>
      </c>
      <c r="E834" s="1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7">
        <f t="shared" si="49"/>
        <v>97.402597402597408</v>
      </c>
      <c r="O834" s="5">
        <f t="shared" si="50"/>
        <v>1.0060706666666666</v>
      </c>
      <c r="P834" s="6" t="s">
        <v>8280</v>
      </c>
      <c r="Q834" s="6" t="s">
        <v>8281</v>
      </c>
      <c r="R834" s="11">
        <f t="shared" si="51"/>
        <v>40869.300173611111</v>
      </c>
      <c r="S834" s="12">
        <f t="shared" ref="S834:S897" si="52">(I834/86400)+25569+(-9/24)</f>
        <v>40928.967361111107</v>
      </c>
    </row>
    <row r="835" spans="1:19">
      <c r="A835">
        <v>833</v>
      </c>
      <c r="B835" s="3" t="s">
        <v>834</v>
      </c>
      <c r="C835" s="3" t="s">
        <v>4943</v>
      </c>
      <c r="D835" s="15">
        <v>6000</v>
      </c>
      <c r="E835" s="1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7">
        <f t="shared" ref="N835:N898" si="53">D835/L835</f>
        <v>146.34146341463415</v>
      </c>
      <c r="O835" s="5">
        <f t="shared" ref="O835:O898" si="54">E835/D835</f>
        <v>1.0166666666666666</v>
      </c>
      <c r="P835" s="6" t="s">
        <v>8280</v>
      </c>
      <c r="Q835" s="6" t="s">
        <v>8281</v>
      </c>
      <c r="R835" s="11">
        <f t="shared" ref="R835:R898" si="55">(J835/86400)+25569+(-9/24)</f>
        <v>41718.503182870372</v>
      </c>
      <c r="S835" s="12">
        <f t="shared" si="52"/>
        <v>41748.503182870372</v>
      </c>
    </row>
    <row r="836" spans="1:19" ht="57.6">
      <c r="A836">
        <v>834</v>
      </c>
      <c r="B836" s="3" t="s">
        <v>835</v>
      </c>
      <c r="C836" s="3" t="s">
        <v>4944</v>
      </c>
      <c r="D836" s="15">
        <v>5500</v>
      </c>
      <c r="E836" s="1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7">
        <f t="shared" si="53"/>
        <v>73.333333333333329</v>
      </c>
      <c r="O836" s="5">
        <f t="shared" si="54"/>
        <v>1.3101818181818181</v>
      </c>
      <c r="P836" s="6" t="s">
        <v>8280</v>
      </c>
      <c r="Q836" s="6" t="s">
        <v>8281</v>
      </c>
      <c r="R836" s="11">
        <f t="shared" si="55"/>
        <v>41422.447824074072</v>
      </c>
      <c r="S836" s="12">
        <f t="shared" si="52"/>
        <v>41455.790972222225</v>
      </c>
    </row>
    <row r="837" spans="1:19" ht="43.2">
      <c r="A837">
        <v>835</v>
      </c>
      <c r="B837" s="3" t="s">
        <v>836</v>
      </c>
      <c r="C837" s="3" t="s">
        <v>4945</v>
      </c>
      <c r="D837" s="15">
        <v>2000</v>
      </c>
      <c r="E837" s="1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7">
        <f t="shared" si="53"/>
        <v>50</v>
      </c>
      <c r="O837" s="5">
        <f t="shared" si="54"/>
        <v>1.1725000000000001</v>
      </c>
      <c r="P837" s="6" t="s">
        <v>8280</v>
      </c>
      <c r="Q837" s="6" t="s">
        <v>8281</v>
      </c>
      <c r="R837" s="11">
        <f t="shared" si="55"/>
        <v>41005.08284722222</v>
      </c>
      <c r="S837" s="12">
        <f t="shared" si="52"/>
        <v>41047.75</v>
      </c>
    </row>
    <row r="838" spans="1:19">
      <c r="A838">
        <v>836</v>
      </c>
      <c r="B838" s="3" t="s">
        <v>837</v>
      </c>
      <c r="C838" s="3" t="s">
        <v>4946</v>
      </c>
      <c r="D838" s="15">
        <v>5000</v>
      </c>
      <c r="E838" s="1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7">
        <f t="shared" si="53"/>
        <v>108.69565217391305</v>
      </c>
      <c r="O838" s="5">
        <f t="shared" si="54"/>
        <v>1.009304</v>
      </c>
      <c r="P838" s="6" t="s">
        <v>8280</v>
      </c>
      <c r="Q838" s="6" t="s">
        <v>8281</v>
      </c>
      <c r="R838" s="11">
        <f t="shared" si="55"/>
        <v>41523.681921296295</v>
      </c>
      <c r="S838" s="12">
        <f t="shared" si="52"/>
        <v>41553.681921296295</v>
      </c>
    </row>
    <row r="839" spans="1:19" ht="43.2">
      <c r="A839">
        <v>837</v>
      </c>
      <c r="B839" s="3" t="s">
        <v>838</v>
      </c>
      <c r="C839" s="3" t="s">
        <v>4947</v>
      </c>
      <c r="D839" s="15">
        <v>2500</v>
      </c>
      <c r="E839" s="1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7">
        <f t="shared" si="53"/>
        <v>40.322580645161288</v>
      </c>
      <c r="O839" s="5">
        <f t="shared" si="54"/>
        <v>1.218</v>
      </c>
      <c r="P839" s="6" t="s">
        <v>8280</v>
      </c>
      <c r="Q839" s="6" t="s">
        <v>8281</v>
      </c>
      <c r="R839" s="11">
        <f t="shared" si="55"/>
        <v>41730.623402777775</v>
      </c>
      <c r="S839" s="12">
        <f t="shared" si="52"/>
        <v>41760.623402777775</v>
      </c>
    </row>
    <row r="840" spans="1:19" ht="43.2">
      <c r="A840">
        <v>838</v>
      </c>
      <c r="B840" s="3" t="s">
        <v>839</v>
      </c>
      <c r="C840" s="3" t="s">
        <v>4948</v>
      </c>
      <c r="D840" s="15">
        <v>2000</v>
      </c>
      <c r="E840" s="1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7">
        <f t="shared" si="53"/>
        <v>32.786885245901637</v>
      </c>
      <c r="O840" s="5">
        <f t="shared" si="54"/>
        <v>1.454</v>
      </c>
      <c r="P840" s="6" t="s">
        <v>8280</v>
      </c>
      <c r="Q840" s="6" t="s">
        <v>8281</v>
      </c>
      <c r="R840" s="11">
        <f t="shared" si="55"/>
        <v>40895.522974537038</v>
      </c>
      <c r="S840" s="12">
        <f t="shared" si="52"/>
        <v>40925.522974537038</v>
      </c>
    </row>
    <row r="841" spans="1:19" ht="43.2">
      <c r="A841">
        <v>839</v>
      </c>
      <c r="B841" s="3" t="s">
        <v>840</v>
      </c>
      <c r="C841" s="3" t="s">
        <v>4949</v>
      </c>
      <c r="D841" s="15">
        <v>5000</v>
      </c>
      <c r="E841" s="1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7">
        <f t="shared" si="53"/>
        <v>52.083333333333336</v>
      </c>
      <c r="O841" s="5">
        <f t="shared" si="54"/>
        <v>1.166166</v>
      </c>
      <c r="P841" s="6" t="s">
        <v>8280</v>
      </c>
      <c r="Q841" s="6" t="s">
        <v>8281</v>
      </c>
      <c r="R841" s="11">
        <f t="shared" si="55"/>
        <v>41144.388379629629</v>
      </c>
      <c r="S841" s="12">
        <f t="shared" si="52"/>
        <v>41174.388379629629</v>
      </c>
    </row>
    <row r="842" spans="1:19" ht="43.2">
      <c r="A842">
        <v>840</v>
      </c>
      <c r="B842" s="3" t="s">
        <v>841</v>
      </c>
      <c r="C842" s="3" t="s">
        <v>4950</v>
      </c>
      <c r="D842" s="15">
        <v>10000</v>
      </c>
      <c r="E842" s="1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7">
        <f t="shared" si="53"/>
        <v>52.631578947368418</v>
      </c>
      <c r="O842" s="5">
        <f t="shared" si="54"/>
        <v>1.2041660000000001</v>
      </c>
      <c r="P842" s="6" t="s">
        <v>8280</v>
      </c>
      <c r="Q842" s="6" t="s">
        <v>8282</v>
      </c>
      <c r="R842" s="11">
        <f t="shared" si="55"/>
        <v>42606.851701388892</v>
      </c>
      <c r="S842" s="12">
        <f t="shared" si="52"/>
        <v>42636.851701388892</v>
      </c>
    </row>
    <row r="843" spans="1:19" ht="43.2">
      <c r="A843">
        <v>841</v>
      </c>
      <c r="B843" s="3" t="s">
        <v>842</v>
      </c>
      <c r="C843" s="3" t="s">
        <v>4951</v>
      </c>
      <c r="D843" s="15">
        <v>5000</v>
      </c>
      <c r="E843" s="1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7">
        <f t="shared" si="53"/>
        <v>53.191489361702125</v>
      </c>
      <c r="O843" s="5">
        <f t="shared" si="54"/>
        <v>1.0132000000000001</v>
      </c>
      <c r="P843" s="6" t="s">
        <v>8280</v>
      </c>
      <c r="Q843" s="6" t="s">
        <v>8282</v>
      </c>
      <c r="R843" s="11">
        <f t="shared" si="55"/>
        <v>41923.463692129633</v>
      </c>
      <c r="S843" s="12">
        <f t="shared" si="52"/>
        <v>41953.505358796298</v>
      </c>
    </row>
    <row r="844" spans="1:19" ht="43.2">
      <c r="A844">
        <v>842</v>
      </c>
      <c r="B844" s="3" t="s">
        <v>843</v>
      </c>
      <c r="C844" s="3" t="s">
        <v>4952</v>
      </c>
      <c r="D844" s="15">
        <v>2500</v>
      </c>
      <c r="E844" s="1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7">
        <f t="shared" si="53"/>
        <v>64.102564102564102</v>
      </c>
      <c r="O844" s="5">
        <f t="shared" si="54"/>
        <v>1.0431999999999999</v>
      </c>
      <c r="P844" s="6" t="s">
        <v>8280</v>
      </c>
      <c r="Q844" s="6" t="s">
        <v>8282</v>
      </c>
      <c r="R844" s="11">
        <f t="shared" si="55"/>
        <v>41526.21739583333</v>
      </c>
      <c r="S844" s="12">
        <f t="shared" si="52"/>
        <v>41560.790972222225</v>
      </c>
    </row>
    <row r="845" spans="1:19" ht="43.2">
      <c r="A845">
        <v>843</v>
      </c>
      <c r="B845" s="3" t="s">
        <v>844</v>
      </c>
      <c r="C845" s="3" t="s">
        <v>4953</v>
      </c>
      <c r="D845" s="15">
        <v>3000</v>
      </c>
      <c r="E845" s="1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7">
        <f t="shared" si="53"/>
        <v>23.622047244094489</v>
      </c>
      <c r="O845" s="5">
        <f t="shared" si="54"/>
        <v>2.6713333333333331</v>
      </c>
      <c r="P845" s="6" t="s">
        <v>8280</v>
      </c>
      <c r="Q845" s="6" t="s">
        <v>8282</v>
      </c>
      <c r="R845" s="11">
        <f t="shared" si="55"/>
        <v>42694.882870370369</v>
      </c>
      <c r="S845" s="12">
        <f t="shared" si="52"/>
        <v>42711.958333333328</v>
      </c>
    </row>
    <row r="846" spans="1:19" ht="57.6">
      <c r="A846">
        <v>844</v>
      </c>
      <c r="B846" s="3" t="s">
        <v>845</v>
      </c>
      <c r="C846" s="3" t="s">
        <v>4954</v>
      </c>
      <c r="D846" s="15">
        <v>3000</v>
      </c>
      <c r="E846" s="1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7">
        <f t="shared" si="53"/>
        <v>18.867924528301888</v>
      </c>
      <c r="O846" s="5">
        <f t="shared" si="54"/>
        <v>1.9413333333333334</v>
      </c>
      <c r="P846" s="6" t="s">
        <v>8280</v>
      </c>
      <c r="Q846" s="6" t="s">
        <v>8282</v>
      </c>
      <c r="R846" s="11">
        <f t="shared" si="55"/>
        <v>41905.309629629628</v>
      </c>
      <c r="S846" s="12">
        <f t="shared" si="52"/>
        <v>41943.832638888889</v>
      </c>
    </row>
    <row r="847" spans="1:19" ht="43.2">
      <c r="A847">
        <v>845</v>
      </c>
      <c r="B847" s="3" t="s">
        <v>846</v>
      </c>
      <c r="C847" s="3" t="s">
        <v>4955</v>
      </c>
      <c r="D847" s="15">
        <v>5000</v>
      </c>
      <c r="E847" s="1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7">
        <f t="shared" si="53"/>
        <v>28.248587570621471</v>
      </c>
      <c r="O847" s="5">
        <f t="shared" si="54"/>
        <v>1.203802</v>
      </c>
      <c r="P847" s="6" t="s">
        <v>8280</v>
      </c>
      <c r="Q847" s="6" t="s">
        <v>8282</v>
      </c>
      <c r="R847" s="11">
        <f t="shared" si="55"/>
        <v>42577.830972222218</v>
      </c>
      <c r="S847" s="12">
        <f t="shared" si="52"/>
        <v>42617.790972222225</v>
      </c>
    </row>
    <row r="848" spans="1:19" ht="43.2">
      <c r="A848">
        <v>846</v>
      </c>
      <c r="B848" s="3" t="s">
        <v>847</v>
      </c>
      <c r="C848" s="3" t="s">
        <v>4956</v>
      </c>
      <c r="D848" s="15">
        <v>1100</v>
      </c>
      <c r="E848" s="1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7">
        <f t="shared" si="53"/>
        <v>23.404255319148938</v>
      </c>
      <c r="O848" s="5">
        <f t="shared" si="54"/>
        <v>1.2200090909090908</v>
      </c>
      <c r="P848" s="6" t="s">
        <v>8280</v>
      </c>
      <c r="Q848" s="6" t="s">
        <v>8282</v>
      </c>
      <c r="R848" s="11">
        <f t="shared" si="55"/>
        <v>41694.016840277778</v>
      </c>
      <c r="S848" s="12">
        <f t="shared" si="52"/>
        <v>41708.208333333336</v>
      </c>
    </row>
    <row r="849" spans="1:19" ht="28.8">
      <c r="A849">
        <v>847</v>
      </c>
      <c r="B849" s="3" t="s">
        <v>848</v>
      </c>
      <c r="C849" s="3" t="s">
        <v>4957</v>
      </c>
      <c r="D849" s="15">
        <v>10</v>
      </c>
      <c r="E849" s="1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7">
        <f t="shared" si="53"/>
        <v>10</v>
      </c>
      <c r="O849" s="5">
        <f t="shared" si="54"/>
        <v>1</v>
      </c>
      <c r="P849" s="6" t="s">
        <v>8280</v>
      </c>
      <c r="Q849" s="6" t="s">
        <v>8282</v>
      </c>
      <c r="R849" s="11">
        <f t="shared" si="55"/>
        <v>42165.423333333332</v>
      </c>
      <c r="S849" s="12">
        <f t="shared" si="52"/>
        <v>42195.423333333332</v>
      </c>
    </row>
    <row r="850" spans="1:19" ht="43.2">
      <c r="A850">
        <v>848</v>
      </c>
      <c r="B850" s="3" t="s">
        <v>849</v>
      </c>
      <c r="C850" s="3" t="s">
        <v>4958</v>
      </c>
      <c r="D850" s="15">
        <v>300</v>
      </c>
      <c r="E850" s="1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7">
        <f t="shared" si="53"/>
        <v>18.75</v>
      </c>
      <c r="O850" s="5">
        <f t="shared" si="54"/>
        <v>1</v>
      </c>
      <c r="P850" s="6" t="s">
        <v>8280</v>
      </c>
      <c r="Q850" s="6" t="s">
        <v>8282</v>
      </c>
      <c r="R850" s="11">
        <f t="shared" si="55"/>
        <v>42078.417048611111</v>
      </c>
      <c r="S850" s="12">
        <f t="shared" si="52"/>
        <v>42108.417048611111</v>
      </c>
    </row>
    <row r="851" spans="1:19" ht="57.6">
      <c r="A851">
        <v>849</v>
      </c>
      <c r="B851" s="3" t="s">
        <v>850</v>
      </c>
      <c r="C851" s="3" t="s">
        <v>4959</v>
      </c>
      <c r="D851" s="15">
        <v>4000</v>
      </c>
      <c r="E851" s="1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7">
        <f t="shared" si="53"/>
        <v>34.782608695652172</v>
      </c>
      <c r="O851" s="5">
        <f t="shared" si="54"/>
        <v>1.1990000000000001</v>
      </c>
      <c r="P851" s="6" t="s">
        <v>8280</v>
      </c>
      <c r="Q851" s="6" t="s">
        <v>8282</v>
      </c>
      <c r="R851" s="11">
        <f t="shared" si="55"/>
        <v>42050.773888888885</v>
      </c>
      <c r="S851" s="12">
        <f t="shared" si="52"/>
        <v>42078.732222222221</v>
      </c>
    </row>
    <row r="852" spans="1:19" ht="43.2">
      <c r="A852">
        <v>850</v>
      </c>
      <c r="B852" s="3" t="s">
        <v>851</v>
      </c>
      <c r="C852" s="3" t="s">
        <v>4960</v>
      </c>
      <c r="D852" s="15">
        <v>4000</v>
      </c>
      <c r="E852" s="1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7">
        <f t="shared" si="53"/>
        <v>30.075187969924812</v>
      </c>
      <c r="O852" s="5">
        <f t="shared" si="54"/>
        <v>1.55175</v>
      </c>
      <c r="P852" s="6" t="s">
        <v>8280</v>
      </c>
      <c r="Q852" s="6" t="s">
        <v>8282</v>
      </c>
      <c r="R852" s="11">
        <f t="shared" si="55"/>
        <v>42452.452743055561</v>
      </c>
      <c r="S852" s="12">
        <f t="shared" si="52"/>
        <v>42484.832638888889</v>
      </c>
    </row>
    <row r="853" spans="1:19" ht="43.2">
      <c r="A853">
        <v>851</v>
      </c>
      <c r="B853" s="3" t="s">
        <v>852</v>
      </c>
      <c r="C853" s="3" t="s">
        <v>4961</v>
      </c>
      <c r="D853" s="15">
        <v>2000</v>
      </c>
      <c r="E853" s="1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7">
        <f t="shared" si="53"/>
        <v>28.571428571428573</v>
      </c>
      <c r="O853" s="5">
        <f t="shared" si="54"/>
        <v>1.3045</v>
      </c>
      <c r="P853" s="6" t="s">
        <v>8280</v>
      </c>
      <c r="Q853" s="6" t="s">
        <v>8282</v>
      </c>
      <c r="R853" s="11">
        <f t="shared" si="55"/>
        <v>42522.505243055552</v>
      </c>
      <c r="S853" s="12">
        <f t="shared" si="52"/>
        <v>42582.447916666672</v>
      </c>
    </row>
    <row r="854" spans="1:19" ht="28.8">
      <c r="A854">
        <v>852</v>
      </c>
      <c r="B854" s="3" t="s">
        <v>853</v>
      </c>
      <c r="C854" s="3" t="s">
        <v>4962</v>
      </c>
      <c r="D854" s="15">
        <v>3500</v>
      </c>
      <c r="E854" s="1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7">
        <f t="shared" si="53"/>
        <v>56.451612903225808</v>
      </c>
      <c r="O854" s="5">
        <f t="shared" si="54"/>
        <v>1.0497142857142858</v>
      </c>
      <c r="P854" s="6" t="s">
        <v>8280</v>
      </c>
      <c r="Q854" s="6" t="s">
        <v>8282</v>
      </c>
      <c r="R854" s="11">
        <f t="shared" si="55"/>
        <v>42656.430497685185</v>
      </c>
      <c r="S854" s="12">
        <f t="shared" si="52"/>
        <v>42667.5</v>
      </c>
    </row>
    <row r="855" spans="1:19" ht="43.2">
      <c r="A855">
        <v>853</v>
      </c>
      <c r="B855" s="3" t="s">
        <v>854</v>
      </c>
      <c r="C855" s="3" t="s">
        <v>4963</v>
      </c>
      <c r="D855" s="15">
        <v>300</v>
      </c>
      <c r="E855" s="1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7">
        <f t="shared" si="53"/>
        <v>30</v>
      </c>
      <c r="O855" s="5">
        <f t="shared" si="54"/>
        <v>1</v>
      </c>
      <c r="P855" s="6" t="s">
        <v>8280</v>
      </c>
      <c r="Q855" s="6" t="s">
        <v>8282</v>
      </c>
      <c r="R855" s="11">
        <f t="shared" si="55"/>
        <v>42021.457280092596</v>
      </c>
      <c r="S855" s="12">
        <f t="shared" si="52"/>
        <v>42051.457280092596</v>
      </c>
    </row>
    <row r="856" spans="1:19" ht="43.2">
      <c r="A856">
        <v>854</v>
      </c>
      <c r="B856" s="3" t="s">
        <v>855</v>
      </c>
      <c r="C856" s="3" t="s">
        <v>4964</v>
      </c>
      <c r="D856" s="15">
        <v>27800</v>
      </c>
      <c r="E856" s="1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7">
        <f t="shared" si="53"/>
        <v>55.711422845691381</v>
      </c>
      <c r="O856" s="5">
        <f t="shared" si="54"/>
        <v>1.1822050359712231</v>
      </c>
      <c r="P856" s="6" t="s">
        <v>8280</v>
      </c>
      <c r="Q856" s="6" t="s">
        <v>8282</v>
      </c>
      <c r="R856" s="11">
        <f t="shared" si="55"/>
        <v>42701.837337962963</v>
      </c>
      <c r="S856" s="12">
        <f t="shared" si="52"/>
        <v>42731.837337962963</v>
      </c>
    </row>
    <row r="857" spans="1:19" ht="28.8">
      <c r="A857">
        <v>855</v>
      </c>
      <c r="B857" s="3" t="s">
        <v>856</v>
      </c>
      <c r="C857" s="3" t="s">
        <v>4965</v>
      </c>
      <c r="D857" s="15">
        <v>1450</v>
      </c>
      <c r="E857" s="1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7">
        <f t="shared" si="53"/>
        <v>30.851063829787233</v>
      </c>
      <c r="O857" s="5">
        <f t="shared" si="54"/>
        <v>1.0344827586206897</v>
      </c>
      <c r="P857" s="6" t="s">
        <v>8280</v>
      </c>
      <c r="Q857" s="6" t="s">
        <v>8282</v>
      </c>
      <c r="R857" s="11">
        <f t="shared" si="55"/>
        <v>42544.750196759254</v>
      </c>
      <c r="S857" s="12">
        <f t="shared" si="52"/>
        <v>42574.750196759254</v>
      </c>
    </row>
    <row r="858" spans="1:19" ht="57.6">
      <c r="A858">
        <v>856</v>
      </c>
      <c r="B858" s="3" t="s">
        <v>857</v>
      </c>
      <c r="C858" s="3" t="s">
        <v>4966</v>
      </c>
      <c r="D858" s="15">
        <v>250</v>
      </c>
      <c r="E858" s="1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7">
        <f t="shared" si="53"/>
        <v>8.9285714285714288</v>
      </c>
      <c r="O858" s="5">
        <f t="shared" si="54"/>
        <v>2.1800000000000002</v>
      </c>
      <c r="P858" s="6" t="s">
        <v>8280</v>
      </c>
      <c r="Q858" s="6" t="s">
        <v>8282</v>
      </c>
      <c r="R858" s="11">
        <f t="shared" si="55"/>
        <v>42608.936990740738</v>
      </c>
      <c r="S858" s="12">
        <f t="shared" si="52"/>
        <v>42668.416666666672</v>
      </c>
    </row>
    <row r="859" spans="1:19" ht="43.2">
      <c r="A859">
        <v>857</v>
      </c>
      <c r="B859" s="3" t="s">
        <v>858</v>
      </c>
      <c r="C859" s="3" t="s">
        <v>4967</v>
      </c>
      <c r="D859" s="15">
        <v>1200</v>
      </c>
      <c r="E859" s="1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7">
        <f t="shared" si="53"/>
        <v>50</v>
      </c>
      <c r="O859" s="5">
        <f t="shared" si="54"/>
        <v>1</v>
      </c>
      <c r="P859" s="6" t="s">
        <v>8280</v>
      </c>
      <c r="Q859" s="6" t="s">
        <v>8282</v>
      </c>
      <c r="R859" s="11">
        <f t="shared" si="55"/>
        <v>42291.206377314811</v>
      </c>
      <c r="S859" s="12">
        <f t="shared" si="52"/>
        <v>42333.248043981483</v>
      </c>
    </row>
    <row r="860" spans="1:19" ht="43.2">
      <c r="A860">
        <v>858</v>
      </c>
      <c r="B860" s="3" t="s">
        <v>859</v>
      </c>
      <c r="C860" s="3" t="s">
        <v>4968</v>
      </c>
      <c r="D860" s="15">
        <v>1200</v>
      </c>
      <c r="E860" s="1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7">
        <f t="shared" si="53"/>
        <v>15.789473684210526</v>
      </c>
      <c r="O860" s="5">
        <f t="shared" si="54"/>
        <v>1.4400583333333332</v>
      </c>
      <c r="P860" s="6" t="s">
        <v>8280</v>
      </c>
      <c r="Q860" s="6" t="s">
        <v>8282</v>
      </c>
      <c r="R860" s="11">
        <f t="shared" si="55"/>
        <v>42079.370578703703</v>
      </c>
      <c r="S860" s="12">
        <f t="shared" si="52"/>
        <v>42109.582638888889</v>
      </c>
    </row>
    <row r="861" spans="1:19" ht="43.2">
      <c r="A861">
        <v>859</v>
      </c>
      <c r="B861" s="3" t="s">
        <v>860</v>
      </c>
      <c r="C861" s="3" t="s">
        <v>4969</v>
      </c>
      <c r="D861" s="15">
        <v>4000</v>
      </c>
      <c r="E861" s="1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7">
        <f t="shared" si="53"/>
        <v>40.816326530612244</v>
      </c>
      <c r="O861" s="5">
        <f t="shared" si="54"/>
        <v>1.0467500000000001</v>
      </c>
      <c r="P861" s="6" t="s">
        <v>8280</v>
      </c>
      <c r="Q861" s="6" t="s">
        <v>8282</v>
      </c>
      <c r="R861" s="11">
        <f t="shared" si="55"/>
        <v>42128.445231481484</v>
      </c>
      <c r="S861" s="12">
        <f t="shared" si="52"/>
        <v>42158.625</v>
      </c>
    </row>
    <row r="862" spans="1:19" ht="43.2">
      <c r="A862">
        <v>860</v>
      </c>
      <c r="B862" s="3" t="s">
        <v>861</v>
      </c>
      <c r="C862" s="3" t="s">
        <v>4970</v>
      </c>
      <c r="D862" s="15">
        <v>14000</v>
      </c>
      <c r="E862" s="1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7">
        <f t="shared" si="53"/>
        <v>291.66666666666669</v>
      </c>
      <c r="O862" s="5">
        <f t="shared" si="54"/>
        <v>0.18142857142857144</v>
      </c>
      <c r="P862" s="6" t="s">
        <v>8280</v>
      </c>
      <c r="Q862" s="6" t="s">
        <v>8283</v>
      </c>
      <c r="R862" s="11">
        <f t="shared" si="55"/>
        <v>41570.107789351852</v>
      </c>
      <c r="S862" s="12">
        <f t="shared" si="52"/>
        <v>41600.149456018517</v>
      </c>
    </row>
    <row r="863" spans="1:19" ht="43.2">
      <c r="A863">
        <v>861</v>
      </c>
      <c r="B863" s="3" t="s">
        <v>862</v>
      </c>
      <c r="C863" s="3" t="s">
        <v>4971</v>
      </c>
      <c r="D863" s="15">
        <v>4500</v>
      </c>
      <c r="E863" s="1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7">
        <f t="shared" si="53"/>
        <v>2250</v>
      </c>
      <c r="O863" s="5">
        <f t="shared" si="54"/>
        <v>2.2444444444444444E-2</v>
      </c>
      <c r="P863" s="6" t="s">
        <v>8280</v>
      </c>
      <c r="Q863" s="6" t="s">
        <v>8283</v>
      </c>
      <c r="R863" s="11">
        <f t="shared" si="55"/>
        <v>42599.590324074074</v>
      </c>
      <c r="S863" s="12">
        <f t="shared" si="52"/>
        <v>42629.590324074074</v>
      </c>
    </row>
    <row r="864" spans="1:19" ht="43.2">
      <c r="A864">
        <v>862</v>
      </c>
      <c r="B864" s="3" t="s">
        <v>863</v>
      </c>
      <c r="C864" s="3" t="s">
        <v>4972</v>
      </c>
      <c r="D864" s="15">
        <v>50000</v>
      </c>
      <c r="E864" s="1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7">
        <f t="shared" si="53"/>
        <v>12500</v>
      </c>
      <c r="O864" s="5">
        <f t="shared" si="54"/>
        <v>3.3999999999999998E-3</v>
      </c>
      <c r="P864" s="6" t="s">
        <v>8280</v>
      </c>
      <c r="Q864" s="6" t="s">
        <v>8283</v>
      </c>
      <c r="R864" s="11">
        <f t="shared" si="55"/>
        <v>41559.1799537037</v>
      </c>
      <c r="S864" s="12">
        <f t="shared" si="52"/>
        <v>41589.221620370372</v>
      </c>
    </row>
    <row r="865" spans="1:19" ht="43.2">
      <c r="A865">
        <v>863</v>
      </c>
      <c r="B865" s="3" t="s">
        <v>864</v>
      </c>
      <c r="C865" s="3" t="s">
        <v>4973</v>
      </c>
      <c r="D865" s="15">
        <v>2000</v>
      </c>
      <c r="E865" s="1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7">
        <f t="shared" si="53"/>
        <v>400</v>
      </c>
      <c r="O865" s="5">
        <f t="shared" si="54"/>
        <v>4.4999999999999998E-2</v>
      </c>
      <c r="P865" s="6" t="s">
        <v>8280</v>
      </c>
      <c r="Q865" s="6" t="s">
        <v>8283</v>
      </c>
      <c r="R865" s="11">
        <f t="shared" si="55"/>
        <v>40920.742662037039</v>
      </c>
      <c r="S865" s="12">
        <f t="shared" si="52"/>
        <v>40950.742662037039</v>
      </c>
    </row>
    <row r="866" spans="1:19" ht="43.2">
      <c r="A866">
        <v>864</v>
      </c>
      <c r="B866" s="3" t="s">
        <v>865</v>
      </c>
      <c r="C866" s="3" t="s">
        <v>4974</v>
      </c>
      <c r="D866" s="15">
        <v>6500</v>
      </c>
      <c r="E866" s="1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7">
        <f t="shared" si="53"/>
        <v>82.278481012658233</v>
      </c>
      <c r="O866" s="5">
        <f t="shared" si="54"/>
        <v>0.41538461538461541</v>
      </c>
      <c r="P866" s="6" t="s">
        <v>8280</v>
      </c>
      <c r="Q866" s="6" t="s">
        <v>8283</v>
      </c>
      <c r="R866" s="11">
        <f t="shared" si="55"/>
        <v>41540.731921296298</v>
      </c>
      <c r="S866" s="12">
        <f t="shared" si="52"/>
        <v>41563.040972222225</v>
      </c>
    </row>
    <row r="867" spans="1:19" ht="43.2">
      <c r="A867">
        <v>865</v>
      </c>
      <c r="B867" s="3" t="s">
        <v>866</v>
      </c>
      <c r="C867" s="3" t="s">
        <v>4975</v>
      </c>
      <c r="D867" s="15">
        <v>2200</v>
      </c>
      <c r="E867" s="1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7">
        <f t="shared" si="53"/>
        <v>1100</v>
      </c>
      <c r="O867" s="5">
        <f t="shared" si="54"/>
        <v>2.0454545454545454E-2</v>
      </c>
      <c r="P867" s="6" t="s">
        <v>8280</v>
      </c>
      <c r="Q867" s="6" t="s">
        <v>8283</v>
      </c>
      <c r="R867" s="11">
        <f t="shared" si="55"/>
        <v>41230.398113425923</v>
      </c>
      <c r="S867" s="12">
        <f t="shared" si="52"/>
        <v>41290.398113425923</v>
      </c>
    </row>
    <row r="868" spans="1:19" ht="43.2">
      <c r="A868">
        <v>866</v>
      </c>
      <c r="B868" s="3" t="s">
        <v>867</v>
      </c>
      <c r="C868" s="3" t="s">
        <v>4976</v>
      </c>
      <c r="D868" s="15">
        <v>3500</v>
      </c>
      <c r="E868" s="1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7">
        <f t="shared" si="53"/>
        <v>318.18181818181819</v>
      </c>
      <c r="O868" s="5">
        <f t="shared" si="54"/>
        <v>0.18285714285714286</v>
      </c>
      <c r="P868" s="6" t="s">
        <v>8280</v>
      </c>
      <c r="Q868" s="6" t="s">
        <v>8283</v>
      </c>
      <c r="R868" s="11">
        <f t="shared" si="55"/>
        <v>42025.262939814813</v>
      </c>
      <c r="S868" s="12">
        <f t="shared" si="52"/>
        <v>42063.256944444445</v>
      </c>
    </row>
    <row r="869" spans="1:19" ht="43.2">
      <c r="A869">
        <v>867</v>
      </c>
      <c r="B869" s="3" t="s">
        <v>868</v>
      </c>
      <c r="C869" s="3" t="s">
        <v>4977</v>
      </c>
      <c r="D869" s="15">
        <v>5000</v>
      </c>
      <c r="E869" s="1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7">
        <f t="shared" si="53"/>
        <v>454.54545454545456</v>
      </c>
      <c r="O869" s="5">
        <f t="shared" si="54"/>
        <v>0.2402</v>
      </c>
      <c r="P869" s="6" t="s">
        <v>8280</v>
      </c>
      <c r="Q869" s="6" t="s">
        <v>8283</v>
      </c>
      <c r="R869" s="11">
        <f t="shared" si="55"/>
        <v>40087.730393518519</v>
      </c>
      <c r="S869" s="12">
        <f t="shared" si="52"/>
        <v>40147.832638888889</v>
      </c>
    </row>
    <row r="870" spans="1:19" ht="57.6">
      <c r="A870">
        <v>868</v>
      </c>
      <c r="B870" s="3" t="s">
        <v>869</v>
      </c>
      <c r="C870" s="3" t="s">
        <v>4978</v>
      </c>
      <c r="D870" s="15">
        <v>45000</v>
      </c>
      <c r="E870" s="1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7">
        <f t="shared" si="53"/>
        <v>45000</v>
      </c>
      <c r="O870" s="5">
        <f t="shared" si="54"/>
        <v>1.1111111111111111E-3</v>
      </c>
      <c r="P870" s="6" t="s">
        <v>8280</v>
      </c>
      <c r="Q870" s="6" t="s">
        <v>8283</v>
      </c>
      <c r="R870" s="11">
        <f t="shared" si="55"/>
        <v>41615.652754629627</v>
      </c>
      <c r="S870" s="12">
        <f t="shared" si="52"/>
        <v>41645.652754629627</v>
      </c>
    </row>
    <row r="871" spans="1:19" ht="57.6">
      <c r="A871">
        <v>869</v>
      </c>
      <c r="B871" s="3" t="s">
        <v>870</v>
      </c>
      <c r="C871" s="3" t="s">
        <v>4979</v>
      </c>
      <c r="D871" s="15">
        <v>8800</v>
      </c>
      <c r="E871" s="1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7">
        <f t="shared" si="53"/>
        <v>2933.3333333333335</v>
      </c>
      <c r="O871" s="5">
        <f t="shared" si="54"/>
        <v>0.11818181818181818</v>
      </c>
      <c r="P871" s="6" t="s">
        <v>8280</v>
      </c>
      <c r="Q871" s="6" t="s">
        <v>8283</v>
      </c>
      <c r="R871" s="11">
        <f t="shared" si="55"/>
        <v>41342.470567129625</v>
      </c>
      <c r="S871" s="12">
        <f t="shared" si="52"/>
        <v>41372.428900462961</v>
      </c>
    </row>
    <row r="872" spans="1:19" ht="43.2">
      <c r="A872">
        <v>870</v>
      </c>
      <c r="B872" s="3" t="s">
        <v>871</v>
      </c>
      <c r="C872" s="3" t="s">
        <v>4980</v>
      </c>
      <c r="D872" s="15">
        <v>20000</v>
      </c>
      <c r="E872" s="1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7">
        <f t="shared" si="53"/>
        <v>4000</v>
      </c>
      <c r="O872" s="5">
        <f t="shared" si="54"/>
        <v>3.0999999999999999E-3</v>
      </c>
      <c r="P872" s="6" t="s">
        <v>8280</v>
      </c>
      <c r="Q872" s="6" t="s">
        <v>8283</v>
      </c>
      <c r="R872" s="11">
        <f t="shared" si="55"/>
        <v>41487.647256944445</v>
      </c>
      <c r="S872" s="12">
        <f t="shared" si="52"/>
        <v>41517.647256944445</v>
      </c>
    </row>
    <row r="873" spans="1:19" ht="43.2">
      <c r="A873">
        <v>871</v>
      </c>
      <c r="B873" s="3" t="s">
        <v>872</v>
      </c>
      <c r="C873" s="3" t="s">
        <v>4981</v>
      </c>
      <c r="D873" s="15">
        <v>6000</v>
      </c>
      <c r="E873" s="1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7">
        <f t="shared" si="53"/>
        <v>500</v>
      </c>
      <c r="O873" s="5">
        <f t="shared" si="54"/>
        <v>5.4166666666666669E-2</v>
      </c>
      <c r="P873" s="6" t="s">
        <v>8280</v>
      </c>
      <c r="Q873" s="6" t="s">
        <v>8283</v>
      </c>
      <c r="R873" s="11">
        <f t="shared" si="55"/>
        <v>41577.186284722222</v>
      </c>
      <c r="S873" s="12">
        <f t="shared" si="52"/>
        <v>41607.227951388893</v>
      </c>
    </row>
    <row r="874" spans="1:19" ht="43.2">
      <c r="A874">
        <v>872</v>
      </c>
      <c r="B874" s="3" t="s">
        <v>873</v>
      </c>
      <c r="C874" s="3" t="s">
        <v>4982</v>
      </c>
      <c r="D874" s="15">
        <v>8000</v>
      </c>
      <c r="E874" s="1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7">
        <f t="shared" si="53"/>
        <v>4000</v>
      </c>
      <c r="O874" s="5">
        <f t="shared" si="54"/>
        <v>8.1250000000000003E-3</v>
      </c>
      <c r="P874" s="6" t="s">
        <v>8280</v>
      </c>
      <c r="Q874" s="6" t="s">
        <v>8283</v>
      </c>
      <c r="R874" s="11">
        <f t="shared" si="55"/>
        <v>40567.450543981482</v>
      </c>
      <c r="S874" s="12">
        <f t="shared" si="52"/>
        <v>40612.450543981482</v>
      </c>
    </row>
    <row r="875" spans="1:19" ht="28.8">
      <c r="A875">
        <v>873</v>
      </c>
      <c r="B875" s="3" t="s">
        <v>874</v>
      </c>
      <c r="C875" s="3" t="s">
        <v>4983</v>
      </c>
      <c r="D875" s="15">
        <v>3500</v>
      </c>
      <c r="E875" s="1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7">
        <f t="shared" si="53"/>
        <v>700</v>
      </c>
      <c r="O875" s="5">
        <f t="shared" si="54"/>
        <v>1.2857142857142857E-2</v>
      </c>
      <c r="P875" s="6" t="s">
        <v>8280</v>
      </c>
      <c r="Q875" s="6" t="s">
        <v>8283</v>
      </c>
      <c r="R875" s="11">
        <f t="shared" si="55"/>
        <v>41183.792129629626</v>
      </c>
      <c r="S875" s="12">
        <f t="shared" si="52"/>
        <v>41223.833796296298</v>
      </c>
    </row>
    <row r="876" spans="1:19" ht="57.6">
      <c r="A876">
        <v>874</v>
      </c>
      <c r="B876" s="3" t="s">
        <v>875</v>
      </c>
      <c r="C876" s="3" t="s">
        <v>4984</v>
      </c>
      <c r="D876" s="15">
        <v>3000</v>
      </c>
      <c r="E876" s="1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7">
        <f t="shared" si="53"/>
        <v>142.85714285714286</v>
      </c>
      <c r="O876" s="5">
        <f t="shared" si="54"/>
        <v>0.24333333333333335</v>
      </c>
      <c r="P876" s="6" t="s">
        <v>8280</v>
      </c>
      <c r="Q876" s="6" t="s">
        <v>8283</v>
      </c>
      <c r="R876" s="11">
        <f t="shared" si="55"/>
        <v>41368.208726851852</v>
      </c>
      <c r="S876" s="12">
        <f t="shared" si="52"/>
        <v>41398.208726851852</v>
      </c>
    </row>
    <row r="877" spans="1:19" ht="57.6">
      <c r="A877">
        <v>875</v>
      </c>
      <c r="B877" s="3" t="s">
        <v>876</v>
      </c>
      <c r="C877" s="3" t="s">
        <v>4985</v>
      </c>
      <c r="D877" s="15">
        <v>5000</v>
      </c>
      <c r="E877" s="1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7" t="e">
        <f t="shared" si="53"/>
        <v>#DIV/0!</v>
      </c>
      <c r="O877" s="5">
        <f t="shared" si="54"/>
        <v>0</v>
      </c>
      <c r="P877" s="6" t="s">
        <v>8280</v>
      </c>
      <c r="Q877" s="6" t="s">
        <v>8283</v>
      </c>
      <c r="R877" s="11">
        <f t="shared" si="55"/>
        <v>42248.348738425921</v>
      </c>
      <c r="S877" s="12">
        <f t="shared" si="52"/>
        <v>42268.348738425921</v>
      </c>
    </row>
    <row r="878" spans="1:19" ht="28.8">
      <c r="A878">
        <v>876</v>
      </c>
      <c r="B878" s="3" t="s">
        <v>877</v>
      </c>
      <c r="C878" s="3" t="s">
        <v>4986</v>
      </c>
      <c r="D878" s="15">
        <v>3152</v>
      </c>
      <c r="E878" s="1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7">
        <f t="shared" si="53"/>
        <v>70.044444444444451</v>
      </c>
      <c r="O878" s="5">
        <f t="shared" si="54"/>
        <v>0.40799492385786801</v>
      </c>
      <c r="P878" s="6" t="s">
        <v>8280</v>
      </c>
      <c r="Q878" s="6" t="s">
        <v>8283</v>
      </c>
      <c r="R878" s="11">
        <f t="shared" si="55"/>
        <v>41276.121840277774</v>
      </c>
      <c r="S878" s="12">
        <f t="shared" si="52"/>
        <v>41309.121840277774</v>
      </c>
    </row>
    <row r="879" spans="1:19" ht="43.2">
      <c r="A879">
        <v>877</v>
      </c>
      <c r="B879" s="3" t="s">
        <v>878</v>
      </c>
      <c r="C879" s="3" t="s">
        <v>4987</v>
      </c>
      <c r="D879" s="15">
        <v>2000</v>
      </c>
      <c r="E879" s="1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7">
        <f t="shared" si="53"/>
        <v>68.965517241379317</v>
      </c>
      <c r="O879" s="5">
        <f t="shared" si="54"/>
        <v>0.67549999999999999</v>
      </c>
      <c r="P879" s="6" t="s">
        <v>8280</v>
      </c>
      <c r="Q879" s="6" t="s">
        <v>8283</v>
      </c>
      <c r="R879" s="11">
        <f t="shared" si="55"/>
        <v>41597.413888888885</v>
      </c>
      <c r="S879" s="12">
        <f t="shared" si="52"/>
        <v>41627.413888888885</v>
      </c>
    </row>
    <row r="880" spans="1:19" ht="43.2">
      <c r="A880">
        <v>878</v>
      </c>
      <c r="B880" s="3" t="s">
        <v>879</v>
      </c>
      <c r="C880" s="3" t="s">
        <v>4988</v>
      </c>
      <c r="D880" s="15">
        <v>5000</v>
      </c>
      <c r="E880" s="1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7">
        <f t="shared" si="53"/>
        <v>2500</v>
      </c>
      <c r="O880" s="5">
        <f t="shared" si="54"/>
        <v>1.2999999999999999E-2</v>
      </c>
      <c r="P880" s="6" t="s">
        <v>8280</v>
      </c>
      <c r="Q880" s="6" t="s">
        <v>8283</v>
      </c>
      <c r="R880" s="11">
        <f t="shared" si="55"/>
        <v>40504.857916666668</v>
      </c>
      <c r="S880" s="12">
        <f t="shared" si="52"/>
        <v>40534.857916666668</v>
      </c>
    </row>
    <row r="881" spans="1:19" ht="43.2">
      <c r="A881">
        <v>879</v>
      </c>
      <c r="B881" s="3" t="s">
        <v>880</v>
      </c>
      <c r="C881" s="3" t="s">
        <v>4989</v>
      </c>
      <c r="D881" s="15">
        <v>2100</v>
      </c>
      <c r="E881" s="1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7">
        <f t="shared" si="53"/>
        <v>70</v>
      </c>
      <c r="O881" s="5">
        <f t="shared" si="54"/>
        <v>0.30666666666666664</v>
      </c>
      <c r="P881" s="6" t="s">
        <v>8280</v>
      </c>
      <c r="Q881" s="6" t="s">
        <v>8283</v>
      </c>
      <c r="R881" s="11">
        <f t="shared" si="55"/>
        <v>41037.454918981479</v>
      </c>
      <c r="S881" s="12">
        <f t="shared" si="52"/>
        <v>41058.454918981479</v>
      </c>
    </row>
    <row r="882" spans="1:19" ht="43.2">
      <c r="A882">
        <v>880</v>
      </c>
      <c r="B882" s="3" t="s">
        <v>881</v>
      </c>
      <c r="C882" s="3" t="s">
        <v>4990</v>
      </c>
      <c r="D882" s="15">
        <v>3780</v>
      </c>
      <c r="E882" s="1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7">
        <f t="shared" si="53"/>
        <v>472.5</v>
      </c>
      <c r="O882" s="5">
        <f t="shared" si="54"/>
        <v>2.9894179894179893E-2</v>
      </c>
      <c r="P882" s="6" t="s">
        <v>8280</v>
      </c>
      <c r="Q882" s="6" t="s">
        <v>8284</v>
      </c>
      <c r="R882" s="11">
        <f t="shared" si="55"/>
        <v>41178.94604166667</v>
      </c>
      <c r="S882" s="12">
        <f t="shared" si="52"/>
        <v>41211.94604166667</v>
      </c>
    </row>
    <row r="883" spans="1:19" ht="43.2">
      <c r="A883">
        <v>881</v>
      </c>
      <c r="B883" s="3" t="s">
        <v>882</v>
      </c>
      <c r="C883" s="3" t="s">
        <v>4991</v>
      </c>
      <c r="D883" s="15">
        <v>3750</v>
      </c>
      <c r="E883" s="1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7">
        <f t="shared" si="53"/>
        <v>3750</v>
      </c>
      <c r="O883" s="5">
        <f t="shared" si="54"/>
        <v>8.0000000000000002E-3</v>
      </c>
      <c r="P883" s="6" t="s">
        <v>8280</v>
      </c>
      <c r="Q883" s="6" t="s">
        <v>8284</v>
      </c>
      <c r="R883" s="11">
        <f t="shared" si="55"/>
        <v>40876.87599537037</v>
      </c>
      <c r="S883" s="12">
        <f t="shared" si="52"/>
        <v>40921.87599537037</v>
      </c>
    </row>
    <row r="884" spans="1:19" ht="43.2">
      <c r="A884">
        <v>882</v>
      </c>
      <c r="B884" s="3" t="s">
        <v>883</v>
      </c>
      <c r="C884" s="3" t="s">
        <v>4992</v>
      </c>
      <c r="D884" s="15">
        <v>1500</v>
      </c>
      <c r="E884" s="1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7">
        <f t="shared" si="53"/>
        <v>107.14285714285714</v>
      </c>
      <c r="O884" s="5">
        <f t="shared" si="54"/>
        <v>0.20133333333333334</v>
      </c>
      <c r="P884" s="6" t="s">
        <v>8280</v>
      </c>
      <c r="Q884" s="6" t="s">
        <v>8284</v>
      </c>
      <c r="R884" s="11">
        <f t="shared" si="55"/>
        <v>40759.485532407409</v>
      </c>
      <c r="S884" s="12">
        <f t="shared" si="52"/>
        <v>40792.485532407409</v>
      </c>
    </row>
    <row r="885" spans="1:19" ht="57.6">
      <c r="A885">
        <v>883</v>
      </c>
      <c r="B885" s="3" t="s">
        <v>884</v>
      </c>
      <c r="C885" s="3" t="s">
        <v>4993</v>
      </c>
      <c r="D885" s="15">
        <v>5000</v>
      </c>
      <c r="E885" s="1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7">
        <f t="shared" si="53"/>
        <v>208.33333333333334</v>
      </c>
      <c r="O885" s="5">
        <f t="shared" si="54"/>
        <v>0.4002</v>
      </c>
      <c r="P885" s="6" t="s">
        <v>8280</v>
      </c>
      <c r="Q885" s="6" t="s">
        <v>8284</v>
      </c>
      <c r="R885" s="11">
        <f t="shared" si="55"/>
        <v>42371.560590277775</v>
      </c>
      <c r="S885" s="12">
        <f t="shared" si="52"/>
        <v>42431.560590277775</v>
      </c>
    </row>
    <row r="886" spans="1:19" ht="43.2">
      <c r="A886">
        <v>884</v>
      </c>
      <c r="B886" s="3" t="s">
        <v>885</v>
      </c>
      <c r="C886" s="3" t="s">
        <v>4994</v>
      </c>
      <c r="D886" s="15">
        <v>2000</v>
      </c>
      <c r="E886" s="1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7">
        <f t="shared" si="53"/>
        <v>1000</v>
      </c>
      <c r="O886" s="5">
        <f t="shared" si="54"/>
        <v>0.01</v>
      </c>
      <c r="P886" s="6" t="s">
        <v>8280</v>
      </c>
      <c r="Q886" s="6" t="s">
        <v>8284</v>
      </c>
      <c r="R886" s="11">
        <f t="shared" si="55"/>
        <v>40981.427615740744</v>
      </c>
      <c r="S886" s="12">
        <f t="shared" si="52"/>
        <v>41040.729861111111</v>
      </c>
    </row>
    <row r="887" spans="1:19" ht="43.2">
      <c r="A887">
        <v>885</v>
      </c>
      <c r="B887" s="3" t="s">
        <v>886</v>
      </c>
      <c r="C887" s="3" t="s">
        <v>4995</v>
      </c>
      <c r="D887" s="15">
        <v>1000</v>
      </c>
      <c r="E887" s="1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7">
        <f t="shared" si="53"/>
        <v>47.61904761904762</v>
      </c>
      <c r="O887" s="5">
        <f t="shared" si="54"/>
        <v>0.75</v>
      </c>
      <c r="P887" s="6" t="s">
        <v>8280</v>
      </c>
      <c r="Q887" s="6" t="s">
        <v>8284</v>
      </c>
      <c r="R887" s="11">
        <f t="shared" si="55"/>
        <v>42713.566099537042</v>
      </c>
      <c r="S887" s="12">
        <f t="shared" si="52"/>
        <v>42734.566099537042</v>
      </c>
    </row>
    <row r="888" spans="1:19" ht="43.2">
      <c r="A888">
        <v>886</v>
      </c>
      <c r="B888" s="3" t="s">
        <v>887</v>
      </c>
      <c r="C888" s="3" t="s">
        <v>4996</v>
      </c>
      <c r="D888" s="15">
        <v>500</v>
      </c>
      <c r="E888" s="1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7">
        <f t="shared" si="53"/>
        <v>71.428571428571431</v>
      </c>
      <c r="O888" s="5">
        <f t="shared" si="54"/>
        <v>0.41</v>
      </c>
      <c r="P888" s="6" t="s">
        <v>8280</v>
      </c>
      <c r="Q888" s="6" t="s">
        <v>8284</v>
      </c>
      <c r="R888" s="11">
        <f t="shared" si="55"/>
        <v>42603.495520833334</v>
      </c>
      <c r="S888" s="12">
        <f t="shared" si="52"/>
        <v>42628.495520833334</v>
      </c>
    </row>
    <row r="889" spans="1:19" ht="43.2">
      <c r="A889">
        <v>887</v>
      </c>
      <c r="B889" s="3" t="s">
        <v>888</v>
      </c>
      <c r="C889" s="3" t="s">
        <v>4997</v>
      </c>
      <c r="D889" s="15">
        <v>1000</v>
      </c>
      <c r="E889" s="1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7" t="e">
        <f t="shared" si="53"/>
        <v>#DIV/0!</v>
      </c>
      <c r="O889" s="5">
        <f t="shared" si="54"/>
        <v>0</v>
      </c>
      <c r="P889" s="6" t="s">
        <v>8280</v>
      </c>
      <c r="Q889" s="6" t="s">
        <v>8284</v>
      </c>
      <c r="R889" s="11">
        <f t="shared" si="55"/>
        <v>41026.583969907406</v>
      </c>
      <c r="S889" s="12">
        <f t="shared" si="52"/>
        <v>41056.583969907406</v>
      </c>
    </row>
    <row r="890" spans="1:19" ht="57.6">
      <c r="A890">
        <v>888</v>
      </c>
      <c r="B890" s="3" t="s">
        <v>889</v>
      </c>
      <c r="C890" s="3" t="s">
        <v>4998</v>
      </c>
      <c r="D890" s="15">
        <v>1000</v>
      </c>
      <c r="E890" s="1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7">
        <f t="shared" si="53"/>
        <v>250</v>
      </c>
      <c r="O890" s="5">
        <f t="shared" si="54"/>
        <v>7.1999999999999995E-2</v>
      </c>
      <c r="P890" s="6" t="s">
        <v>8280</v>
      </c>
      <c r="Q890" s="6" t="s">
        <v>8284</v>
      </c>
      <c r="R890" s="11">
        <f t="shared" si="55"/>
        <v>40751.378298611111</v>
      </c>
      <c r="S890" s="12">
        <f t="shared" si="52"/>
        <v>40786.875</v>
      </c>
    </row>
    <row r="891" spans="1:19" ht="43.2">
      <c r="A891">
        <v>889</v>
      </c>
      <c r="B891" s="3" t="s">
        <v>890</v>
      </c>
      <c r="C891" s="3" t="s">
        <v>4999</v>
      </c>
      <c r="D891" s="15">
        <v>25000</v>
      </c>
      <c r="E891" s="1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7">
        <f t="shared" si="53"/>
        <v>781.25</v>
      </c>
      <c r="O891" s="5">
        <f t="shared" si="54"/>
        <v>9.4412800000000005E-2</v>
      </c>
      <c r="P891" s="6" t="s">
        <v>8280</v>
      </c>
      <c r="Q891" s="6" t="s">
        <v>8284</v>
      </c>
      <c r="R891" s="11">
        <f t="shared" si="55"/>
        <v>41887.409062500003</v>
      </c>
      <c r="S891" s="12">
        <f t="shared" si="52"/>
        <v>41917.409062500003</v>
      </c>
    </row>
    <row r="892" spans="1:19" ht="57.6">
      <c r="A892">
        <v>890</v>
      </c>
      <c r="B892" s="3" t="s">
        <v>891</v>
      </c>
      <c r="C892" s="3" t="s">
        <v>5000</v>
      </c>
      <c r="D892" s="15">
        <v>3000</v>
      </c>
      <c r="E892" s="1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7">
        <f t="shared" si="53"/>
        <v>750</v>
      </c>
      <c r="O892" s="5">
        <f t="shared" si="54"/>
        <v>4.1666666666666664E-2</v>
      </c>
      <c r="P892" s="6" t="s">
        <v>8280</v>
      </c>
      <c r="Q892" s="6" t="s">
        <v>8284</v>
      </c>
      <c r="R892" s="11">
        <f t="shared" si="55"/>
        <v>41569.323831018519</v>
      </c>
      <c r="S892" s="12">
        <f t="shared" si="52"/>
        <v>41599.365497685183</v>
      </c>
    </row>
    <row r="893" spans="1:19" ht="43.2">
      <c r="A893">
        <v>891</v>
      </c>
      <c r="B893" s="3" t="s">
        <v>892</v>
      </c>
      <c r="C893" s="3" t="s">
        <v>5001</v>
      </c>
      <c r="D893" s="15">
        <v>8000</v>
      </c>
      <c r="E893" s="1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7">
        <f t="shared" si="53"/>
        <v>888.88888888888891</v>
      </c>
      <c r="O893" s="5">
        <f t="shared" si="54"/>
        <v>3.2500000000000001E-2</v>
      </c>
      <c r="P893" s="6" t="s">
        <v>8280</v>
      </c>
      <c r="Q893" s="6" t="s">
        <v>8284</v>
      </c>
      <c r="R893" s="11">
        <f t="shared" si="55"/>
        <v>41841.656597222223</v>
      </c>
      <c r="S893" s="12">
        <f t="shared" si="52"/>
        <v>41871.656597222223</v>
      </c>
    </row>
    <row r="894" spans="1:19" ht="43.2">
      <c r="A894">
        <v>892</v>
      </c>
      <c r="B894" s="3" t="s">
        <v>893</v>
      </c>
      <c r="C894" s="3" t="s">
        <v>5002</v>
      </c>
      <c r="D894" s="15">
        <v>6000</v>
      </c>
      <c r="E894" s="1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7">
        <f t="shared" si="53"/>
        <v>352.94117647058823</v>
      </c>
      <c r="O894" s="5">
        <f t="shared" si="54"/>
        <v>0.40749999999999997</v>
      </c>
      <c r="P894" s="6" t="s">
        <v>8280</v>
      </c>
      <c r="Q894" s="6" t="s">
        <v>8284</v>
      </c>
      <c r="R894" s="11">
        <f t="shared" si="55"/>
        <v>40303.82503472222</v>
      </c>
      <c r="S894" s="12">
        <f t="shared" si="52"/>
        <v>40390.791666666664</v>
      </c>
    </row>
    <row r="895" spans="1:19" ht="43.2">
      <c r="A895">
        <v>893</v>
      </c>
      <c r="B895" s="3" t="s">
        <v>894</v>
      </c>
      <c r="C895" s="3" t="s">
        <v>5003</v>
      </c>
      <c r="D895" s="15">
        <v>2000</v>
      </c>
      <c r="E895" s="1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7">
        <f t="shared" si="53"/>
        <v>400</v>
      </c>
      <c r="O895" s="5">
        <f t="shared" si="54"/>
        <v>0.1</v>
      </c>
      <c r="P895" s="6" t="s">
        <v>8280</v>
      </c>
      <c r="Q895" s="6" t="s">
        <v>8284</v>
      </c>
      <c r="R895" s="11">
        <f t="shared" si="55"/>
        <v>42065.522719907407</v>
      </c>
      <c r="S895" s="12">
        <f t="shared" si="52"/>
        <v>42095.481053240743</v>
      </c>
    </row>
    <row r="896" spans="1:19" ht="43.2">
      <c r="A896">
        <v>894</v>
      </c>
      <c r="B896" s="3" t="s">
        <v>895</v>
      </c>
      <c r="C896" s="3" t="s">
        <v>5004</v>
      </c>
      <c r="D896" s="15">
        <v>20000</v>
      </c>
      <c r="E896" s="1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7">
        <f t="shared" si="53"/>
        <v>377.35849056603774</v>
      </c>
      <c r="O896" s="5">
        <f t="shared" si="54"/>
        <v>0.39169999999999999</v>
      </c>
      <c r="P896" s="6" t="s">
        <v>8280</v>
      </c>
      <c r="Q896" s="6" t="s">
        <v>8284</v>
      </c>
      <c r="R896" s="11">
        <f t="shared" si="55"/>
        <v>42496.60659722222</v>
      </c>
      <c r="S896" s="12">
        <f t="shared" si="52"/>
        <v>42526.60659722222</v>
      </c>
    </row>
    <row r="897" spans="1:19" ht="43.2">
      <c r="A897">
        <v>895</v>
      </c>
      <c r="B897" s="3" t="s">
        <v>896</v>
      </c>
      <c r="C897" s="3" t="s">
        <v>5005</v>
      </c>
      <c r="D897" s="15">
        <v>8000</v>
      </c>
      <c r="E897" s="1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7">
        <f t="shared" si="53"/>
        <v>1142.8571428571429</v>
      </c>
      <c r="O897" s="5">
        <f t="shared" si="54"/>
        <v>2.4375000000000001E-2</v>
      </c>
      <c r="P897" s="6" t="s">
        <v>8280</v>
      </c>
      <c r="Q897" s="6" t="s">
        <v>8284</v>
      </c>
      <c r="R897" s="11">
        <f t="shared" si="55"/>
        <v>40430.752650462964</v>
      </c>
      <c r="S897" s="12">
        <f t="shared" si="52"/>
        <v>40475.752650462964</v>
      </c>
    </row>
    <row r="898" spans="1:19" ht="43.2">
      <c r="A898">
        <v>896</v>
      </c>
      <c r="B898" s="3" t="s">
        <v>897</v>
      </c>
      <c r="C898" s="3" t="s">
        <v>5006</v>
      </c>
      <c r="D898" s="15">
        <v>8000</v>
      </c>
      <c r="E898" s="1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7">
        <f t="shared" si="53"/>
        <v>111.11111111111111</v>
      </c>
      <c r="O898" s="5">
        <f t="shared" si="54"/>
        <v>0.4</v>
      </c>
      <c r="P898" s="6" t="s">
        <v>8280</v>
      </c>
      <c r="Q898" s="6" t="s">
        <v>8284</v>
      </c>
      <c r="R898" s="11">
        <f t="shared" si="55"/>
        <v>42218.497986111106</v>
      </c>
      <c r="S898" s="12">
        <f t="shared" ref="S898:S961" si="56">(I898/86400)+25569+(-9/24)</f>
        <v>42243.791666666672</v>
      </c>
    </row>
    <row r="899" spans="1:19" ht="43.2">
      <c r="A899">
        <v>897</v>
      </c>
      <c r="B899" s="3" t="s">
        <v>898</v>
      </c>
      <c r="C899" s="3" t="s">
        <v>5007</v>
      </c>
      <c r="D899" s="15">
        <v>3000</v>
      </c>
      <c r="E899" s="1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7" t="e">
        <f t="shared" ref="N899:N962" si="57">D899/L899</f>
        <v>#DIV/0!</v>
      </c>
      <c r="O899" s="5">
        <f t="shared" ref="O899:O962" si="58">E899/D899</f>
        <v>0</v>
      </c>
      <c r="P899" s="6" t="s">
        <v>8280</v>
      </c>
      <c r="Q899" s="6" t="s">
        <v>8284</v>
      </c>
      <c r="R899" s="11">
        <f t="shared" ref="R899:R962" si="59">(J899/86400)+25569+(-9/24)</f>
        <v>41211.313750000001</v>
      </c>
      <c r="S899" s="12">
        <f t="shared" si="56"/>
        <v>41241.355416666665</v>
      </c>
    </row>
    <row r="900" spans="1:19" ht="43.2">
      <c r="A900">
        <v>898</v>
      </c>
      <c r="B900" s="3" t="s">
        <v>899</v>
      </c>
      <c r="C900" s="3" t="s">
        <v>5008</v>
      </c>
      <c r="D900" s="15">
        <v>2500</v>
      </c>
      <c r="E900" s="1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7">
        <f t="shared" si="57"/>
        <v>1250</v>
      </c>
      <c r="O900" s="5">
        <f t="shared" si="58"/>
        <v>2.8000000000000001E-2</v>
      </c>
      <c r="P900" s="6" t="s">
        <v>8280</v>
      </c>
      <c r="Q900" s="6" t="s">
        <v>8284</v>
      </c>
      <c r="R900" s="11">
        <f t="shared" si="59"/>
        <v>40878.383217592593</v>
      </c>
      <c r="S900" s="12">
        <f t="shared" si="56"/>
        <v>40923.383217592593</v>
      </c>
    </row>
    <row r="901" spans="1:19" ht="43.2">
      <c r="A901">
        <v>899</v>
      </c>
      <c r="B901" s="3" t="s">
        <v>900</v>
      </c>
      <c r="C901" s="3" t="s">
        <v>5009</v>
      </c>
      <c r="D901" s="15">
        <v>750</v>
      </c>
      <c r="E901" s="1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7">
        <f t="shared" si="57"/>
        <v>93.75</v>
      </c>
      <c r="O901" s="5">
        <f t="shared" si="58"/>
        <v>0.37333333333333335</v>
      </c>
      <c r="P901" s="6" t="s">
        <v>8280</v>
      </c>
      <c r="Q901" s="6" t="s">
        <v>8284</v>
      </c>
      <c r="R901" s="11">
        <f t="shared" si="59"/>
        <v>40645.724097222221</v>
      </c>
      <c r="S901" s="12">
        <f t="shared" si="56"/>
        <v>40690.724097222221</v>
      </c>
    </row>
    <row r="902" spans="1:19" ht="28.8">
      <c r="A902">
        <v>900</v>
      </c>
      <c r="B902" s="3" t="s">
        <v>901</v>
      </c>
      <c r="C902" s="3" t="s">
        <v>5010</v>
      </c>
      <c r="D902" s="15">
        <v>5000</v>
      </c>
      <c r="E902" s="1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7">
        <f t="shared" si="57"/>
        <v>2500</v>
      </c>
      <c r="O902" s="5">
        <f t="shared" si="58"/>
        <v>4.1999999999999997E-3</v>
      </c>
      <c r="P902" s="6" t="s">
        <v>8280</v>
      </c>
      <c r="Q902" s="6" t="s">
        <v>8283</v>
      </c>
      <c r="R902" s="11">
        <f t="shared" si="59"/>
        <v>42429.47456018519</v>
      </c>
      <c r="S902" s="12">
        <f t="shared" si="56"/>
        <v>42459.432893518519</v>
      </c>
    </row>
    <row r="903" spans="1:19" ht="57.6">
      <c r="A903">
        <v>901</v>
      </c>
      <c r="B903" s="3" t="s">
        <v>902</v>
      </c>
      <c r="C903" s="3" t="s">
        <v>5011</v>
      </c>
      <c r="D903" s="15">
        <v>6500</v>
      </c>
      <c r="E903" s="1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7" t="e">
        <f t="shared" si="57"/>
        <v>#DIV/0!</v>
      </c>
      <c r="O903" s="5">
        <f t="shared" si="58"/>
        <v>0</v>
      </c>
      <c r="P903" s="6" t="s">
        <v>8280</v>
      </c>
      <c r="Q903" s="6" t="s">
        <v>8283</v>
      </c>
      <c r="R903" s="11">
        <f t="shared" si="59"/>
        <v>40291.43650462963</v>
      </c>
      <c r="S903" s="12">
        <f t="shared" si="56"/>
        <v>40337.424305555556</v>
      </c>
    </row>
    <row r="904" spans="1:19" ht="57.6">
      <c r="A904">
        <v>902</v>
      </c>
      <c r="B904" s="3" t="s">
        <v>903</v>
      </c>
      <c r="C904" s="3" t="s">
        <v>5012</v>
      </c>
      <c r="D904" s="15">
        <v>30000</v>
      </c>
      <c r="E904" s="1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7">
        <f t="shared" si="57"/>
        <v>10000</v>
      </c>
      <c r="O904" s="5">
        <f t="shared" si="58"/>
        <v>3.0000000000000001E-3</v>
      </c>
      <c r="P904" s="6" t="s">
        <v>8280</v>
      </c>
      <c r="Q904" s="6" t="s">
        <v>8283</v>
      </c>
      <c r="R904" s="11">
        <f t="shared" si="59"/>
        <v>41829.590532407405</v>
      </c>
      <c r="S904" s="12">
        <f t="shared" si="56"/>
        <v>41881.270833333336</v>
      </c>
    </row>
    <row r="905" spans="1:19" ht="43.2">
      <c r="A905">
        <v>903</v>
      </c>
      <c r="B905" s="3" t="s">
        <v>904</v>
      </c>
      <c r="C905" s="3" t="s">
        <v>5013</v>
      </c>
      <c r="D905" s="15">
        <v>5000</v>
      </c>
      <c r="E905" s="1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7">
        <f t="shared" si="57"/>
        <v>1250</v>
      </c>
      <c r="O905" s="5">
        <f t="shared" si="58"/>
        <v>3.2000000000000001E-2</v>
      </c>
      <c r="P905" s="6" t="s">
        <v>8280</v>
      </c>
      <c r="Q905" s="6" t="s">
        <v>8283</v>
      </c>
      <c r="R905" s="11">
        <f t="shared" si="59"/>
        <v>41149.421064814815</v>
      </c>
      <c r="S905" s="12">
        <f t="shared" si="56"/>
        <v>41174.725694444445</v>
      </c>
    </row>
    <row r="906" spans="1:19" ht="43.2">
      <c r="A906">
        <v>904</v>
      </c>
      <c r="B906" s="3" t="s">
        <v>905</v>
      </c>
      <c r="C906" s="3" t="s">
        <v>5014</v>
      </c>
      <c r="D906" s="15">
        <v>50000</v>
      </c>
      <c r="E906" s="1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7">
        <f t="shared" si="57"/>
        <v>16666.666666666668</v>
      </c>
      <c r="O906" s="5">
        <f t="shared" si="58"/>
        <v>3.0200000000000001E-3</v>
      </c>
      <c r="P906" s="6" t="s">
        <v>8280</v>
      </c>
      <c r="Q906" s="6" t="s">
        <v>8283</v>
      </c>
      <c r="R906" s="11">
        <f t="shared" si="59"/>
        <v>42341.705289351856</v>
      </c>
      <c r="S906" s="12">
        <f t="shared" si="56"/>
        <v>42371.705289351856</v>
      </c>
    </row>
    <row r="907" spans="1:19" ht="43.2">
      <c r="A907">
        <v>905</v>
      </c>
      <c r="B907" s="3" t="s">
        <v>906</v>
      </c>
      <c r="C907" s="3" t="s">
        <v>5015</v>
      </c>
      <c r="D907" s="15">
        <v>6500</v>
      </c>
      <c r="E907" s="1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7">
        <f t="shared" si="57"/>
        <v>1083.3333333333333</v>
      </c>
      <c r="O907" s="5">
        <f t="shared" si="58"/>
        <v>3.0153846153846153E-2</v>
      </c>
      <c r="P907" s="6" t="s">
        <v>8280</v>
      </c>
      <c r="Q907" s="6" t="s">
        <v>8283</v>
      </c>
      <c r="R907" s="11">
        <f t="shared" si="59"/>
        <v>40506.864884259259</v>
      </c>
      <c r="S907" s="12">
        <f t="shared" si="56"/>
        <v>40566.864884259259</v>
      </c>
    </row>
    <row r="908" spans="1:19" ht="28.8">
      <c r="A908">
        <v>906</v>
      </c>
      <c r="B908" s="3" t="s">
        <v>907</v>
      </c>
      <c r="C908" s="3" t="s">
        <v>5016</v>
      </c>
      <c r="D908" s="15">
        <v>15000</v>
      </c>
      <c r="E908" s="1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7" t="e">
        <f t="shared" si="57"/>
        <v>#DIV/0!</v>
      </c>
      <c r="O908" s="5">
        <f t="shared" si="58"/>
        <v>0</v>
      </c>
      <c r="P908" s="6" t="s">
        <v>8280</v>
      </c>
      <c r="Q908" s="6" t="s">
        <v>8283</v>
      </c>
      <c r="R908" s="11">
        <f t="shared" si="59"/>
        <v>41680.814699074072</v>
      </c>
      <c r="S908" s="12">
        <f t="shared" si="56"/>
        <v>41710.773032407407</v>
      </c>
    </row>
    <row r="909" spans="1:19" ht="28.8">
      <c r="A909">
        <v>907</v>
      </c>
      <c r="B909" s="3" t="s">
        <v>908</v>
      </c>
      <c r="C909" s="3" t="s">
        <v>5017</v>
      </c>
      <c r="D909" s="15">
        <v>2900</v>
      </c>
      <c r="E909" s="1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7" t="e">
        <f t="shared" si="57"/>
        <v>#DIV/0!</v>
      </c>
      <c r="O909" s="5">
        <f t="shared" si="58"/>
        <v>0</v>
      </c>
      <c r="P909" s="6" t="s">
        <v>8280</v>
      </c>
      <c r="Q909" s="6" t="s">
        <v>8283</v>
      </c>
      <c r="R909" s="11">
        <f t="shared" si="59"/>
        <v>40766.817395833335</v>
      </c>
      <c r="S909" s="12">
        <f t="shared" si="56"/>
        <v>40796.817395833335</v>
      </c>
    </row>
    <row r="910" spans="1:19" ht="43.2">
      <c r="A910">
        <v>908</v>
      </c>
      <c r="B910" s="3" t="s">
        <v>909</v>
      </c>
      <c r="C910" s="3" t="s">
        <v>5018</v>
      </c>
      <c r="D910" s="15">
        <v>2500</v>
      </c>
      <c r="E910" s="1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7" t="e">
        <f t="shared" si="57"/>
        <v>#DIV/0!</v>
      </c>
      <c r="O910" s="5">
        <f t="shared" si="58"/>
        <v>0</v>
      </c>
      <c r="P910" s="6" t="s">
        <v>8280</v>
      </c>
      <c r="Q910" s="6" t="s">
        <v>8283</v>
      </c>
      <c r="R910" s="11">
        <f t="shared" si="59"/>
        <v>40340.426562499997</v>
      </c>
      <c r="S910" s="12">
        <f t="shared" si="56"/>
        <v>40385.832638888889</v>
      </c>
    </row>
    <row r="911" spans="1:19" ht="57.6">
      <c r="A911">
        <v>909</v>
      </c>
      <c r="B911" s="3" t="s">
        <v>910</v>
      </c>
      <c r="C911" s="3" t="s">
        <v>5019</v>
      </c>
      <c r="D911" s="15">
        <v>16000</v>
      </c>
      <c r="E911" s="1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7">
        <f t="shared" si="57"/>
        <v>2000</v>
      </c>
      <c r="O911" s="5">
        <f t="shared" si="58"/>
        <v>3.2500000000000001E-2</v>
      </c>
      <c r="P911" s="6" t="s">
        <v>8280</v>
      </c>
      <c r="Q911" s="6" t="s">
        <v>8283</v>
      </c>
      <c r="R911" s="11">
        <f t="shared" si="59"/>
        <v>41081.31527777778</v>
      </c>
      <c r="S911" s="12">
        <f t="shared" si="56"/>
        <v>41112.791666666664</v>
      </c>
    </row>
    <row r="912" spans="1:19" ht="43.2">
      <c r="A912">
        <v>910</v>
      </c>
      <c r="B912" s="3" t="s">
        <v>911</v>
      </c>
      <c r="C912" s="3" t="s">
        <v>5020</v>
      </c>
      <c r="D912" s="15">
        <v>550</v>
      </c>
      <c r="E912" s="1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7">
        <f t="shared" si="57"/>
        <v>110</v>
      </c>
      <c r="O912" s="5">
        <f t="shared" si="58"/>
        <v>0.22363636363636363</v>
      </c>
      <c r="P912" s="6" t="s">
        <v>8280</v>
      </c>
      <c r="Q912" s="6" t="s">
        <v>8283</v>
      </c>
      <c r="R912" s="11">
        <f t="shared" si="59"/>
        <v>42737.170358796298</v>
      </c>
      <c r="S912" s="12">
        <f t="shared" si="56"/>
        <v>42797.170358796298</v>
      </c>
    </row>
    <row r="913" spans="1:19" ht="43.2">
      <c r="A913">
        <v>911</v>
      </c>
      <c r="B913" s="3" t="s">
        <v>912</v>
      </c>
      <c r="C913" s="3" t="s">
        <v>5021</v>
      </c>
      <c r="D913" s="15">
        <v>100000</v>
      </c>
      <c r="E913" s="1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7" t="e">
        <f t="shared" si="57"/>
        <v>#DIV/0!</v>
      </c>
      <c r="O913" s="5">
        <f t="shared" si="58"/>
        <v>0</v>
      </c>
      <c r="P913" s="6" t="s">
        <v>8280</v>
      </c>
      <c r="Q913" s="6" t="s">
        <v>8283</v>
      </c>
      <c r="R913" s="11">
        <f t="shared" si="59"/>
        <v>41641.630150462966</v>
      </c>
      <c r="S913" s="12">
        <f t="shared" si="56"/>
        <v>41662.630150462966</v>
      </c>
    </row>
    <row r="914" spans="1:19" ht="43.2">
      <c r="A914">
        <v>912</v>
      </c>
      <c r="B914" s="3" t="s">
        <v>913</v>
      </c>
      <c r="C914" s="3" t="s">
        <v>5022</v>
      </c>
      <c r="D914" s="15">
        <v>3500</v>
      </c>
      <c r="E914" s="1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7">
        <f t="shared" si="57"/>
        <v>1750</v>
      </c>
      <c r="O914" s="5">
        <f t="shared" si="58"/>
        <v>8.5714285714285719E-3</v>
      </c>
      <c r="P914" s="6" t="s">
        <v>8280</v>
      </c>
      <c r="Q914" s="6" t="s">
        <v>8283</v>
      </c>
      <c r="R914" s="11">
        <f t="shared" si="59"/>
        <v>41193.734340277777</v>
      </c>
      <c r="S914" s="12">
        <f t="shared" si="56"/>
        <v>41253.776006944448</v>
      </c>
    </row>
    <row r="915" spans="1:19" ht="43.2">
      <c r="A915">
        <v>913</v>
      </c>
      <c r="B915" s="3" t="s">
        <v>914</v>
      </c>
      <c r="C915" s="3" t="s">
        <v>5023</v>
      </c>
      <c r="D915" s="15">
        <v>30000</v>
      </c>
      <c r="E915" s="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7">
        <f t="shared" si="57"/>
        <v>1250</v>
      </c>
      <c r="O915" s="5">
        <f t="shared" si="58"/>
        <v>6.6066666666666662E-2</v>
      </c>
      <c r="P915" s="6" t="s">
        <v>8280</v>
      </c>
      <c r="Q915" s="6" t="s">
        <v>8283</v>
      </c>
      <c r="R915" s="11">
        <f t="shared" si="59"/>
        <v>41003.764108796298</v>
      </c>
      <c r="S915" s="12">
        <f t="shared" si="56"/>
        <v>41033.764108796298</v>
      </c>
    </row>
    <row r="916" spans="1:19" ht="43.2">
      <c r="A916">
        <v>914</v>
      </c>
      <c r="B916" s="3" t="s">
        <v>915</v>
      </c>
      <c r="C916" s="3" t="s">
        <v>5024</v>
      </c>
      <c r="D916" s="15">
        <v>1500</v>
      </c>
      <c r="E916" s="1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7" t="e">
        <f t="shared" si="57"/>
        <v>#DIV/0!</v>
      </c>
      <c r="O916" s="5">
        <f t="shared" si="58"/>
        <v>0</v>
      </c>
      <c r="P916" s="6" t="s">
        <v>8280</v>
      </c>
      <c r="Q916" s="6" t="s">
        <v>8283</v>
      </c>
      <c r="R916" s="11">
        <f t="shared" si="59"/>
        <v>41116.388275462959</v>
      </c>
      <c r="S916" s="12">
        <f t="shared" si="56"/>
        <v>41146.388275462959</v>
      </c>
    </row>
    <row r="917" spans="1:19" ht="43.2">
      <c r="A917">
        <v>915</v>
      </c>
      <c r="B917" s="3" t="s">
        <v>916</v>
      </c>
      <c r="C917" s="3" t="s">
        <v>5025</v>
      </c>
      <c r="D917" s="15">
        <v>6500</v>
      </c>
      <c r="E917" s="1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7">
        <f t="shared" si="57"/>
        <v>722.22222222222217</v>
      </c>
      <c r="O917" s="5">
        <f t="shared" si="58"/>
        <v>5.7692307692307696E-2</v>
      </c>
      <c r="P917" s="6" t="s">
        <v>8280</v>
      </c>
      <c r="Q917" s="6" t="s">
        <v>8283</v>
      </c>
      <c r="R917" s="11">
        <f t="shared" si="59"/>
        <v>40937.304560185185</v>
      </c>
      <c r="S917" s="12">
        <f t="shared" si="56"/>
        <v>40968.832638888889</v>
      </c>
    </row>
    <row r="918" spans="1:19" ht="43.2">
      <c r="A918">
        <v>916</v>
      </c>
      <c r="B918" s="3" t="s">
        <v>917</v>
      </c>
      <c r="C918" s="3" t="s">
        <v>5026</v>
      </c>
      <c r="D918" s="15">
        <v>3300</v>
      </c>
      <c r="E918" s="1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7" t="e">
        <f t="shared" si="57"/>
        <v>#DIV/0!</v>
      </c>
      <c r="O918" s="5">
        <f t="shared" si="58"/>
        <v>0</v>
      </c>
      <c r="P918" s="6" t="s">
        <v>8280</v>
      </c>
      <c r="Q918" s="6" t="s">
        <v>8283</v>
      </c>
      <c r="R918" s="11">
        <f t="shared" si="59"/>
        <v>40434.478402777779</v>
      </c>
      <c r="S918" s="12">
        <f t="shared" si="56"/>
        <v>40472.833333333336</v>
      </c>
    </row>
    <row r="919" spans="1:19" ht="43.2">
      <c r="A919">
        <v>917</v>
      </c>
      <c r="B919" s="3" t="s">
        <v>918</v>
      </c>
      <c r="C919" s="3" t="s">
        <v>5027</v>
      </c>
      <c r="D919" s="15">
        <v>5000</v>
      </c>
      <c r="E919" s="1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7">
        <f t="shared" si="57"/>
        <v>5000</v>
      </c>
      <c r="O919" s="5">
        <f t="shared" si="58"/>
        <v>6.0000000000000001E-3</v>
      </c>
      <c r="P919" s="6" t="s">
        <v>8280</v>
      </c>
      <c r="Q919" s="6" t="s">
        <v>8283</v>
      </c>
      <c r="R919" s="11">
        <f t="shared" si="59"/>
        <v>41802.56863425926</v>
      </c>
      <c r="S919" s="12">
        <f t="shared" si="56"/>
        <v>41833.729166666664</v>
      </c>
    </row>
    <row r="920" spans="1:19" ht="57.6">
      <c r="A920">
        <v>918</v>
      </c>
      <c r="B920" s="3" t="s">
        <v>919</v>
      </c>
      <c r="C920" s="3" t="s">
        <v>5028</v>
      </c>
      <c r="D920" s="15">
        <v>3900</v>
      </c>
      <c r="E920" s="1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7">
        <f t="shared" si="57"/>
        <v>390</v>
      </c>
      <c r="O920" s="5">
        <f t="shared" si="58"/>
        <v>5.0256410256410255E-2</v>
      </c>
      <c r="P920" s="6" t="s">
        <v>8280</v>
      </c>
      <c r="Q920" s="6" t="s">
        <v>8283</v>
      </c>
      <c r="R920" s="11">
        <f t="shared" si="59"/>
        <v>41944.541215277779</v>
      </c>
      <c r="S920" s="12">
        <f t="shared" si="56"/>
        <v>41974.582881944443</v>
      </c>
    </row>
    <row r="921" spans="1:19">
      <c r="A921">
        <v>919</v>
      </c>
      <c r="B921" s="3" t="s">
        <v>920</v>
      </c>
      <c r="C921" s="3" t="s">
        <v>5029</v>
      </c>
      <c r="D921" s="15">
        <v>20000</v>
      </c>
      <c r="E921" s="1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7">
        <f t="shared" si="57"/>
        <v>20000</v>
      </c>
      <c r="O921" s="5">
        <f t="shared" si="58"/>
        <v>5.0000000000000001E-3</v>
      </c>
      <c r="P921" s="6" t="s">
        <v>8280</v>
      </c>
      <c r="Q921" s="6" t="s">
        <v>8283</v>
      </c>
      <c r="R921" s="11">
        <f t="shared" si="59"/>
        <v>41227.266724537039</v>
      </c>
      <c r="S921" s="12">
        <f t="shared" si="56"/>
        <v>41262.266724537039</v>
      </c>
    </row>
    <row r="922" spans="1:19" ht="43.2">
      <c r="A922">
        <v>920</v>
      </c>
      <c r="B922" s="3" t="s">
        <v>921</v>
      </c>
      <c r="C922" s="3" t="s">
        <v>5030</v>
      </c>
      <c r="D922" s="15">
        <v>5500</v>
      </c>
      <c r="E922" s="1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7" t="e">
        <f t="shared" si="57"/>
        <v>#DIV/0!</v>
      </c>
      <c r="O922" s="5">
        <f t="shared" si="58"/>
        <v>0</v>
      </c>
      <c r="P922" s="6" t="s">
        <v>8280</v>
      </c>
      <c r="Q922" s="6" t="s">
        <v>8283</v>
      </c>
      <c r="R922" s="11">
        <f t="shared" si="59"/>
        <v>41562.296550925923</v>
      </c>
      <c r="S922" s="12">
        <f t="shared" si="56"/>
        <v>41592.338217592594</v>
      </c>
    </row>
    <row r="923" spans="1:19" ht="43.2">
      <c r="A923">
        <v>921</v>
      </c>
      <c r="B923" s="3" t="s">
        <v>922</v>
      </c>
      <c r="C923" s="3" t="s">
        <v>5031</v>
      </c>
      <c r="D923" s="15">
        <v>15000</v>
      </c>
      <c r="E923" s="1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7">
        <f t="shared" si="57"/>
        <v>750</v>
      </c>
      <c r="O923" s="5">
        <f t="shared" si="58"/>
        <v>0.309</v>
      </c>
      <c r="P923" s="6" t="s">
        <v>8280</v>
      </c>
      <c r="Q923" s="6" t="s">
        <v>8283</v>
      </c>
      <c r="R923" s="11">
        <f t="shared" si="59"/>
        <v>40846.796018518522</v>
      </c>
      <c r="S923" s="12">
        <f t="shared" si="56"/>
        <v>40888.837685185186</v>
      </c>
    </row>
    <row r="924" spans="1:19" ht="43.2">
      <c r="A924">
        <v>922</v>
      </c>
      <c r="B924" s="3" t="s">
        <v>923</v>
      </c>
      <c r="C924" s="3" t="s">
        <v>5032</v>
      </c>
      <c r="D924" s="15">
        <v>27000</v>
      </c>
      <c r="E924" s="1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7">
        <f t="shared" si="57"/>
        <v>900</v>
      </c>
      <c r="O924" s="5">
        <f t="shared" si="58"/>
        <v>0.21037037037037037</v>
      </c>
      <c r="P924" s="6" t="s">
        <v>8280</v>
      </c>
      <c r="Q924" s="6" t="s">
        <v>8283</v>
      </c>
      <c r="R924" s="11">
        <f t="shared" si="59"/>
        <v>41878.155011574076</v>
      </c>
      <c r="S924" s="12">
        <f t="shared" si="56"/>
        <v>41913.155011574076</v>
      </c>
    </row>
    <row r="925" spans="1:19" ht="43.2">
      <c r="A925">
        <v>923</v>
      </c>
      <c r="B925" s="3" t="s">
        <v>924</v>
      </c>
      <c r="C925" s="3" t="s">
        <v>5033</v>
      </c>
      <c r="D925" s="15">
        <v>15000</v>
      </c>
      <c r="E925" s="1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7">
        <f t="shared" si="57"/>
        <v>2500</v>
      </c>
      <c r="O925" s="5">
        <f t="shared" si="58"/>
        <v>2.1999999999999999E-2</v>
      </c>
      <c r="P925" s="6" t="s">
        <v>8280</v>
      </c>
      <c r="Q925" s="6" t="s">
        <v>8283</v>
      </c>
      <c r="R925" s="11">
        <f t="shared" si="59"/>
        <v>41934.584756944445</v>
      </c>
      <c r="S925" s="12">
        <f t="shared" si="56"/>
        <v>41964.626423611116</v>
      </c>
    </row>
    <row r="926" spans="1:19" ht="43.2">
      <c r="A926">
        <v>924</v>
      </c>
      <c r="B926" s="3" t="s">
        <v>925</v>
      </c>
      <c r="C926" s="3" t="s">
        <v>5034</v>
      </c>
      <c r="D926" s="15">
        <v>3000</v>
      </c>
      <c r="E926" s="1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7">
        <f t="shared" si="57"/>
        <v>200</v>
      </c>
      <c r="O926" s="5">
        <f t="shared" si="58"/>
        <v>0.109</v>
      </c>
      <c r="P926" s="6" t="s">
        <v>8280</v>
      </c>
      <c r="Q926" s="6" t="s">
        <v>8283</v>
      </c>
      <c r="R926" s="11">
        <f t="shared" si="59"/>
        <v>41288.567928240736</v>
      </c>
      <c r="S926" s="12">
        <f t="shared" si="56"/>
        <v>41318.567928240736</v>
      </c>
    </row>
    <row r="927" spans="1:19" ht="43.2">
      <c r="A927">
        <v>925</v>
      </c>
      <c r="B927" s="3" t="s">
        <v>926</v>
      </c>
      <c r="C927" s="3" t="s">
        <v>5035</v>
      </c>
      <c r="D927" s="15">
        <v>6000</v>
      </c>
      <c r="E927" s="1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7">
        <f t="shared" si="57"/>
        <v>1200</v>
      </c>
      <c r="O927" s="5">
        <f t="shared" si="58"/>
        <v>2.6666666666666668E-2</v>
      </c>
      <c r="P927" s="6" t="s">
        <v>8280</v>
      </c>
      <c r="Q927" s="6" t="s">
        <v>8283</v>
      </c>
      <c r="R927" s="11">
        <f t="shared" si="59"/>
        <v>41575.505914351852</v>
      </c>
      <c r="S927" s="12">
        <f t="shared" si="56"/>
        <v>41605.547581018516</v>
      </c>
    </row>
    <row r="928" spans="1:19" ht="57.6">
      <c r="A928">
        <v>926</v>
      </c>
      <c r="B928" s="3" t="s">
        <v>927</v>
      </c>
      <c r="C928" s="3" t="s">
        <v>5036</v>
      </c>
      <c r="D928" s="15">
        <v>7000</v>
      </c>
      <c r="E928" s="1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7" t="e">
        <f t="shared" si="57"/>
        <v>#DIV/0!</v>
      </c>
      <c r="O928" s="5">
        <f t="shared" si="58"/>
        <v>0</v>
      </c>
      <c r="P928" s="6" t="s">
        <v>8280</v>
      </c>
      <c r="Q928" s="6" t="s">
        <v>8283</v>
      </c>
      <c r="R928" s="11">
        <f t="shared" si="59"/>
        <v>40337.64502314815</v>
      </c>
      <c r="S928" s="12">
        <f t="shared" si="56"/>
        <v>40367.569444444445</v>
      </c>
    </row>
    <row r="929" spans="1:19" ht="28.8">
      <c r="A929">
        <v>927</v>
      </c>
      <c r="B929" s="3" t="s">
        <v>928</v>
      </c>
      <c r="C929" s="3" t="s">
        <v>5037</v>
      </c>
      <c r="D929" s="15">
        <v>20000</v>
      </c>
      <c r="E929" s="1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7" t="e">
        <f t="shared" si="57"/>
        <v>#DIV/0!</v>
      </c>
      <c r="O929" s="5">
        <f t="shared" si="58"/>
        <v>0</v>
      </c>
      <c r="P929" s="6" t="s">
        <v>8280</v>
      </c>
      <c r="Q929" s="6" t="s">
        <v>8283</v>
      </c>
      <c r="R929" s="11">
        <f t="shared" si="59"/>
        <v>41013.447858796295</v>
      </c>
      <c r="S929" s="12">
        <f t="shared" si="56"/>
        <v>41043.447858796295</v>
      </c>
    </row>
    <row r="930" spans="1:19" ht="43.2">
      <c r="A930">
        <v>928</v>
      </c>
      <c r="B930" s="3" t="s">
        <v>929</v>
      </c>
      <c r="C930" s="3" t="s">
        <v>5038</v>
      </c>
      <c r="D930" s="15">
        <v>14500</v>
      </c>
      <c r="E930" s="1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7">
        <f t="shared" si="57"/>
        <v>517.85714285714289</v>
      </c>
      <c r="O930" s="5">
        <f t="shared" si="58"/>
        <v>0.10862068965517241</v>
      </c>
      <c r="P930" s="6" t="s">
        <v>8280</v>
      </c>
      <c r="Q930" s="6" t="s">
        <v>8283</v>
      </c>
      <c r="R930" s="11">
        <f t="shared" si="59"/>
        <v>41180.48741898148</v>
      </c>
      <c r="S930" s="12">
        <f t="shared" si="56"/>
        <v>41230.625</v>
      </c>
    </row>
    <row r="931" spans="1:19" ht="43.2">
      <c r="A931">
        <v>929</v>
      </c>
      <c r="B931" s="3" t="s">
        <v>930</v>
      </c>
      <c r="C931" s="3" t="s">
        <v>5039</v>
      </c>
      <c r="D931" s="15">
        <v>500</v>
      </c>
      <c r="E931" s="1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7" t="e">
        <f t="shared" si="57"/>
        <v>#DIV/0!</v>
      </c>
      <c r="O931" s="5">
        <f t="shared" si="58"/>
        <v>0</v>
      </c>
      <c r="P931" s="6" t="s">
        <v>8280</v>
      </c>
      <c r="Q931" s="6" t="s">
        <v>8283</v>
      </c>
      <c r="R931" s="11">
        <f t="shared" si="59"/>
        <v>40977.863067129627</v>
      </c>
      <c r="S931" s="12">
        <f t="shared" si="56"/>
        <v>41007.821400462963</v>
      </c>
    </row>
    <row r="932" spans="1:19" ht="57.6">
      <c r="A932">
        <v>930</v>
      </c>
      <c r="B932" s="3" t="s">
        <v>931</v>
      </c>
      <c r="C932" s="3" t="s">
        <v>5040</v>
      </c>
      <c r="D932" s="15">
        <v>900</v>
      </c>
      <c r="E932" s="1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7">
        <f t="shared" si="57"/>
        <v>180</v>
      </c>
      <c r="O932" s="5">
        <f t="shared" si="58"/>
        <v>0.38333333333333336</v>
      </c>
      <c r="P932" s="6" t="s">
        <v>8280</v>
      </c>
      <c r="Q932" s="6" t="s">
        <v>8283</v>
      </c>
      <c r="R932" s="11">
        <f t="shared" si="59"/>
        <v>40312.540578703702</v>
      </c>
      <c r="S932" s="12">
        <f t="shared" si="56"/>
        <v>40354.522222222222</v>
      </c>
    </row>
    <row r="933" spans="1:19" ht="43.2">
      <c r="A933">
        <v>931</v>
      </c>
      <c r="B933" s="3" t="s">
        <v>932</v>
      </c>
      <c r="C933" s="3" t="s">
        <v>5041</v>
      </c>
      <c r="D933" s="15">
        <v>2000</v>
      </c>
      <c r="E933" s="1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7">
        <f t="shared" si="57"/>
        <v>285.71428571428572</v>
      </c>
      <c r="O933" s="5">
        <f t="shared" si="58"/>
        <v>6.5500000000000003E-2</v>
      </c>
      <c r="P933" s="6" t="s">
        <v>8280</v>
      </c>
      <c r="Q933" s="6" t="s">
        <v>8283</v>
      </c>
      <c r="R933" s="11">
        <f t="shared" si="59"/>
        <v>41679.984976851854</v>
      </c>
      <c r="S933" s="12">
        <f t="shared" si="56"/>
        <v>41714.541666666664</v>
      </c>
    </row>
    <row r="934" spans="1:19" ht="28.8">
      <c r="A934">
        <v>932</v>
      </c>
      <c r="B934" s="3" t="s">
        <v>933</v>
      </c>
      <c r="C934" s="3" t="s">
        <v>5042</v>
      </c>
      <c r="D934" s="15">
        <v>9500</v>
      </c>
      <c r="E934" s="1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7">
        <f t="shared" si="57"/>
        <v>316.66666666666669</v>
      </c>
      <c r="O934" s="5">
        <f t="shared" si="58"/>
        <v>0.14536842105263159</v>
      </c>
      <c r="P934" s="6" t="s">
        <v>8280</v>
      </c>
      <c r="Q934" s="6" t="s">
        <v>8283</v>
      </c>
      <c r="R934" s="11">
        <f t="shared" si="59"/>
        <v>41310.594270833331</v>
      </c>
      <c r="S934" s="12">
        <f t="shared" si="56"/>
        <v>41355.552604166667</v>
      </c>
    </row>
    <row r="935" spans="1:19" ht="43.2">
      <c r="A935">
        <v>933</v>
      </c>
      <c r="B935" s="3" t="s">
        <v>934</v>
      </c>
      <c r="C935" s="3" t="s">
        <v>5043</v>
      </c>
      <c r="D935" s="15">
        <v>2000</v>
      </c>
      <c r="E935" s="1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7">
        <f t="shared" si="57"/>
        <v>1000</v>
      </c>
      <c r="O935" s="5">
        <f t="shared" si="58"/>
        <v>0.06</v>
      </c>
      <c r="P935" s="6" t="s">
        <v>8280</v>
      </c>
      <c r="Q935" s="6" t="s">
        <v>8283</v>
      </c>
      <c r="R935" s="11">
        <f t="shared" si="59"/>
        <v>41710.794085648144</v>
      </c>
      <c r="S935" s="12">
        <f t="shared" si="56"/>
        <v>41770.794085648144</v>
      </c>
    </row>
    <row r="936" spans="1:19" ht="43.2">
      <c r="A936">
        <v>934</v>
      </c>
      <c r="B936" s="3" t="s">
        <v>935</v>
      </c>
      <c r="C936" s="3" t="s">
        <v>5044</v>
      </c>
      <c r="D936" s="15">
        <v>5000</v>
      </c>
      <c r="E936" s="1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7">
        <f t="shared" si="57"/>
        <v>166.66666666666666</v>
      </c>
      <c r="O936" s="5">
        <f t="shared" si="58"/>
        <v>0.30399999999999999</v>
      </c>
      <c r="P936" s="6" t="s">
        <v>8280</v>
      </c>
      <c r="Q936" s="6" t="s">
        <v>8283</v>
      </c>
      <c r="R936" s="11">
        <f t="shared" si="59"/>
        <v>41733.362083333333</v>
      </c>
      <c r="S936" s="12">
        <f t="shared" si="56"/>
        <v>41762.875</v>
      </c>
    </row>
    <row r="937" spans="1:19" ht="43.2">
      <c r="A937">
        <v>935</v>
      </c>
      <c r="B937" s="3" t="s">
        <v>936</v>
      </c>
      <c r="C937" s="3" t="s">
        <v>5045</v>
      </c>
      <c r="D937" s="15">
        <v>3500</v>
      </c>
      <c r="E937" s="1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7">
        <f t="shared" si="57"/>
        <v>1750</v>
      </c>
      <c r="O937" s="5">
        <f t="shared" si="58"/>
        <v>1.4285714285714285E-2</v>
      </c>
      <c r="P937" s="6" t="s">
        <v>8280</v>
      </c>
      <c r="Q937" s="6" t="s">
        <v>8283</v>
      </c>
      <c r="R937" s="11">
        <f t="shared" si="59"/>
        <v>42367.958668981482</v>
      </c>
      <c r="S937" s="12">
        <f t="shared" si="56"/>
        <v>42397.958668981482</v>
      </c>
    </row>
    <row r="938" spans="1:19" ht="43.2">
      <c r="A938">
        <v>936</v>
      </c>
      <c r="B938" s="3" t="s">
        <v>937</v>
      </c>
      <c r="C938" s="3" t="s">
        <v>5046</v>
      </c>
      <c r="D938" s="15">
        <v>1400</v>
      </c>
      <c r="E938" s="1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7" t="e">
        <f t="shared" si="57"/>
        <v>#DIV/0!</v>
      </c>
      <c r="O938" s="5">
        <f t="shared" si="58"/>
        <v>0</v>
      </c>
      <c r="P938" s="6" t="s">
        <v>8280</v>
      </c>
      <c r="Q938" s="6" t="s">
        <v>8283</v>
      </c>
      <c r="R938" s="11">
        <f t="shared" si="59"/>
        <v>40882.649178240739</v>
      </c>
      <c r="S938" s="12">
        <f t="shared" si="56"/>
        <v>40926.458333333336</v>
      </c>
    </row>
    <row r="939" spans="1:19" ht="43.2">
      <c r="A939">
        <v>937</v>
      </c>
      <c r="B939" s="3" t="s">
        <v>938</v>
      </c>
      <c r="C939" s="3" t="s">
        <v>5047</v>
      </c>
      <c r="D939" s="15">
        <v>3500</v>
      </c>
      <c r="E939" s="1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7">
        <f t="shared" si="57"/>
        <v>1750</v>
      </c>
      <c r="O939" s="5">
        <f t="shared" si="58"/>
        <v>1.1428571428571429E-2</v>
      </c>
      <c r="P939" s="6" t="s">
        <v>8280</v>
      </c>
      <c r="Q939" s="6" t="s">
        <v>8283</v>
      </c>
      <c r="R939" s="11">
        <f t="shared" si="59"/>
        <v>41551.423113425924</v>
      </c>
      <c r="S939" s="12">
        <f t="shared" si="56"/>
        <v>41581.464780092589</v>
      </c>
    </row>
    <row r="940" spans="1:19" ht="43.2">
      <c r="A940">
        <v>938</v>
      </c>
      <c r="B940" s="3" t="s">
        <v>939</v>
      </c>
      <c r="C940" s="3" t="s">
        <v>5048</v>
      </c>
      <c r="D940" s="15">
        <v>7000</v>
      </c>
      <c r="E940" s="1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7">
        <f t="shared" si="57"/>
        <v>7000</v>
      </c>
      <c r="O940" s="5">
        <f t="shared" si="58"/>
        <v>3.5714285714285713E-3</v>
      </c>
      <c r="P940" s="6" t="s">
        <v>8280</v>
      </c>
      <c r="Q940" s="6" t="s">
        <v>8283</v>
      </c>
      <c r="R940" s="11">
        <f t="shared" si="59"/>
        <v>41124.104722222226</v>
      </c>
      <c r="S940" s="12">
        <f t="shared" si="56"/>
        <v>41154.104722222226</v>
      </c>
    </row>
    <row r="941" spans="1:19" ht="43.2">
      <c r="A941">
        <v>939</v>
      </c>
      <c r="B941" s="3" t="s">
        <v>940</v>
      </c>
      <c r="C941" s="3" t="s">
        <v>5049</v>
      </c>
      <c r="D941" s="15">
        <v>2750</v>
      </c>
      <c r="E941" s="1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7">
        <f t="shared" si="57"/>
        <v>1375</v>
      </c>
      <c r="O941" s="5">
        <f t="shared" si="58"/>
        <v>1.4545454545454545E-2</v>
      </c>
      <c r="P941" s="6" t="s">
        <v>8280</v>
      </c>
      <c r="Q941" s="6" t="s">
        <v>8283</v>
      </c>
      <c r="R941" s="11">
        <f t="shared" si="59"/>
        <v>41416.388171296298</v>
      </c>
      <c r="S941" s="12">
        <f t="shared" si="56"/>
        <v>41455.456944444442</v>
      </c>
    </row>
    <row r="942" spans="1:19" ht="43.2">
      <c r="A942">
        <v>940</v>
      </c>
      <c r="B942" s="3" t="s">
        <v>941</v>
      </c>
      <c r="C942" s="3" t="s">
        <v>5050</v>
      </c>
      <c r="D942" s="15">
        <v>9000</v>
      </c>
      <c r="E942" s="1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7">
        <f t="shared" si="57"/>
        <v>642.85714285714289</v>
      </c>
      <c r="O942" s="5">
        <f t="shared" si="58"/>
        <v>0.17155555555555554</v>
      </c>
      <c r="P942" s="6" t="s">
        <v>8274</v>
      </c>
      <c r="Q942" s="6" t="s">
        <v>8276</v>
      </c>
      <c r="R942" s="11">
        <f t="shared" si="59"/>
        <v>42181.633402777778</v>
      </c>
      <c r="S942" s="12">
        <f t="shared" si="56"/>
        <v>42226.633402777778</v>
      </c>
    </row>
    <row r="943" spans="1:19" ht="57.6">
      <c r="A943">
        <v>941</v>
      </c>
      <c r="B943" s="3" t="s">
        <v>942</v>
      </c>
      <c r="C943" s="3" t="s">
        <v>5051</v>
      </c>
      <c r="D943" s="15">
        <v>50000</v>
      </c>
      <c r="E943" s="1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7">
        <f t="shared" si="57"/>
        <v>1612.9032258064517</v>
      </c>
      <c r="O943" s="5">
        <f t="shared" si="58"/>
        <v>2.3220000000000001E-2</v>
      </c>
      <c r="P943" s="6" t="s">
        <v>8274</v>
      </c>
      <c r="Q943" s="6" t="s">
        <v>8276</v>
      </c>
      <c r="R943" s="11">
        <f t="shared" si="59"/>
        <v>42745.721585648149</v>
      </c>
      <c r="S943" s="12">
        <f t="shared" si="56"/>
        <v>42775.721585648149</v>
      </c>
    </row>
    <row r="944" spans="1:19" ht="57.6">
      <c r="A944">
        <v>942</v>
      </c>
      <c r="B944" s="3" t="s">
        <v>943</v>
      </c>
      <c r="C944" s="3" t="s">
        <v>5052</v>
      </c>
      <c r="D944" s="15">
        <v>7500</v>
      </c>
      <c r="E944" s="1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7">
        <f t="shared" si="57"/>
        <v>468.75</v>
      </c>
      <c r="O944" s="5">
        <f t="shared" si="58"/>
        <v>8.9066666666666669E-2</v>
      </c>
      <c r="P944" s="6" t="s">
        <v>8274</v>
      </c>
      <c r="Q944" s="6" t="s">
        <v>8276</v>
      </c>
      <c r="R944" s="11">
        <f t="shared" si="59"/>
        <v>42382.468287037038</v>
      </c>
      <c r="S944" s="12">
        <f t="shared" si="56"/>
        <v>42418.468287037038</v>
      </c>
    </row>
    <row r="945" spans="1:19" ht="28.8">
      <c r="A945">
        <v>943</v>
      </c>
      <c r="B945" s="3" t="s">
        <v>944</v>
      </c>
      <c r="C945" s="3" t="s">
        <v>5053</v>
      </c>
      <c r="D945" s="15">
        <v>3000</v>
      </c>
      <c r="E945" s="1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7">
        <f t="shared" si="57"/>
        <v>250</v>
      </c>
      <c r="O945" s="5">
        <f t="shared" si="58"/>
        <v>9.633333333333334E-2</v>
      </c>
      <c r="P945" s="6" t="s">
        <v>8274</v>
      </c>
      <c r="Q945" s="6" t="s">
        <v>8276</v>
      </c>
      <c r="R945" s="11">
        <f t="shared" si="59"/>
        <v>42673.29288194445</v>
      </c>
      <c r="S945" s="12">
        <f t="shared" si="56"/>
        <v>42703.334548611107</v>
      </c>
    </row>
    <row r="946" spans="1:19" ht="43.2">
      <c r="A946">
        <v>944</v>
      </c>
      <c r="B946" s="3" t="s">
        <v>945</v>
      </c>
      <c r="C946" s="3" t="s">
        <v>5054</v>
      </c>
      <c r="D946" s="15">
        <v>50000</v>
      </c>
      <c r="E946" s="1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7">
        <f t="shared" si="57"/>
        <v>520.83333333333337</v>
      </c>
      <c r="O946" s="5">
        <f t="shared" si="58"/>
        <v>0.13325999999999999</v>
      </c>
      <c r="P946" s="6" t="s">
        <v>8274</v>
      </c>
      <c r="Q946" s="6" t="s">
        <v>8276</v>
      </c>
      <c r="R946" s="11">
        <f t="shared" si="59"/>
        <v>42444.208912037036</v>
      </c>
      <c r="S946" s="12">
        <f t="shared" si="56"/>
        <v>42478.208333333328</v>
      </c>
    </row>
    <row r="947" spans="1:19" ht="43.2">
      <c r="A947">
        <v>945</v>
      </c>
      <c r="B947" s="3" t="s">
        <v>946</v>
      </c>
      <c r="C947" s="3" t="s">
        <v>5055</v>
      </c>
      <c r="D947" s="15">
        <v>100000</v>
      </c>
      <c r="E947" s="1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7">
        <f t="shared" si="57"/>
        <v>6250</v>
      </c>
      <c r="O947" s="5">
        <f t="shared" si="58"/>
        <v>2.4840000000000001E-2</v>
      </c>
      <c r="P947" s="6" t="s">
        <v>8274</v>
      </c>
      <c r="Q947" s="6" t="s">
        <v>8276</v>
      </c>
      <c r="R947" s="11">
        <f t="shared" si="59"/>
        <v>42732.497986111106</v>
      </c>
      <c r="S947" s="12">
        <f t="shared" si="56"/>
        <v>42784.624305555553</v>
      </c>
    </row>
    <row r="948" spans="1:19" ht="43.2">
      <c r="A948">
        <v>946</v>
      </c>
      <c r="B948" s="3" t="s">
        <v>947</v>
      </c>
      <c r="C948" s="3" t="s">
        <v>5056</v>
      </c>
      <c r="D948" s="15">
        <v>15000</v>
      </c>
      <c r="E948" s="1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7">
        <f t="shared" si="57"/>
        <v>3000</v>
      </c>
      <c r="O948" s="5">
        <f t="shared" si="58"/>
        <v>1.9066666666666666E-2</v>
      </c>
      <c r="P948" s="6" t="s">
        <v>8274</v>
      </c>
      <c r="Q948" s="6" t="s">
        <v>8276</v>
      </c>
      <c r="R948" s="11">
        <f t="shared" si="59"/>
        <v>42592.375555555554</v>
      </c>
      <c r="S948" s="12">
        <f t="shared" si="56"/>
        <v>42622.375555555554</v>
      </c>
    </row>
    <row r="949" spans="1:19" ht="43.2">
      <c r="A949">
        <v>947</v>
      </c>
      <c r="B949" s="3" t="s">
        <v>948</v>
      </c>
      <c r="C949" s="3" t="s">
        <v>5057</v>
      </c>
      <c r="D949" s="15">
        <v>850</v>
      </c>
      <c r="E949" s="1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7" t="e">
        <f t="shared" si="57"/>
        <v>#DIV/0!</v>
      </c>
      <c r="O949" s="5">
        <f t="shared" si="58"/>
        <v>0</v>
      </c>
      <c r="P949" s="6" t="s">
        <v>8274</v>
      </c>
      <c r="Q949" s="6" t="s">
        <v>8276</v>
      </c>
      <c r="R949" s="11">
        <f t="shared" si="59"/>
        <v>42491.406319444446</v>
      </c>
      <c r="S949" s="12">
        <f t="shared" si="56"/>
        <v>42551.406319444446</v>
      </c>
    </row>
    <row r="950" spans="1:19" ht="57.6">
      <c r="A950">
        <v>948</v>
      </c>
      <c r="B950" s="3" t="s">
        <v>949</v>
      </c>
      <c r="C950" s="3" t="s">
        <v>5058</v>
      </c>
      <c r="D950" s="15">
        <v>4000</v>
      </c>
      <c r="E950" s="1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7">
        <f t="shared" si="57"/>
        <v>500</v>
      </c>
      <c r="O950" s="5">
        <f t="shared" si="58"/>
        <v>0.12</v>
      </c>
      <c r="P950" s="6" t="s">
        <v>8274</v>
      </c>
      <c r="Q950" s="6" t="s">
        <v>8276</v>
      </c>
      <c r="R950" s="11">
        <f t="shared" si="59"/>
        <v>42411.453287037039</v>
      </c>
      <c r="S950" s="12">
        <f t="shared" si="56"/>
        <v>42441.453287037039</v>
      </c>
    </row>
    <row r="951" spans="1:19" ht="43.2">
      <c r="A951">
        <v>949</v>
      </c>
      <c r="B951" s="3" t="s">
        <v>950</v>
      </c>
      <c r="C951" s="3" t="s">
        <v>5059</v>
      </c>
      <c r="D951" s="15">
        <v>20000</v>
      </c>
      <c r="E951" s="1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7">
        <f t="shared" si="57"/>
        <v>2857.1428571428573</v>
      </c>
      <c r="O951" s="5">
        <f t="shared" si="58"/>
        <v>1.3650000000000001E-2</v>
      </c>
      <c r="P951" s="6" t="s">
        <v>8274</v>
      </c>
      <c r="Q951" s="6" t="s">
        <v>8276</v>
      </c>
      <c r="R951" s="11">
        <f t="shared" si="59"/>
        <v>42360.668703703705</v>
      </c>
      <c r="S951" s="12">
        <f t="shared" si="56"/>
        <v>42420.668703703705</v>
      </c>
    </row>
    <row r="952" spans="1:19" ht="43.2">
      <c r="A952">
        <v>950</v>
      </c>
      <c r="B952" s="3" t="s">
        <v>951</v>
      </c>
      <c r="C952" s="3" t="s">
        <v>5060</v>
      </c>
      <c r="D952" s="15">
        <v>5000</v>
      </c>
      <c r="E952" s="1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7">
        <f t="shared" si="57"/>
        <v>208.33333333333334</v>
      </c>
      <c r="O952" s="5">
        <f t="shared" si="58"/>
        <v>0.28039999999999998</v>
      </c>
      <c r="P952" s="6" t="s">
        <v>8274</v>
      </c>
      <c r="Q952" s="6" t="s">
        <v>8276</v>
      </c>
      <c r="R952" s="11">
        <f t="shared" si="59"/>
        <v>42356.375706018516</v>
      </c>
      <c r="S952" s="12">
        <f t="shared" si="56"/>
        <v>42386.375706018516</v>
      </c>
    </row>
    <row r="953" spans="1:19">
      <c r="A953">
        <v>951</v>
      </c>
      <c r="B953" s="3" t="s">
        <v>952</v>
      </c>
      <c r="C953" s="3" t="s">
        <v>5061</v>
      </c>
      <c r="D953" s="15">
        <v>50000</v>
      </c>
      <c r="E953" s="1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7">
        <f t="shared" si="57"/>
        <v>413.22314049586777</v>
      </c>
      <c r="O953" s="5">
        <f t="shared" si="58"/>
        <v>0.38390000000000002</v>
      </c>
      <c r="P953" s="6" t="s">
        <v>8274</v>
      </c>
      <c r="Q953" s="6" t="s">
        <v>8276</v>
      </c>
      <c r="R953" s="11">
        <f t="shared" si="59"/>
        <v>42480.278611111113</v>
      </c>
      <c r="S953" s="12">
        <f t="shared" si="56"/>
        <v>42525.278611111113</v>
      </c>
    </row>
    <row r="954" spans="1:19" ht="28.8">
      <c r="A954">
        <v>952</v>
      </c>
      <c r="B954" s="3" t="s">
        <v>953</v>
      </c>
      <c r="C954" s="3" t="s">
        <v>5062</v>
      </c>
      <c r="D954" s="15">
        <v>49000</v>
      </c>
      <c r="E954" s="1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7">
        <f t="shared" si="57"/>
        <v>250</v>
      </c>
      <c r="O954" s="5">
        <f t="shared" si="58"/>
        <v>0.39942857142857141</v>
      </c>
      <c r="P954" s="6" t="s">
        <v>8274</v>
      </c>
      <c r="Q954" s="6" t="s">
        <v>8276</v>
      </c>
      <c r="R954" s="11">
        <f t="shared" si="59"/>
        <v>42662.238564814819</v>
      </c>
      <c r="S954" s="12">
        <f t="shared" si="56"/>
        <v>42692.280231481476</v>
      </c>
    </row>
    <row r="955" spans="1:19" ht="43.2">
      <c r="A955">
        <v>953</v>
      </c>
      <c r="B955" s="3" t="s">
        <v>954</v>
      </c>
      <c r="C955" s="3" t="s">
        <v>5063</v>
      </c>
      <c r="D955" s="15">
        <v>15000</v>
      </c>
      <c r="E955" s="1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7">
        <f t="shared" si="57"/>
        <v>3000</v>
      </c>
      <c r="O955" s="5">
        <f t="shared" si="58"/>
        <v>8.3999999999999995E-3</v>
      </c>
      <c r="P955" s="6" t="s">
        <v>8274</v>
      </c>
      <c r="Q955" s="6" t="s">
        <v>8276</v>
      </c>
      <c r="R955" s="11">
        <f t="shared" si="59"/>
        <v>41998.789340277777</v>
      </c>
      <c r="S955" s="12">
        <f t="shared" si="56"/>
        <v>42028.789340277777</v>
      </c>
    </row>
    <row r="956" spans="1:19" ht="43.2">
      <c r="A956">
        <v>954</v>
      </c>
      <c r="B956" s="3" t="s">
        <v>955</v>
      </c>
      <c r="C956" s="3" t="s">
        <v>5064</v>
      </c>
      <c r="D956" s="15">
        <v>15000</v>
      </c>
      <c r="E956" s="1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7">
        <f t="shared" si="57"/>
        <v>205.47945205479451</v>
      </c>
      <c r="O956" s="5">
        <f t="shared" si="58"/>
        <v>0.43406666666666666</v>
      </c>
      <c r="P956" s="6" t="s">
        <v>8274</v>
      </c>
      <c r="Q956" s="6" t="s">
        <v>8276</v>
      </c>
      <c r="R956" s="11">
        <f t="shared" si="59"/>
        <v>42194.458784722221</v>
      </c>
      <c r="S956" s="12">
        <f t="shared" si="56"/>
        <v>42236.458784722221</v>
      </c>
    </row>
    <row r="957" spans="1:19" ht="43.2">
      <c r="A957">
        <v>955</v>
      </c>
      <c r="B957" s="3" t="s">
        <v>956</v>
      </c>
      <c r="C957" s="3" t="s">
        <v>5065</v>
      </c>
      <c r="D957" s="15">
        <v>300000</v>
      </c>
      <c r="E957" s="1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7">
        <f t="shared" si="57"/>
        <v>3225.8064516129034</v>
      </c>
      <c r="O957" s="5">
        <f t="shared" si="58"/>
        <v>5.6613333333333335E-2</v>
      </c>
      <c r="P957" s="6" t="s">
        <v>8274</v>
      </c>
      <c r="Q957" s="6" t="s">
        <v>8276</v>
      </c>
      <c r="R957" s="11">
        <f t="shared" si="59"/>
        <v>42585.920138888891</v>
      </c>
      <c r="S957" s="12">
        <f t="shared" si="56"/>
        <v>42625.920138888891</v>
      </c>
    </row>
    <row r="958" spans="1:19" ht="57.6">
      <c r="A958">
        <v>956</v>
      </c>
      <c r="B958" s="3" t="s">
        <v>957</v>
      </c>
      <c r="C958" s="3" t="s">
        <v>5066</v>
      </c>
      <c r="D958" s="15">
        <v>50000</v>
      </c>
      <c r="E958" s="1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7">
        <f t="shared" si="57"/>
        <v>2941.1764705882351</v>
      </c>
      <c r="O958" s="5">
        <f t="shared" si="58"/>
        <v>1.7219999999999999E-2</v>
      </c>
      <c r="P958" s="6" t="s">
        <v>8274</v>
      </c>
      <c r="Q958" s="6" t="s">
        <v>8276</v>
      </c>
      <c r="R958" s="11">
        <f t="shared" si="59"/>
        <v>42060.538877314815</v>
      </c>
      <c r="S958" s="12">
        <f t="shared" si="56"/>
        <v>42120.497210648144</v>
      </c>
    </row>
    <row r="959" spans="1:19" ht="28.8">
      <c r="A959">
        <v>957</v>
      </c>
      <c r="B959" s="3" t="s">
        <v>958</v>
      </c>
      <c r="C959" s="3" t="s">
        <v>5067</v>
      </c>
      <c r="D959" s="15">
        <v>12000</v>
      </c>
      <c r="E959" s="1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7">
        <f t="shared" si="57"/>
        <v>1714.2857142857142</v>
      </c>
      <c r="O959" s="5">
        <f t="shared" si="58"/>
        <v>1.9416666666666665E-2</v>
      </c>
      <c r="P959" s="6" t="s">
        <v>8274</v>
      </c>
      <c r="Q959" s="6" t="s">
        <v>8276</v>
      </c>
      <c r="R959" s="11">
        <f t="shared" si="59"/>
        <v>42660.177465277782</v>
      </c>
      <c r="S959" s="12">
        <f t="shared" si="56"/>
        <v>42691.219131944439</v>
      </c>
    </row>
    <row r="960" spans="1:19" ht="57.6">
      <c r="A960">
        <v>958</v>
      </c>
      <c r="B960" s="3" t="s">
        <v>959</v>
      </c>
      <c r="C960" s="3" t="s">
        <v>5068</v>
      </c>
      <c r="D960" s="15">
        <v>7777</v>
      </c>
      <c r="E960" s="1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7">
        <f t="shared" si="57"/>
        <v>457.47058823529414</v>
      </c>
      <c r="O960" s="5">
        <f t="shared" si="58"/>
        <v>0.11328275684711328</v>
      </c>
      <c r="P960" s="6" t="s">
        <v>8274</v>
      </c>
      <c r="Q960" s="6" t="s">
        <v>8276</v>
      </c>
      <c r="R960" s="11">
        <f t="shared" si="59"/>
        <v>42082.427812499998</v>
      </c>
      <c r="S960" s="12">
        <f t="shared" si="56"/>
        <v>42103.832638888889</v>
      </c>
    </row>
    <row r="961" spans="1:19" ht="43.2">
      <c r="A961">
        <v>959</v>
      </c>
      <c r="B961" s="3" t="s">
        <v>960</v>
      </c>
      <c r="C961" s="3" t="s">
        <v>5069</v>
      </c>
      <c r="D961" s="15">
        <v>50000</v>
      </c>
      <c r="E961" s="1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7">
        <f t="shared" si="57"/>
        <v>292.39766081871346</v>
      </c>
      <c r="O961" s="5">
        <f t="shared" si="58"/>
        <v>0.3886</v>
      </c>
      <c r="P961" s="6" t="s">
        <v>8274</v>
      </c>
      <c r="Q961" s="6" t="s">
        <v>8276</v>
      </c>
      <c r="R961" s="11">
        <f t="shared" si="59"/>
        <v>41992.799363425926</v>
      </c>
      <c r="S961" s="12">
        <f t="shared" si="56"/>
        <v>42022.799363425926</v>
      </c>
    </row>
    <row r="962" spans="1:19" ht="43.2">
      <c r="A962">
        <v>960</v>
      </c>
      <c r="B962" s="3" t="s">
        <v>961</v>
      </c>
      <c r="C962" s="3" t="s">
        <v>5070</v>
      </c>
      <c r="D962" s="15">
        <v>55650</v>
      </c>
      <c r="E962" s="1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7">
        <f t="shared" si="57"/>
        <v>296.01063829787233</v>
      </c>
      <c r="O962" s="5">
        <f t="shared" si="58"/>
        <v>0.46100628930817611</v>
      </c>
      <c r="P962" s="6" t="s">
        <v>8274</v>
      </c>
      <c r="Q962" s="6" t="s">
        <v>8276</v>
      </c>
      <c r="R962" s="11">
        <f t="shared" si="59"/>
        <v>42766.251793981486</v>
      </c>
      <c r="S962" s="12">
        <f t="shared" ref="S962:S1025" si="60">(I962/86400)+25569+(-9/24)</f>
        <v>42808.210127314815</v>
      </c>
    </row>
    <row r="963" spans="1:19" ht="43.2">
      <c r="A963">
        <v>961</v>
      </c>
      <c r="B963" s="3" t="s">
        <v>962</v>
      </c>
      <c r="C963" s="3" t="s">
        <v>5071</v>
      </c>
      <c r="D963" s="15">
        <v>95000</v>
      </c>
      <c r="E963" s="1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7">
        <f t="shared" ref="N963:N1026" si="61">D963/L963</f>
        <v>863.63636363636363</v>
      </c>
      <c r="O963" s="5">
        <f t="shared" ref="O963:O1026" si="62">E963/D963</f>
        <v>0.42188421052631581</v>
      </c>
      <c r="P963" s="6" t="s">
        <v>8274</v>
      </c>
      <c r="Q963" s="6" t="s">
        <v>8276</v>
      </c>
      <c r="R963" s="11">
        <f t="shared" ref="R963:R1026" si="63">(J963/86400)+25569+(-9/24)</f>
        <v>42740.318692129629</v>
      </c>
      <c r="S963" s="12">
        <f t="shared" si="60"/>
        <v>42786.416666666672</v>
      </c>
    </row>
    <row r="964" spans="1:19" ht="43.2">
      <c r="A964">
        <v>962</v>
      </c>
      <c r="B964" s="3" t="s">
        <v>963</v>
      </c>
      <c r="C964" s="3" t="s">
        <v>5072</v>
      </c>
      <c r="D964" s="15">
        <v>2500</v>
      </c>
      <c r="E964" s="1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7">
        <f t="shared" si="61"/>
        <v>67.567567567567565</v>
      </c>
      <c r="O964" s="5">
        <f t="shared" si="62"/>
        <v>0.2848</v>
      </c>
      <c r="P964" s="6" t="s">
        <v>8274</v>
      </c>
      <c r="Q964" s="6" t="s">
        <v>8276</v>
      </c>
      <c r="R964" s="11">
        <f t="shared" si="63"/>
        <v>42373.337418981479</v>
      </c>
      <c r="S964" s="12">
        <f t="shared" si="60"/>
        <v>42411.337418981479</v>
      </c>
    </row>
    <row r="965" spans="1:19" ht="28.8">
      <c r="A965">
        <v>963</v>
      </c>
      <c r="B965" s="3" t="s">
        <v>964</v>
      </c>
      <c r="C965" s="3" t="s">
        <v>5073</v>
      </c>
      <c r="D965" s="15">
        <v>35000</v>
      </c>
      <c r="E965" s="1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7">
        <f t="shared" si="61"/>
        <v>3888.8888888888887</v>
      </c>
      <c r="O965" s="5">
        <f t="shared" si="62"/>
        <v>1.0771428571428571E-2</v>
      </c>
      <c r="P965" s="6" t="s">
        <v>8274</v>
      </c>
      <c r="Q965" s="6" t="s">
        <v>8276</v>
      </c>
      <c r="R965" s="11">
        <f t="shared" si="63"/>
        <v>42625.260636574079</v>
      </c>
      <c r="S965" s="12">
        <f t="shared" si="60"/>
        <v>42660.260636574079</v>
      </c>
    </row>
    <row r="966" spans="1:19" ht="43.2">
      <c r="A966">
        <v>964</v>
      </c>
      <c r="B966" s="3" t="s">
        <v>965</v>
      </c>
      <c r="C966" s="3" t="s">
        <v>5074</v>
      </c>
      <c r="D966" s="15">
        <v>110000</v>
      </c>
      <c r="E966" s="1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7">
        <f t="shared" si="61"/>
        <v>3793.1034482758619</v>
      </c>
      <c r="O966" s="5">
        <f t="shared" si="62"/>
        <v>7.9909090909090902E-3</v>
      </c>
      <c r="P966" s="6" t="s">
        <v>8274</v>
      </c>
      <c r="Q966" s="6" t="s">
        <v>8276</v>
      </c>
      <c r="R966" s="11">
        <f t="shared" si="63"/>
        <v>42208.253692129627</v>
      </c>
      <c r="S966" s="12">
        <f t="shared" si="60"/>
        <v>42248.253692129627</v>
      </c>
    </row>
    <row r="967" spans="1:19" ht="43.2">
      <c r="A967">
        <v>965</v>
      </c>
      <c r="B967" s="3" t="s">
        <v>966</v>
      </c>
      <c r="C967" s="3" t="s">
        <v>5075</v>
      </c>
      <c r="D967" s="15">
        <v>25000</v>
      </c>
      <c r="E967" s="1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7">
        <f t="shared" si="61"/>
        <v>4166.666666666667</v>
      </c>
      <c r="O967" s="5">
        <f t="shared" si="62"/>
        <v>1.192E-2</v>
      </c>
      <c r="P967" s="6" t="s">
        <v>8274</v>
      </c>
      <c r="Q967" s="6" t="s">
        <v>8276</v>
      </c>
      <c r="R967" s="11">
        <f t="shared" si="63"/>
        <v>42636.641736111109</v>
      </c>
      <c r="S967" s="12">
        <f t="shared" si="60"/>
        <v>42668.790972222225</v>
      </c>
    </row>
    <row r="968" spans="1:19" ht="43.2">
      <c r="A968">
        <v>966</v>
      </c>
      <c r="B968" s="3" t="s">
        <v>967</v>
      </c>
      <c r="C968" s="3" t="s">
        <v>5076</v>
      </c>
      <c r="D968" s="15">
        <v>12000</v>
      </c>
      <c r="E968" s="1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7">
        <f t="shared" si="61"/>
        <v>400</v>
      </c>
      <c r="O968" s="5">
        <f t="shared" si="62"/>
        <v>0.14799999999999999</v>
      </c>
      <c r="P968" s="6" t="s">
        <v>8274</v>
      </c>
      <c r="Q968" s="6" t="s">
        <v>8276</v>
      </c>
      <c r="R968" s="11">
        <f t="shared" si="63"/>
        <v>42619.260787037041</v>
      </c>
      <c r="S968" s="12">
        <f t="shared" si="60"/>
        <v>42649.260787037041</v>
      </c>
    </row>
    <row r="969" spans="1:19" ht="43.2">
      <c r="A969">
        <v>967</v>
      </c>
      <c r="B969" s="3" t="s">
        <v>968</v>
      </c>
      <c r="C969" s="3" t="s">
        <v>5077</v>
      </c>
      <c r="D969" s="15">
        <v>20000</v>
      </c>
      <c r="E969" s="1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7">
        <f t="shared" si="61"/>
        <v>246.91358024691357</v>
      </c>
      <c r="O969" s="5">
        <f t="shared" si="62"/>
        <v>0.17810000000000001</v>
      </c>
      <c r="P969" s="6" t="s">
        <v>8274</v>
      </c>
      <c r="Q969" s="6" t="s">
        <v>8276</v>
      </c>
      <c r="R969" s="11">
        <f t="shared" si="63"/>
        <v>42421.879328703704</v>
      </c>
      <c r="S969" s="12">
        <f t="shared" si="60"/>
        <v>42481.83766203704</v>
      </c>
    </row>
    <row r="970" spans="1:19" ht="43.2">
      <c r="A970">
        <v>968</v>
      </c>
      <c r="B970" s="3" t="s">
        <v>969</v>
      </c>
      <c r="C970" s="3" t="s">
        <v>5078</v>
      </c>
      <c r="D970" s="15">
        <v>8000</v>
      </c>
      <c r="E970" s="1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7">
        <f t="shared" si="61"/>
        <v>2000</v>
      </c>
      <c r="O970" s="5">
        <f t="shared" si="62"/>
        <v>1.325E-2</v>
      </c>
      <c r="P970" s="6" t="s">
        <v>8274</v>
      </c>
      <c r="Q970" s="6" t="s">
        <v>8276</v>
      </c>
      <c r="R970" s="11">
        <f t="shared" si="63"/>
        <v>41836.472615740742</v>
      </c>
      <c r="S970" s="12">
        <f t="shared" si="60"/>
        <v>41866.472615740742</v>
      </c>
    </row>
    <row r="971" spans="1:19" ht="28.8">
      <c r="A971">
        <v>969</v>
      </c>
      <c r="B971" s="3" t="s">
        <v>970</v>
      </c>
      <c r="C971" s="3" t="s">
        <v>5079</v>
      </c>
      <c r="D971" s="15">
        <v>30000</v>
      </c>
      <c r="E971" s="1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7">
        <f t="shared" si="61"/>
        <v>2727.2727272727275</v>
      </c>
      <c r="O971" s="5">
        <f t="shared" si="62"/>
        <v>0.46666666666666667</v>
      </c>
      <c r="P971" s="6" t="s">
        <v>8274</v>
      </c>
      <c r="Q971" s="6" t="s">
        <v>8276</v>
      </c>
      <c r="R971" s="11">
        <f t="shared" si="63"/>
        <v>42741.92832175926</v>
      </c>
      <c r="S971" s="12">
        <f t="shared" si="60"/>
        <v>42774.92832175926</v>
      </c>
    </row>
    <row r="972" spans="1:19" ht="57.6">
      <c r="A972">
        <v>970</v>
      </c>
      <c r="B972" s="3" t="s">
        <v>971</v>
      </c>
      <c r="C972" s="3" t="s">
        <v>5080</v>
      </c>
      <c r="D972" s="15">
        <v>5000</v>
      </c>
      <c r="E972" s="1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7">
        <f t="shared" si="61"/>
        <v>357.14285714285717</v>
      </c>
      <c r="O972" s="5">
        <f t="shared" si="62"/>
        <v>0.4592</v>
      </c>
      <c r="P972" s="6" t="s">
        <v>8274</v>
      </c>
      <c r="Q972" s="6" t="s">
        <v>8276</v>
      </c>
      <c r="R972" s="11">
        <f t="shared" si="63"/>
        <v>42720.845520833333</v>
      </c>
      <c r="S972" s="12">
        <f t="shared" si="60"/>
        <v>42757.832638888889</v>
      </c>
    </row>
    <row r="973" spans="1:19" ht="43.2">
      <c r="A973">
        <v>971</v>
      </c>
      <c r="B973" s="3" t="s">
        <v>972</v>
      </c>
      <c r="C973" s="3" t="s">
        <v>5081</v>
      </c>
      <c r="D973" s="15">
        <v>100000</v>
      </c>
      <c r="E973" s="1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7">
        <f t="shared" si="61"/>
        <v>20000</v>
      </c>
      <c r="O973" s="5">
        <f t="shared" si="62"/>
        <v>2.2599999999999999E-3</v>
      </c>
      <c r="P973" s="6" t="s">
        <v>8274</v>
      </c>
      <c r="Q973" s="6" t="s">
        <v>8276</v>
      </c>
      <c r="R973" s="11">
        <f t="shared" si="63"/>
        <v>42111.334027777775</v>
      </c>
      <c r="S973" s="12">
        <f t="shared" si="60"/>
        <v>42156.334027777775</v>
      </c>
    </row>
    <row r="974" spans="1:19" ht="43.2">
      <c r="A974">
        <v>972</v>
      </c>
      <c r="B974" s="3" t="s">
        <v>973</v>
      </c>
      <c r="C974" s="3" t="s">
        <v>5082</v>
      </c>
      <c r="D974" s="15">
        <v>20000</v>
      </c>
      <c r="E974" s="1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7">
        <f t="shared" si="61"/>
        <v>444.44444444444446</v>
      </c>
      <c r="O974" s="5">
        <f t="shared" si="62"/>
        <v>0.34625</v>
      </c>
      <c r="P974" s="6" t="s">
        <v>8274</v>
      </c>
      <c r="Q974" s="6" t="s">
        <v>8276</v>
      </c>
      <c r="R974" s="11">
        <f t="shared" si="63"/>
        <v>41856.490717592591</v>
      </c>
      <c r="S974" s="12">
        <f t="shared" si="60"/>
        <v>41885.915972222225</v>
      </c>
    </row>
    <row r="975" spans="1:19" ht="43.2">
      <c r="A975">
        <v>973</v>
      </c>
      <c r="B975" s="3" t="s">
        <v>974</v>
      </c>
      <c r="C975" s="3" t="s">
        <v>5083</v>
      </c>
      <c r="D975" s="15">
        <v>20000</v>
      </c>
      <c r="E975" s="1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7">
        <f t="shared" si="61"/>
        <v>2500</v>
      </c>
      <c r="O975" s="5">
        <f t="shared" si="62"/>
        <v>2.0549999999999999E-2</v>
      </c>
      <c r="P975" s="6" t="s">
        <v>8274</v>
      </c>
      <c r="Q975" s="6" t="s">
        <v>8276</v>
      </c>
      <c r="R975" s="11">
        <f t="shared" si="63"/>
        <v>42256.639965277776</v>
      </c>
      <c r="S975" s="12">
        <f t="shared" si="60"/>
        <v>42316.681631944448</v>
      </c>
    </row>
    <row r="976" spans="1:19" ht="43.2">
      <c r="A976">
        <v>974</v>
      </c>
      <c r="B976" s="3" t="s">
        <v>975</v>
      </c>
      <c r="C976" s="3" t="s">
        <v>5084</v>
      </c>
      <c r="D976" s="15">
        <v>50000</v>
      </c>
      <c r="E976" s="1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7">
        <f t="shared" si="61"/>
        <v>16666.666666666668</v>
      </c>
      <c r="O976" s="5">
        <f t="shared" si="62"/>
        <v>5.5999999999999999E-3</v>
      </c>
      <c r="P976" s="6" t="s">
        <v>8274</v>
      </c>
      <c r="Q976" s="6" t="s">
        <v>8276</v>
      </c>
      <c r="R976" s="11">
        <f t="shared" si="63"/>
        <v>42424.374490740738</v>
      </c>
      <c r="S976" s="12">
        <f t="shared" si="60"/>
        <v>42454.332824074074</v>
      </c>
    </row>
    <row r="977" spans="1:19" ht="43.2">
      <c r="A977">
        <v>975</v>
      </c>
      <c r="B977" s="3" t="s">
        <v>976</v>
      </c>
      <c r="C977" s="3" t="s">
        <v>5085</v>
      </c>
      <c r="D977" s="15">
        <v>100000</v>
      </c>
      <c r="E977" s="1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7">
        <f t="shared" si="61"/>
        <v>4166.666666666667</v>
      </c>
      <c r="O977" s="5">
        <f t="shared" si="62"/>
        <v>2.6069999999999999E-2</v>
      </c>
      <c r="P977" s="6" t="s">
        <v>8274</v>
      </c>
      <c r="Q977" s="6" t="s">
        <v>8276</v>
      </c>
      <c r="R977" s="11">
        <f t="shared" si="63"/>
        <v>42489.321585648147</v>
      </c>
      <c r="S977" s="12">
        <f t="shared" si="60"/>
        <v>42549.321585648147</v>
      </c>
    </row>
    <row r="978" spans="1:19" ht="43.2">
      <c r="A978">
        <v>976</v>
      </c>
      <c r="B978" s="3" t="s">
        <v>977</v>
      </c>
      <c r="C978" s="3" t="s">
        <v>5086</v>
      </c>
      <c r="D978" s="15">
        <v>150000</v>
      </c>
      <c r="E978" s="1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7">
        <f t="shared" si="61"/>
        <v>8333.3333333333339</v>
      </c>
      <c r="O978" s="5">
        <f t="shared" si="62"/>
        <v>1.9259999999999999E-2</v>
      </c>
      <c r="P978" s="6" t="s">
        <v>8274</v>
      </c>
      <c r="Q978" s="6" t="s">
        <v>8276</v>
      </c>
      <c r="R978" s="11">
        <f t="shared" si="63"/>
        <v>42184.683993055558</v>
      </c>
      <c r="S978" s="12">
        <f t="shared" si="60"/>
        <v>42229.683993055558</v>
      </c>
    </row>
    <row r="979" spans="1:19" ht="43.2">
      <c r="A979">
        <v>977</v>
      </c>
      <c r="B979" s="3" t="s">
        <v>978</v>
      </c>
      <c r="C979" s="3" t="s">
        <v>5087</v>
      </c>
      <c r="D979" s="15">
        <v>2700</v>
      </c>
      <c r="E979" s="1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7">
        <f t="shared" si="61"/>
        <v>225</v>
      </c>
      <c r="O979" s="5">
        <f t="shared" si="62"/>
        <v>0.33666666666666667</v>
      </c>
      <c r="P979" s="6" t="s">
        <v>8274</v>
      </c>
      <c r="Q979" s="6" t="s">
        <v>8276</v>
      </c>
      <c r="R979" s="11">
        <f t="shared" si="63"/>
        <v>42391.567094907412</v>
      </c>
      <c r="S979" s="12">
        <f t="shared" si="60"/>
        <v>42421.567094907412</v>
      </c>
    </row>
    <row r="980" spans="1:19" ht="43.2">
      <c r="A980">
        <v>978</v>
      </c>
      <c r="B980" s="3" t="s">
        <v>979</v>
      </c>
      <c r="C980" s="3" t="s">
        <v>5088</v>
      </c>
      <c r="D980" s="15">
        <v>172889</v>
      </c>
      <c r="E980" s="1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7">
        <f t="shared" si="61"/>
        <v>1405.6016260162601</v>
      </c>
      <c r="O980" s="5">
        <f t="shared" si="62"/>
        <v>0.5626326718299024</v>
      </c>
      <c r="P980" s="6" t="s">
        <v>8274</v>
      </c>
      <c r="Q980" s="6" t="s">
        <v>8276</v>
      </c>
      <c r="R980" s="11">
        <f t="shared" si="63"/>
        <v>42394.934039351851</v>
      </c>
      <c r="S980" s="12">
        <f t="shared" si="60"/>
        <v>42424.934039351851</v>
      </c>
    </row>
    <row r="981" spans="1:19" ht="43.2">
      <c r="A981">
        <v>979</v>
      </c>
      <c r="B981" s="3" t="s">
        <v>980</v>
      </c>
      <c r="C981" s="3" t="s">
        <v>5089</v>
      </c>
      <c r="D981" s="15">
        <v>35000</v>
      </c>
      <c r="E981" s="1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7">
        <f t="shared" si="61"/>
        <v>364.58333333333331</v>
      </c>
      <c r="O981" s="5">
        <f t="shared" si="62"/>
        <v>0.82817600000000002</v>
      </c>
      <c r="P981" s="6" t="s">
        <v>8274</v>
      </c>
      <c r="Q981" s="6" t="s">
        <v>8276</v>
      </c>
      <c r="R981" s="11">
        <f t="shared" si="63"/>
        <v>42506.041990740741</v>
      </c>
      <c r="S981" s="12">
        <f t="shared" si="60"/>
        <v>42541.415972222225</v>
      </c>
    </row>
    <row r="982" spans="1:19" ht="57.6">
      <c r="A982">
        <v>980</v>
      </c>
      <c r="B982" s="3" t="s">
        <v>981</v>
      </c>
      <c r="C982" s="3" t="s">
        <v>5090</v>
      </c>
      <c r="D982" s="15">
        <v>10000</v>
      </c>
      <c r="E982" s="1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7">
        <f t="shared" si="61"/>
        <v>322.58064516129031</v>
      </c>
      <c r="O982" s="5">
        <f t="shared" si="62"/>
        <v>0.14860000000000001</v>
      </c>
      <c r="P982" s="6" t="s">
        <v>8274</v>
      </c>
      <c r="Q982" s="6" t="s">
        <v>8276</v>
      </c>
      <c r="R982" s="11">
        <f t="shared" si="63"/>
        <v>41928.529189814813</v>
      </c>
      <c r="S982" s="12">
        <f t="shared" si="60"/>
        <v>41973.570856481485</v>
      </c>
    </row>
    <row r="983" spans="1:19" ht="57.6">
      <c r="A983">
        <v>981</v>
      </c>
      <c r="B983" s="3" t="s">
        <v>982</v>
      </c>
      <c r="C983" s="3" t="s">
        <v>5091</v>
      </c>
      <c r="D983" s="15">
        <v>88888</v>
      </c>
      <c r="E983" s="1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7">
        <f t="shared" si="61"/>
        <v>22222</v>
      </c>
      <c r="O983" s="5">
        <f t="shared" si="62"/>
        <v>1.2375123751237513E-4</v>
      </c>
      <c r="P983" s="6" t="s">
        <v>8274</v>
      </c>
      <c r="Q983" s="6" t="s">
        <v>8276</v>
      </c>
      <c r="R983" s="11">
        <f t="shared" si="63"/>
        <v>41830.572013888886</v>
      </c>
      <c r="S983" s="12">
        <f t="shared" si="60"/>
        <v>41860.572013888886</v>
      </c>
    </row>
    <row r="984" spans="1:19" ht="28.8">
      <c r="A984">
        <v>982</v>
      </c>
      <c r="B984" s="3" t="s">
        <v>983</v>
      </c>
      <c r="C984" s="3" t="s">
        <v>5092</v>
      </c>
      <c r="D984" s="15">
        <v>17500</v>
      </c>
      <c r="E984" s="1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7">
        <f t="shared" si="61"/>
        <v>5833.333333333333</v>
      </c>
      <c r="O984" s="5">
        <f t="shared" si="62"/>
        <v>1.7142857142857143E-4</v>
      </c>
      <c r="P984" s="6" t="s">
        <v>8274</v>
      </c>
      <c r="Q984" s="6" t="s">
        <v>8276</v>
      </c>
      <c r="R984" s="11">
        <f t="shared" si="63"/>
        <v>42615.378310185188</v>
      </c>
      <c r="S984" s="12">
        <f t="shared" si="60"/>
        <v>42645.378310185188</v>
      </c>
    </row>
    <row r="985" spans="1:19" ht="57.6">
      <c r="A985">
        <v>983</v>
      </c>
      <c r="B985" s="3" t="s">
        <v>984</v>
      </c>
      <c r="C985" s="3" t="s">
        <v>5093</v>
      </c>
      <c r="D985" s="15">
        <v>104219</v>
      </c>
      <c r="E985" s="1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7">
        <f t="shared" si="61"/>
        <v>582.22905027932961</v>
      </c>
      <c r="O985" s="5">
        <f t="shared" si="62"/>
        <v>0.2950613611721471</v>
      </c>
      <c r="P985" s="6" t="s">
        <v>8274</v>
      </c>
      <c r="Q985" s="6" t="s">
        <v>8276</v>
      </c>
      <c r="R985" s="11">
        <f t="shared" si="63"/>
        <v>42574.292650462958</v>
      </c>
      <c r="S985" s="12">
        <f t="shared" si="60"/>
        <v>42605.495833333334</v>
      </c>
    </row>
    <row r="986" spans="1:19" ht="72">
      <c r="A986">
        <v>984</v>
      </c>
      <c r="B986" s="3" t="s">
        <v>985</v>
      </c>
      <c r="C986" s="3" t="s">
        <v>5094</v>
      </c>
      <c r="D986" s="15">
        <v>10000</v>
      </c>
      <c r="E986" s="1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7">
        <f t="shared" si="61"/>
        <v>3333.3333333333335</v>
      </c>
      <c r="O986" s="5">
        <f t="shared" si="62"/>
        <v>1.06E-2</v>
      </c>
      <c r="P986" s="6" t="s">
        <v>8274</v>
      </c>
      <c r="Q986" s="6" t="s">
        <v>8276</v>
      </c>
      <c r="R986" s="11">
        <f t="shared" si="63"/>
        <v>42060.74083333333</v>
      </c>
      <c r="S986" s="12">
        <f t="shared" si="60"/>
        <v>42090.699166666665</v>
      </c>
    </row>
    <row r="987" spans="1:19" ht="43.2">
      <c r="A987">
        <v>985</v>
      </c>
      <c r="B987" s="3" t="s">
        <v>986</v>
      </c>
      <c r="C987" s="3" t="s">
        <v>5095</v>
      </c>
      <c r="D987" s="15">
        <v>30000</v>
      </c>
      <c r="E987" s="1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7">
        <f t="shared" si="61"/>
        <v>1304.3478260869565</v>
      </c>
      <c r="O987" s="5">
        <f t="shared" si="62"/>
        <v>6.2933333333333327E-2</v>
      </c>
      <c r="P987" s="6" t="s">
        <v>8274</v>
      </c>
      <c r="Q987" s="6" t="s">
        <v>8276</v>
      </c>
      <c r="R987" s="11">
        <f t="shared" si="63"/>
        <v>42339.592708333337</v>
      </c>
      <c r="S987" s="12">
        <f t="shared" si="60"/>
        <v>42369.583333333328</v>
      </c>
    </row>
    <row r="988" spans="1:19" ht="57.6">
      <c r="A988">
        <v>986</v>
      </c>
      <c r="B988" s="3" t="s">
        <v>987</v>
      </c>
      <c r="C988" s="3" t="s">
        <v>5096</v>
      </c>
      <c r="D988" s="15">
        <v>20000</v>
      </c>
      <c r="E988" s="1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7">
        <f t="shared" si="61"/>
        <v>869.56521739130437</v>
      </c>
      <c r="O988" s="5">
        <f t="shared" si="62"/>
        <v>0.1275</v>
      </c>
      <c r="P988" s="6" t="s">
        <v>8274</v>
      </c>
      <c r="Q988" s="6" t="s">
        <v>8276</v>
      </c>
      <c r="R988" s="11">
        <f t="shared" si="63"/>
        <v>42324.392361111109</v>
      </c>
      <c r="S988" s="12">
        <f t="shared" si="60"/>
        <v>42378.625</v>
      </c>
    </row>
    <row r="989" spans="1:19" ht="43.2">
      <c r="A989">
        <v>987</v>
      </c>
      <c r="B989" s="3" t="s">
        <v>988</v>
      </c>
      <c r="C989" s="3" t="s">
        <v>5097</v>
      </c>
      <c r="D989" s="15">
        <v>50000</v>
      </c>
      <c r="E989" s="1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7">
        <f t="shared" si="61"/>
        <v>1219.5121951219512</v>
      </c>
      <c r="O989" s="5">
        <f t="shared" si="62"/>
        <v>0.13220000000000001</v>
      </c>
      <c r="P989" s="6" t="s">
        <v>8274</v>
      </c>
      <c r="Q989" s="6" t="s">
        <v>8276</v>
      </c>
      <c r="R989" s="11">
        <f t="shared" si="63"/>
        <v>41772.919560185182</v>
      </c>
      <c r="S989" s="12">
        <f t="shared" si="60"/>
        <v>41812.919560185182</v>
      </c>
    </row>
    <row r="990" spans="1:19" ht="57.6">
      <c r="A990">
        <v>988</v>
      </c>
      <c r="B990" s="3" t="s">
        <v>989</v>
      </c>
      <c r="C990" s="3" t="s">
        <v>5098</v>
      </c>
      <c r="D990" s="15">
        <v>5000</v>
      </c>
      <c r="E990" s="1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7" t="e">
        <f t="shared" si="61"/>
        <v>#DIV/0!</v>
      </c>
      <c r="O990" s="5">
        <f t="shared" si="62"/>
        <v>0</v>
      </c>
      <c r="P990" s="6" t="s">
        <v>8274</v>
      </c>
      <c r="Q990" s="6" t="s">
        <v>8276</v>
      </c>
      <c r="R990" s="11">
        <f t="shared" si="63"/>
        <v>42613.981770833328</v>
      </c>
      <c r="S990" s="12">
        <f t="shared" si="60"/>
        <v>42643.981770833328</v>
      </c>
    </row>
    <row r="991" spans="1:19" ht="28.8">
      <c r="A991">
        <v>989</v>
      </c>
      <c r="B991" s="3" t="s">
        <v>990</v>
      </c>
      <c r="C991" s="3" t="s">
        <v>5099</v>
      </c>
      <c r="D991" s="15">
        <v>10000</v>
      </c>
      <c r="E991" s="1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7">
        <f t="shared" si="61"/>
        <v>312.5</v>
      </c>
      <c r="O991" s="5">
        <f t="shared" si="62"/>
        <v>0.16769999999999999</v>
      </c>
      <c r="P991" s="6" t="s">
        <v>8274</v>
      </c>
      <c r="Q991" s="6" t="s">
        <v>8276</v>
      </c>
      <c r="R991" s="11">
        <f t="shared" si="63"/>
        <v>42611.558969907404</v>
      </c>
      <c r="S991" s="12">
        <f t="shared" si="60"/>
        <v>42641.558969907404</v>
      </c>
    </row>
    <row r="992" spans="1:19" ht="43.2">
      <c r="A992">
        <v>990</v>
      </c>
      <c r="B992" s="3" t="s">
        <v>991</v>
      </c>
      <c r="C992" s="3" t="s">
        <v>5100</v>
      </c>
      <c r="D992" s="15">
        <v>25000</v>
      </c>
      <c r="E992" s="1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7">
        <f t="shared" si="61"/>
        <v>12500</v>
      </c>
      <c r="O992" s="5">
        <f t="shared" si="62"/>
        <v>1.0399999999999999E-3</v>
      </c>
      <c r="P992" s="6" t="s">
        <v>8274</v>
      </c>
      <c r="Q992" s="6" t="s">
        <v>8276</v>
      </c>
      <c r="R992" s="11">
        <f t="shared" si="63"/>
        <v>41855.409305555557</v>
      </c>
      <c r="S992" s="12">
        <f t="shared" si="60"/>
        <v>41885.409305555557</v>
      </c>
    </row>
    <row r="993" spans="1:19" ht="72">
      <c r="A993">
        <v>991</v>
      </c>
      <c r="B993" s="3" t="s">
        <v>992</v>
      </c>
      <c r="C993" s="3" t="s">
        <v>5101</v>
      </c>
      <c r="D993" s="15">
        <v>5000</v>
      </c>
      <c r="E993" s="1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7">
        <f t="shared" si="61"/>
        <v>714.28571428571433</v>
      </c>
      <c r="O993" s="5">
        <f t="shared" si="62"/>
        <v>4.24E-2</v>
      </c>
      <c r="P993" s="6" t="s">
        <v>8274</v>
      </c>
      <c r="Q993" s="6" t="s">
        <v>8276</v>
      </c>
      <c r="R993" s="11">
        <f t="shared" si="63"/>
        <v>42538.38180555556</v>
      </c>
      <c r="S993" s="12">
        <f t="shared" si="60"/>
        <v>42563.410416666666</v>
      </c>
    </row>
    <row r="994" spans="1:19" ht="43.2">
      <c r="A994">
        <v>992</v>
      </c>
      <c r="B994" s="3" t="s">
        <v>993</v>
      </c>
      <c r="C994" s="3" t="s">
        <v>5102</v>
      </c>
      <c r="D994" s="15">
        <v>100000</v>
      </c>
      <c r="E994" s="1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7">
        <f t="shared" si="61"/>
        <v>25000</v>
      </c>
      <c r="O994" s="5">
        <f t="shared" si="62"/>
        <v>4.6699999999999997E-3</v>
      </c>
      <c r="P994" s="6" t="s">
        <v>8274</v>
      </c>
      <c r="Q994" s="6" t="s">
        <v>8276</v>
      </c>
      <c r="R994" s="11">
        <f t="shared" si="63"/>
        <v>42437.549988425926</v>
      </c>
      <c r="S994" s="12">
        <f t="shared" si="60"/>
        <v>42497.508321759262</v>
      </c>
    </row>
    <row r="995" spans="1:19" ht="43.2">
      <c r="A995">
        <v>993</v>
      </c>
      <c r="B995" s="3" t="s">
        <v>994</v>
      </c>
      <c r="C995" s="3" t="s">
        <v>5103</v>
      </c>
      <c r="D995" s="15">
        <v>70000</v>
      </c>
      <c r="E995" s="1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7">
        <f t="shared" si="61"/>
        <v>357.14285714285717</v>
      </c>
      <c r="O995" s="5">
        <f t="shared" si="62"/>
        <v>0.25087142857142858</v>
      </c>
      <c r="P995" s="6" t="s">
        <v>8274</v>
      </c>
      <c r="Q995" s="6" t="s">
        <v>8276</v>
      </c>
      <c r="R995" s="11">
        <f t="shared" si="63"/>
        <v>42652.589907407411</v>
      </c>
      <c r="S995" s="12">
        <f t="shared" si="60"/>
        <v>42685.833333333328</v>
      </c>
    </row>
    <row r="996" spans="1:19" ht="57.6">
      <c r="A996">
        <v>994</v>
      </c>
      <c r="B996" s="3" t="s">
        <v>995</v>
      </c>
      <c r="C996" s="3" t="s">
        <v>5104</v>
      </c>
      <c r="D996" s="15">
        <v>200000</v>
      </c>
      <c r="E996" s="1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7">
        <f t="shared" si="61"/>
        <v>18181.81818181818</v>
      </c>
      <c r="O996" s="5">
        <f t="shared" si="62"/>
        <v>2.3345000000000001E-2</v>
      </c>
      <c r="P996" s="6" t="s">
        <v>8274</v>
      </c>
      <c r="Q996" s="6" t="s">
        <v>8276</v>
      </c>
      <c r="R996" s="11">
        <f t="shared" si="63"/>
        <v>41920.888078703705</v>
      </c>
      <c r="S996" s="12">
        <f t="shared" si="60"/>
        <v>41973.582638888889</v>
      </c>
    </row>
    <row r="997" spans="1:19" ht="43.2">
      <c r="A997">
        <v>995</v>
      </c>
      <c r="B997" s="3" t="s">
        <v>996</v>
      </c>
      <c r="C997" s="3" t="s">
        <v>5105</v>
      </c>
      <c r="D997" s="15">
        <v>10000</v>
      </c>
      <c r="E997" s="1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7">
        <f t="shared" si="61"/>
        <v>1111.1111111111111</v>
      </c>
      <c r="O997" s="5">
        <f t="shared" si="62"/>
        <v>7.2599999999999998E-2</v>
      </c>
      <c r="P997" s="6" t="s">
        <v>8274</v>
      </c>
      <c r="Q997" s="6" t="s">
        <v>8276</v>
      </c>
      <c r="R997" s="11">
        <f t="shared" si="63"/>
        <v>41947.565740740742</v>
      </c>
      <c r="S997" s="12">
        <f t="shared" si="60"/>
        <v>41972.291666666672</v>
      </c>
    </row>
    <row r="998" spans="1:19" ht="28.8">
      <c r="A998">
        <v>996</v>
      </c>
      <c r="B998" s="3" t="s">
        <v>997</v>
      </c>
      <c r="C998" s="3" t="s">
        <v>5106</v>
      </c>
      <c r="D998" s="15">
        <v>4000</v>
      </c>
      <c r="E998" s="1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7">
        <f t="shared" si="61"/>
        <v>800</v>
      </c>
      <c r="O998" s="5">
        <f t="shared" si="62"/>
        <v>1.6250000000000001E-2</v>
      </c>
      <c r="P998" s="6" t="s">
        <v>8274</v>
      </c>
      <c r="Q998" s="6" t="s">
        <v>8276</v>
      </c>
      <c r="R998" s="11">
        <f t="shared" si="63"/>
        <v>41817.491435185184</v>
      </c>
      <c r="S998" s="12">
        <f t="shared" si="60"/>
        <v>41847.268750000003</v>
      </c>
    </row>
    <row r="999" spans="1:19" ht="28.8">
      <c r="A999">
        <v>997</v>
      </c>
      <c r="B999" s="3" t="s">
        <v>998</v>
      </c>
      <c r="C999" s="3" t="s">
        <v>5107</v>
      </c>
      <c r="D999" s="15">
        <v>5000</v>
      </c>
      <c r="E999" s="1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7">
        <f t="shared" si="61"/>
        <v>625</v>
      </c>
      <c r="O999" s="5">
        <f t="shared" si="62"/>
        <v>1.2999999999999999E-2</v>
      </c>
      <c r="P999" s="6" t="s">
        <v>8274</v>
      </c>
      <c r="Q999" s="6" t="s">
        <v>8276</v>
      </c>
      <c r="R999" s="11">
        <f t="shared" si="63"/>
        <v>41940.72797453704</v>
      </c>
      <c r="S999" s="12">
        <f t="shared" si="60"/>
        <v>41970.769641203704</v>
      </c>
    </row>
    <row r="1000" spans="1:19" ht="43.2">
      <c r="A1000">
        <v>998</v>
      </c>
      <c r="B1000" s="3" t="s">
        <v>999</v>
      </c>
      <c r="C1000" s="3" t="s">
        <v>5108</v>
      </c>
      <c r="D1000" s="15">
        <v>60000</v>
      </c>
      <c r="E1000" s="1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7">
        <f t="shared" si="61"/>
        <v>262.00873362445412</v>
      </c>
      <c r="O1000" s="5">
        <f t="shared" si="62"/>
        <v>0.58558333333333334</v>
      </c>
      <c r="P1000" s="6" t="s">
        <v>8274</v>
      </c>
      <c r="Q1000" s="6" t="s">
        <v>8276</v>
      </c>
      <c r="R1000" s="11">
        <f t="shared" si="63"/>
        <v>42281.793993055559</v>
      </c>
      <c r="S1000" s="12">
        <f t="shared" si="60"/>
        <v>42326.835659722223</v>
      </c>
    </row>
    <row r="1001" spans="1:19" ht="43.2">
      <c r="A1001">
        <v>999</v>
      </c>
      <c r="B1001" s="3" t="s">
        <v>1000</v>
      </c>
      <c r="C1001" s="3" t="s">
        <v>5109</v>
      </c>
      <c r="D1001" s="15">
        <v>150000</v>
      </c>
      <c r="E1001" s="1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7">
        <f t="shared" si="61"/>
        <v>3750</v>
      </c>
      <c r="O1001" s="5">
        <f t="shared" si="62"/>
        <v>7.7886666666666673E-2</v>
      </c>
      <c r="P1001" s="6" t="s">
        <v>8274</v>
      </c>
      <c r="Q1001" s="6" t="s">
        <v>8276</v>
      </c>
      <c r="R1001" s="11">
        <f t="shared" si="63"/>
        <v>41925.92465277778</v>
      </c>
      <c r="S1001" s="12">
        <f t="shared" si="60"/>
        <v>41955.959722222222</v>
      </c>
    </row>
    <row r="1002" spans="1:19" ht="43.2">
      <c r="A1002">
        <v>1000</v>
      </c>
      <c r="B1002" s="3" t="s">
        <v>1001</v>
      </c>
      <c r="C1002" s="3" t="s">
        <v>5110</v>
      </c>
      <c r="D1002" s="15">
        <v>894700</v>
      </c>
      <c r="E1002" s="1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7">
        <f t="shared" si="61"/>
        <v>149116.66666666666</v>
      </c>
      <c r="O1002" s="5">
        <f t="shared" si="62"/>
        <v>2.2157147647256063E-2</v>
      </c>
      <c r="P1002" s="6" t="s">
        <v>8274</v>
      </c>
      <c r="Q1002" s="6" t="s">
        <v>8276</v>
      </c>
      <c r="R1002" s="11">
        <f t="shared" si="63"/>
        <v>42748.68472222222</v>
      </c>
      <c r="S1002" s="12">
        <f t="shared" si="60"/>
        <v>42808.643055555556</v>
      </c>
    </row>
    <row r="1003" spans="1:19" ht="57.6">
      <c r="A1003">
        <v>1001</v>
      </c>
      <c r="B1003" s="3" t="s">
        <v>1002</v>
      </c>
      <c r="C1003" s="3" t="s">
        <v>5111</v>
      </c>
      <c r="D1003" s="15">
        <v>5000</v>
      </c>
      <c r="E1003" s="1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7">
        <f t="shared" si="61"/>
        <v>1250</v>
      </c>
      <c r="O1003" s="5">
        <f t="shared" si="62"/>
        <v>1.04</v>
      </c>
      <c r="P1003" s="6" t="s">
        <v>8274</v>
      </c>
      <c r="Q1003" s="6" t="s">
        <v>8276</v>
      </c>
      <c r="R1003" s="11">
        <f t="shared" si="63"/>
        <v>42720.345057870371</v>
      </c>
      <c r="S1003" s="12">
        <f t="shared" si="60"/>
        <v>42765.345057870371</v>
      </c>
    </row>
    <row r="1004" spans="1:19" ht="43.2">
      <c r="A1004">
        <v>1002</v>
      </c>
      <c r="B1004" s="3" t="s">
        <v>1003</v>
      </c>
      <c r="C1004" s="3" t="s">
        <v>5112</v>
      </c>
      <c r="D1004" s="15">
        <v>9999</v>
      </c>
      <c r="E1004" s="1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7">
        <f t="shared" si="61"/>
        <v>454.5</v>
      </c>
      <c r="O1004" s="5">
        <f t="shared" si="62"/>
        <v>0.29602960296029601</v>
      </c>
      <c r="P1004" s="6" t="s">
        <v>8274</v>
      </c>
      <c r="Q1004" s="6" t="s">
        <v>8276</v>
      </c>
      <c r="R1004" s="11">
        <f t="shared" si="63"/>
        <v>42325.309189814812</v>
      </c>
      <c r="S1004" s="12">
        <f t="shared" si="60"/>
        <v>42354.874305555553</v>
      </c>
    </row>
    <row r="1005" spans="1:19" ht="43.2">
      <c r="A1005">
        <v>1003</v>
      </c>
      <c r="B1005" s="3" t="s">
        <v>1004</v>
      </c>
      <c r="C1005" s="3" t="s">
        <v>5113</v>
      </c>
      <c r="D1005" s="15">
        <v>20000</v>
      </c>
      <c r="E1005" s="1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7">
        <f t="shared" si="61"/>
        <v>1333.3333333333333</v>
      </c>
      <c r="O1005" s="5">
        <f t="shared" si="62"/>
        <v>0.16055</v>
      </c>
      <c r="P1005" s="6" t="s">
        <v>8274</v>
      </c>
      <c r="Q1005" s="6" t="s">
        <v>8276</v>
      </c>
      <c r="R1005" s="11">
        <f t="shared" si="63"/>
        <v>42780.334039351852</v>
      </c>
      <c r="S1005" s="12">
        <f t="shared" si="60"/>
        <v>42810.292372685188</v>
      </c>
    </row>
    <row r="1006" spans="1:19" ht="28.8">
      <c r="A1006">
        <v>1004</v>
      </c>
      <c r="B1006" s="3" t="s">
        <v>1005</v>
      </c>
      <c r="C1006" s="3" t="s">
        <v>5114</v>
      </c>
      <c r="D1006" s="15">
        <v>25000</v>
      </c>
      <c r="E1006" s="1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7">
        <f t="shared" si="61"/>
        <v>263.15789473684208</v>
      </c>
      <c r="O1006" s="5">
        <f t="shared" si="62"/>
        <v>0.82208000000000003</v>
      </c>
      <c r="P1006" s="6" t="s">
        <v>8274</v>
      </c>
      <c r="Q1006" s="6" t="s">
        <v>8276</v>
      </c>
      <c r="R1006" s="11">
        <f t="shared" si="63"/>
        <v>42388.333645833336</v>
      </c>
      <c r="S1006" s="12">
        <f t="shared" si="60"/>
        <v>42418.333645833336</v>
      </c>
    </row>
    <row r="1007" spans="1:19" ht="43.2">
      <c r="A1007">
        <v>1005</v>
      </c>
      <c r="B1007" s="3" t="s">
        <v>1006</v>
      </c>
      <c r="C1007" s="3" t="s">
        <v>5115</v>
      </c>
      <c r="D1007" s="15">
        <v>200000</v>
      </c>
      <c r="E1007" s="1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7">
        <f t="shared" si="61"/>
        <v>1242.2360248447205</v>
      </c>
      <c r="O1007" s="5">
        <f t="shared" si="62"/>
        <v>0.75051000000000001</v>
      </c>
      <c r="P1007" s="6" t="s">
        <v>8274</v>
      </c>
      <c r="Q1007" s="6" t="s">
        <v>8276</v>
      </c>
      <c r="R1007" s="11">
        <f t="shared" si="63"/>
        <v>42276.249803240746</v>
      </c>
      <c r="S1007" s="12">
        <f t="shared" si="60"/>
        <v>42307.249803240746</v>
      </c>
    </row>
    <row r="1008" spans="1:19" ht="43.2">
      <c r="A1008">
        <v>1006</v>
      </c>
      <c r="B1008" s="3" t="s">
        <v>1007</v>
      </c>
      <c r="C1008" s="3" t="s">
        <v>5116</v>
      </c>
      <c r="D1008" s="15">
        <v>4000</v>
      </c>
      <c r="E1008" s="1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7">
        <f t="shared" si="61"/>
        <v>500</v>
      </c>
      <c r="O1008" s="5">
        <f t="shared" si="62"/>
        <v>5.8500000000000003E-2</v>
      </c>
      <c r="P1008" s="6" t="s">
        <v>8274</v>
      </c>
      <c r="Q1008" s="6" t="s">
        <v>8276</v>
      </c>
      <c r="R1008" s="11">
        <f t="shared" si="63"/>
        <v>41976.665185185186</v>
      </c>
      <c r="S1008" s="12">
        <f t="shared" si="60"/>
        <v>41984.924305555556</v>
      </c>
    </row>
    <row r="1009" spans="1:19" ht="43.2">
      <c r="A1009">
        <v>1007</v>
      </c>
      <c r="B1009" s="3" t="s">
        <v>1008</v>
      </c>
      <c r="C1009" s="3" t="s">
        <v>5117</v>
      </c>
      <c r="D1009" s="15">
        <v>30000</v>
      </c>
      <c r="E1009" s="1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7">
        <f t="shared" si="61"/>
        <v>394.73684210526318</v>
      </c>
      <c r="O1009" s="5">
        <f t="shared" si="62"/>
        <v>0.44319999999999998</v>
      </c>
      <c r="P1009" s="6" t="s">
        <v>8274</v>
      </c>
      <c r="Q1009" s="6" t="s">
        <v>8276</v>
      </c>
      <c r="R1009" s="11">
        <f t="shared" si="63"/>
        <v>42676.208599537036</v>
      </c>
      <c r="S1009" s="12">
        <f t="shared" si="60"/>
        <v>42718.2502662037</v>
      </c>
    </row>
    <row r="1010" spans="1:19" ht="43.2">
      <c r="A1010">
        <v>1008</v>
      </c>
      <c r="B1010" s="3" t="s">
        <v>1009</v>
      </c>
      <c r="C1010" s="3" t="s">
        <v>5118</v>
      </c>
      <c r="D1010" s="15">
        <v>93500</v>
      </c>
      <c r="E1010" s="1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7">
        <f t="shared" si="61"/>
        <v>93500</v>
      </c>
      <c r="O1010" s="5">
        <f t="shared" si="62"/>
        <v>2.6737967914438501E-3</v>
      </c>
      <c r="P1010" s="6" t="s">
        <v>8274</v>
      </c>
      <c r="Q1010" s="6" t="s">
        <v>8276</v>
      </c>
      <c r="R1010" s="11">
        <f t="shared" si="63"/>
        <v>42702.434201388889</v>
      </c>
      <c r="S1010" s="12">
        <f t="shared" si="60"/>
        <v>42732.434201388889</v>
      </c>
    </row>
    <row r="1011" spans="1:19" ht="57.6">
      <c r="A1011">
        <v>1009</v>
      </c>
      <c r="B1011" s="3" t="s">
        <v>1010</v>
      </c>
      <c r="C1011" s="3" t="s">
        <v>5119</v>
      </c>
      <c r="D1011" s="15">
        <v>50000</v>
      </c>
      <c r="E1011" s="1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7">
        <f t="shared" si="61"/>
        <v>495.04950495049508</v>
      </c>
      <c r="O1011" s="5">
        <f t="shared" si="62"/>
        <v>0.1313</v>
      </c>
      <c r="P1011" s="6" t="s">
        <v>8274</v>
      </c>
      <c r="Q1011" s="6" t="s">
        <v>8276</v>
      </c>
      <c r="R1011" s="11">
        <f t="shared" si="63"/>
        <v>42510.229699074072</v>
      </c>
      <c r="S1011" s="12">
        <f t="shared" si="60"/>
        <v>42540.229699074072</v>
      </c>
    </row>
    <row r="1012" spans="1:19" ht="43.2">
      <c r="A1012">
        <v>1010</v>
      </c>
      <c r="B1012" s="3" t="s">
        <v>1011</v>
      </c>
      <c r="C1012" s="3" t="s">
        <v>5120</v>
      </c>
      <c r="D1012" s="15">
        <v>115250</v>
      </c>
      <c r="E1012" s="1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7">
        <f t="shared" si="61"/>
        <v>28812.5</v>
      </c>
      <c r="O1012" s="5">
        <f t="shared" si="62"/>
        <v>1.9088937093275488E-3</v>
      </c>
      <c r="P1012" s="6" t="s">
        <v>8274</v>
      </c>
      <c r="Q1012" s="6" t="s">
        <v>8276</v>
      </c>
      <c r="R1012" s="11">
        <f t="shared" si="63"/>
        <v>42561.454421296294</v>
      </c>
      <c r="S1012" s="12">
        <f t="shared" si="60"/>
        <v>42617.749305555553</v>
      </c>
    </row>
    <row r="1013" spans="1:19" ht="43.2">
      <c r="A1013">
        <v>1011</v>
      </c>
      <c r="B1013" s="3" t="s">
        <v>1012</v>
      </c>
      <c r="C1013" s="3" t="s">
        <v>5121</v>
      </c>
      <c r="D1013" s="15">
        <v>20000</v>
      </c>
      <c r="E1013" s="1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7">
        <f t="shared" si="61"/>
        <v>20000</v>
      </c>
      <c r="O1013" s="5">
        <f t="shared" si="62"/>
        <v>3.7499999999999999E-3</v>
      </c>
      <c r="P1013" s="6" t="s">
        <v>8274</v>
      </c>
      <c r="Q1013" s="6" t="s">
        <v>8276</v>
      </c>
      <c r="R1013" s="11">
        <f t="shared" si="63"/>
        <v>41946.523090277777</v>
      </c>
      <c r="S1013" s="12">
        <f t="shared" si="60"/>
        <v>41991.523090277777</v>
      </c>
    </row>
    <row r="1014" spans="1:19" ht="57.6">
      <c r="A1014">
        <v>1012</v>
      </c>
      <c r="B1014" s="3" t="s">
        <v>1013</v>
      </c>
      <c r="C1014" s="3" t="s">
        <v>5122</v>
      </c>
      <c r="D1014" s="15">
        <v>5000</v>
      </c>
      <c r="E1014" s="1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7">
        <f t="shared" si="61"/>
        <v>6.4516129032258061</v>
      </c>
      <c r="O1014" s="5">
        <f t="shared" si="62"/>
        <v>215.35021</v>
      </c>
      <c r="P1014" s="6" t="s">
        <v>8274</v>
      </c>
      <c r="Q1014" s="6" t="s">
        <v>8276</v>
      </c>
      <c r="R1014" s="11">
        <f t="shared" si="63"/>
        <v>42714.065416666665</v>
      </c>
      <c r="S1014" s="12">
        <f t="shared" si="60"/>
        <v>42759.065416666665</v>
      </c>
    </row>
    <row r="1015" spans="1:19" ht="43.2">
      <c r="A1015">
        <v>1013</v>
      </c>
      <c r="B1015" s="3" t="s">
        <v>1014</v>
      </c>
      <c r="C1015" s="3" t="s">
        <v>5123</v>
      </c>
      <c r="D1015" s="15">
        <v>25000</v>
      </c>
      <c r="E1015" s="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7">
        <f t="shared" si="61"/>
        <v>277.77777777777777</v>
      </c>
      <c r="O1015" s="5">
        <f t="shared" si="62"/>
        <v>0.34527999999999998</v>
      </c>
      <c r="P1015" s="6" t="s">
        <v>8274</v>
      </c>
      <c r="Q1015" s="6" t="s">
        <v>8276</v>
      </c>
      <c r="R1015" s="11">
        <f t="shared" si="63"/>
        <v>42339.458981481483</v>
      </c>
      <c r="S1015" s="12">
        <f t="shared" si="60"/>
        <v>42367.458333333328</v>
      </c>
    </row>
    <row r="1016" spans="1:19" ht="28.8">
      <c r="A1016">
        <v>1014</v>
      </c>
      <c r="B1016" s="3" t="s">
        <v>1015</v>
      </c>
      <c r="C1016" s="3" t="s">
        <v>5124</v>
      </c>
      <c r="D1016" s="15">
        <v>10000</v>
      </c>
      <c r="E1016" s="1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7">
        <f t="shared" si="61"/>
        <v>625</v>
      </c>
      <c r="O1016" s="5">
        <f t="shared" si="62"/>
        <v>0.30599999999999999</v>
      </c>
      <c r="P1016" s="6" t="s">
        <v>8274</v>
      </c>
      <c r="Q1016" s="6" t="s">
        <v>8276</v>
      </c>
      <c r="R1016" s="11">
        <f t="shared" si="63"/>
        <v>41954.627488425926</v>
      </c>
      <c r="S1016" s="12">
        <f t="shared" si="60"/>
        <v>42004.627488425926</v>
      </c>
    </row>
    <row r="1017" spans="1:19" ht="28.8">
      <c r="A1017">
        <v>1015</v>
      </c>
      <c r="B1017" s="3" t="s">
        <v>1016</v>
      </c>
      <c r="C1017" s="3" t="s">
        <v>5125</v>
      </c>
      <c r="D1017" s="15">
        <v>9000</v>
      </c>
      <c r="E1017" s="1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7">
        <f t="shared" si="61"/>
        <v>1500</v>
      </c>
      <c r="O1017" s="5">
        <f t="shared" si="62"/>
        <v>2.6666666666666668E-2</v>
      </c>
      <c r="P1017" s="6" t="s">
        <v>8274</v>
      </c>
      <c r="Q1017" s="6" t="s">
        <v>8276</v>
      </c>
      <c r="R1017" s="11">
        <f t="shared" si="63"/>
        <v>42303.503414351857</v>
      </c>
      <c r="S1017" s="12">
        <f t="shared" si="60"/>
        <v>42333.545081018514</v>
      </c>
    </row>
    <row r="1018" spans="1:19" ht="43.2">
      <c r="A1018">
        <v>1016</v>
      </c>
      <c r="B1018" s="3" t="s">
        <v>1017</v>
      </c>
      <c r="C1018" s="3" t="s">
        <v>5126</v>
      </c>
      <c r="D1018" s="15">
        <v>100000</v>
      </c>
      <c r="E1018" s="1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7">
        <f t="shared" si="61"/>
        <v>2631.5789473684213</v>
      </c>
      <c r="O1018" s="5">
        <f t="shared" si="62"/>
        <v>2.8420000000000001E-2</v>
      </c>
      <c r="P1018" s="6" t="s">
        <v>8274</v>
      </c>
      <c r="Q1018" s="6" t="s">
        <v>8276</v>
      </c>
      <c r="R1018" s="11">
        <f t="shared" si="63"/>
        <v>42421.732129629629</v>
      </c>
      <c r="S1018" s="12">
        <f t="shared" si="60"/>
        <v>42466.690462962964</v>
      </c>
    </row>
    <row r="1019" spans="1:19" ht="43.2">
      <c r="A1019">
        <v>1017</v>
      </c>
      <c r="B1019" s="3" t="s">
        <v>1018</v>
      </c>
      <c r="C1019" s="3" t="s">
        <v>5127</v>
      </c>
      <c r="D1019" s="15">
        <v>250000</v>
      </c>
      <c r="E1019" s="1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7">
        <f t="shared" si="61"/>
        <v>704.22535211267609</v>
      </c>
      <c r="O1019" s="5">
        <f t="shared" si="62"/>
        <v>0.22878799999999999</v>
      </c>
      <c r="P1019" s="6" t="s">
        <v>8274</v>
      </c>
      <c r="Q1019" s="6" t="s">
        <v>8276</v>
      </c>
      <c r="R1019" s="11">
        <f t="shared" si="63"/>
        <v>42289.300173611111</v>
      </c>
      <c r="S1019" s="12">
        <f t="shared" si="60"/>
        <v>42329.341840277775</v>
      </c>
    </row>
    <row r="1020" spans="1:19" ht="43.2">
      <c r="A1020">
        <v>1018</v>
      </c>
      <c r="B1020" s="3" t="s">
        <v>1019</v>
      </c>
      <c r="C1020" s="3" t="s">
        <v>5128</v>
      </c>
      <c r="D1020" s="15">
        <v>20000</v>
      </c>
      <c r="E1020" s="1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7">
        <f t="shared" si="61"/>
        <v>2857.1428571428573</v>
      </c>
      <c r="O1020" s="5">
        <f t="shared" si="62"/>
        <v>3.1050000000000001E-2</v>
      </c>
      <c r="P1020" s="6" t="s">
        <v>8274</v>
      </c>
      <c r="Q1020" s="6" t="s">
        <v>8276</v>
      </c>
      <c r="R1020" s="11">
        <f t="shared" si="63"/>
        <v>42535.117280092592</v>
      </c>
      <c r="S1020" s="12">
        <f t="shared" si="60"/>
        <v>42565.117280092592</v>
      </c>
    </row>
    <row r="1021" spans="1:19" ht="43.2">
      <c r="A1021">
        <v>1019</v>
      </c>
      <c r="B1021" s="3" t="s">
        <v>1020</v>
      </c>
      <c r="C1021" s="3" t="s">
        <v>5129</v>
      </c>
      <c r="D1021" s="15">
        <v>45000</v>
      </c>
      <c r="E1021" s="1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7">
        <f t="shared" si="61"/>
        <v>112.5</v>
      </c>
      <c r="O1021" s="5">
        <f t="shared" si="62"/>
        <v>0.47333333333333333</v>
      </c>
      <c r="P1021" s="6" t="s">
        <v>8274</v>
      </c>
      <c r="Q1021" s="6" t="s">
        <v>8276</v>
      </c>
      <c r="R1021" s="11">
        <f t="shared" si="63"/>
        <v>42009.598946759259</v>
      </c>
      <c r="S1021" s="12">
        <f t="shared" si="60"/>
        <v>42039.598946759259</v>
      </c>
    </row>
    <row r="1022" spans="1:19" ht="43.2">
      <c r="A1022">
        <v>1020</v>
      </c>
      <c r="B1022" s="3" t="s">
        <v>1021</v>
      </c>
      <c r="C1022" s="3" t="s">
        <v>5130</v>
      </c>
      <c r="D1022" s="15">
        <v>1550</v>
      </c>
      <c r="E1022" s="1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7">
        <f t="shared" si="61"/>
        <v>51.666666666666664</v>
      </c>
      <c r="O1022" s="5">
        <f t="shared" si="62"/>
        <v>2.0554838709677421</v>
      </c>
      <c r="P1022" s="6" t="s">
        <v>8280</v>
      </c>
      <c r="Q1022" s="6" t="s">
        <v>8285</v>
      </c>
      <c r="R1022" s="11">
        <f t="shared" si="63"/>
        <v>42126.694548611107</v>
      </c>
      <c r="S1022" s="12">
        <f t="shared" si="60"/>
        <v>42156.657638888893</v>
      </c>
    </row>
    <row r="1023" spans="1:19" ht="43.2">
      <c r="A1023">
        <v>1021</v>
      </c>
      <c r="B1023" s="3" t="s">
        <v>1022</v>
      </c>
      <c r="C1023" s="3" t="s">
        <v>5131</v>
      </c>
      <c r="D1023" s="15">
        <v>3000</v>
      </c>
      <c r="E1023" s="1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7">
        <f t="shared" si="61"/>
        <v>6.2761506276150625</v>
      </c>
      <c r="O1023" s="5">
        <f t="shared" si="62"/>
        <v>3.5180366666666667</v>
      </c>
      <c r="P1023" s="6" t="s">
        <v>8280</v>
      </c>
      <c r="Q1023" s="6" t="s">
        <v>8285</v>
      </c>
      <c r="R1023" s="11">
        <f t="shared" si="63"/>
        <v>42270.876979166671</v>
      </c>
      <c r="S1023" s="12">
        <f t="shared" si="60"/>
        <v>42293.791666666672</v>
      </c>
    </row>
    <row r="1024" spans="1:19" ht="28.8">
      <c r="A1024">
        <v>1022</v>
      </c>
      <c r="B1024" s="3" t="s">
        <v>1023</v>
      </c>
      <c r="C1024" s="3" t="s">
        <v>5132</v>
      </c>
      <c r="D1024" s="15">
        <v>2000</v>
      </c>
      <c r="E1024" s="1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7">
        <f t="shared" si="61"/>
        <v>27.027027027027028</v>
      </c>
      <c r="O1024" s="5">
        <f t="shared" si="62"/>
        <v>1.149</v>
      </c>
      <c r="P1024" s="6" t="s">
        <v>8280</v>
      </c>
      <c r="Q1024" s="6" t="s">
        <v>8285</v>
      </c>
      <c r="R1024" s="11">
        <f t="shared" si="63"/>
        <v>42111.271724537037</v>
      </c>
      <c r="S1024" s="12">
        <f t="shared" si="60"/>
        <v>42141.271724537037</v>
      </c>
    </row>
    <row r="1025" spans="1:19" ht="43.2">
      <c r="A1025">
        <v>1023</v>
      </c>
      <c r="B1025" s="3" t="s">
        <v>1024</v>
      </c>
      <c r="C1025" s="3" t="s">
        <v>5133</v>
      </c>
      <c r="D1025" s="15">
        <v>2000</v>
      </c>
      <c r="E1025" s="1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7">
        <f t="shared" si="61"/>
        <v>15.267175572519085</v>
      </c>
      <c r="O1025" s="5">
        <f t="shared" si="62"/>
        <v>2.3715000000000002</v>
      </c>
      <c r="P1025" s="6" t="s">
        <v>8280</v>
      </c>
      <c r="Q1025" s="6" t="s">
        <v>8285</v>
      </c>
      <c r="R1025" s="11">
        <f t="shared" si="63"/>
        <v>42145.544687500005</v>
      </c>
      <c r="S1025" s="12">
        <f t="shared" si="60"/>
        <v>42175.544687500005</v>
      </c>
    </row>
    <row r="1026" spans="1:19" ht="43.2">
      <c r="A1026">
        <v>1024</v>
      </c>
      <c r="B1026" s="3" t="s">
        <v>1025</v>
      </c>
      <c r="C1026" s="3" t="s">
        <v>5134</v>
      </c>
      <c r="D1026" s="15">
        <v>20000</v>
      </c>
      <c r="E1026" s="1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7">
        <f t="shared" si="61"/>
        <v>327.86885245901641</v>
      </c>
      <c r="O1026" s="5">
        <f t="shared" si="62"/>
        <v>1.1863774999999999</v>
      </c>
      <c r="P1026" s="6" t="s">
        <v>8280</v>
      </c>
      <c r="Q1026" s="6" t="s">
        <v>8285</v>
      </c>
      <c r="R1026" s="11">
        <f t="shared" si="63"/>
        <v>42370.205590277779</v>
      </c>
      <c r="S1026" s="12">
        <f t="shared" ref="S1026:S1089" si="64">(I1026/86400)+25569+(-9/24)</f>
        <v>42400.205590277779</v>
      </c>
    </row>
    <row r="1027" spans="1:19" ht="43.2">
      <c r="A1027">
        <v>1025</v>
      </c>
      <c r="B1027" s="3" t="s">
        <v>1026</v>
      </c>
      <c r="C1027" s="3" t="s">
        <v>5135</v>
      </c>
      <c r="D1027" s="15">
        <v>70000</v>
      </c>
      <c r="E1027" s="1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7">
        <f t="shared" ref="N1027:N1090" si="65">D1027/L1027</f>
        <v>65.359477124183002</v>
      </c>
      <c r="O1027" s="5">
        <f t="shared" ref="O1027:O1090" si="66">E1027/D1027</f>
        <v>1.099283142857143</v>
      </c>
      <c r="P1027" s="6" t="s">
        <v>8280</v>
      </c>
      <c r="Q1027" s="6" t="s">
        <v>8285</v>
      </c>
      <c r="R1027" s="11">
        <f t="shared" ref="R1027:R1090" si="67">(J1027/86400)+25569+(-9/24)</f>
        <v>42049.458761574075</v>
      </c>
      <c r="S1027" s="12">
        <f t="shared" si="64"/>
        <v>42079.417094907403</v>
      </c>
    </row>
    <row r="1028" spans="1:19" ht="57.6">
      <c r="A1028">
        <v>1026</v>
      </c>
      <c r="B1028" s="3" t="s">
        <v>1027</v>
      </c>
      <c r="C1028" s="3" t="s">
        <v>5136</v>
      </c>
      <c r="D1028" s="15">
        <v>7000</v>
      </c>
      <c r="E1028" s="1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7">
        <f t="shared" si="65"/>
        <v>57.377049180327866</v>
      </c>
      <c r="O1028" s="5">
        <f t="shared" si="66"/>
        <v>1.0000828571428571</v>
      </c>
      <c r="P1028" s="6" t="s">
        <v>8280</v>
      </c>
      <c r="Q1028" s="6" t="s">
        <v>8285</v>
      </c>
      <c r="R1028" s="11">
        <f t="shared" si="67"/>
        <v>42426.032592592594</v>
      </c>
      <c r="S1028" s="12">
        <f t="shared" si="64"/>
        <v>42459.990925925929</v>
      </c>
    </row>
    <row r="1029" spans="1:19" ht="43.2">
      <c r="A1029">
        <v>1027</v>
      </c>
      <c r="B1029" s="3" t="s">
        <v>1028</v>
      </c>
      <c r="C1029" s="3" t="s">
        <v>5137</v>
      </c>
      <c r="D1029" s="15">
        <v>7501</v>
      </c>
      <c r="E1029" s="1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7">
        <f t="shared" si="65"/>
        <v>67.576576576576571</v>
      </c>
      <c r="O1029" s="5">
        <f t="shared" si="66"/>
        <v>1.0309292094387414</v>
      </c>
      <c r="P1029" s="6" t="s">
        <v>8280</v>
      </c>
      <c r="Q1029" s="6" t="s">
        <v>8285</v>
      </c>
      <c r="R1029" s="11">
        <f t="shared" si="67"/>
        <v>41904.659108796295</v>
      </c>
      <c r="S1029" s="12">
        <f t="shared" si="64"/>
        <v>41934.659108796295</v>
      </c>
    </row>
    <row r="1030" spans="1:19" ht="43.2">
      <c r="A1030">
        <v>1028</v>
      </c>
      <c r="B1030" s="3" t="s">
        <v>1029</v>
      </c>
      <c r="C1030" s="3" t="s">
        <v>5138</v>
      </c>
      <c r="D1030" s="15">
        <v>10000</v>
      </c>
      <c r="E1030" s="1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7">
        <f t="shared" si="65"/>
        <v>39.215686274509807</v>
      </c>
      <c r="O1030" s="5">
        <f t="shared" si="66"/>
        <v>1.1727000000000001</v>
      </c>
      <c r="P1030" s="6" t="s">
        <v>8280</v>
      </c>
      <c r="Q1030" s="6" t="s">
        <v>8285</v>
      </c>
      <c r="R1030" s="11">
        <f t="shared" si="67"/>
        <v>42755.252372685187</v>
      </c>
      <c r="S1030" s="12">
        <f t="shared" si="64"/>
        <v>42800.458333333328</v>
      </c>
    </row>
    <row r="1031" spans="1:19" ht="28.8">
      <c r="A1031">
        <v>1029</v>
      </c>
      <c r="B1031" s="3" t="s">
        <v>1030</v>
      </c>
      <c r="C1031" s="3" t="s">
        <v>5139</v>
      </c>
      <c r="D1031" s="15">
        <v>10000</v>
      </c>
      <c r="E1031" s="1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7">
        <f t="shared" si="65"/>
        <v>70.921985815602838</v>
      </c>
      <c r="O1031" s="5">
        <f t="shared" si="66"/>
        <v>1.1175999999999999</v>
      </c>
      <c r="P1031" s="6" t="s">
        <v>8280</v>
      </c>
      <c r="Q1031" s="6" t="s">
        <v>8285</v>
      </c>
      <c r="R1031" s="11">
        <f t="shared" si="67"/>
        <v>42044.336886574078</v>
      </c>
      <c r="S1031" s="12">
        <f t="shared" si="64"/>
        <v>42098.540972222225</v>
      </c>
    </row>
    <row r="1032" spans="1:19" ht="28.8">
      <c r="A1032">
        <v>1030</v>
      </c>
      <c r="B1032" s="3" t="s">
        <v>1031</v>
      </c>
      <c r="C1032" s="3" t="s">
        <v>5140</v>
      </c>
      <c r="D1032" s="15">
        <v>2000</v>
      </c>
      <c r="E1032" s="1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7">
        <f t="shared" si="65"/>
        <v>12.578616352201259</v>
      </c>
      <c r="O1032" s="5">
        <f t="shared" si="66"/>
        <v>3.4209999999999998</v>
      </c>
      <c r="P1032" s="6" t="s">
        <v>8280</v>
      </c>
      <c r="Q1032" s="6" t="s">
        <v>8285</v>
      </c>
      <c r="R1032" s="11">
        <f t="shared" si="67"/>
        <v>42611.108206018514</v>
      </c>
      <c r="S1032" s="12">
        <f t="shared" si="64"/>
        <v>42625.108206018514</v>
      </c>
    </row>
    <row r="1033" spans="1:19" ht="57.6">
      <c r="A1033">
        <v>1031</v>
      </c>
      <c r="B1033" s="3" t="s">
        <v>1032</v>
      </c>
      <c r="C1033" s="3" t="s">
        <v>5141</v>
      </c>
      <c r="D1033" s="15">
        <v>10000</v>
      </c>
      <c r="E1033" s="1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7">
        <f t="shared" si="65"/>
        <v>101.01010101010101</v>
      </c>
      <c r="O1033" s="5">
        <f t="shared" si="66"/>
        <v>1.0740000000000001</v>
      </c>
      <c r="P1033" s="6" t="s">
        <v>8280</v>
      </c>
      <c r="Q1033" s="6" t="s">
        <v>8285</v>
      </c>
      <c r="R1033" s="11">
        <f t="shared" si="67"/>
        <v>42324.389004629629</v>
      </c>
      <c r="S1033" s="12">
        <f t="shared" si="64"/>
        <v>42354.389004629629</v>
      </c>
    </row>
    <row r="1034" spans="1:19">
      <c r="A1034">
        <v>1032</v>
      </c>
      <c r="B1034" s="3" t="s">
        <v>1033</v>
      </c>
      <c r="C1034" s="3" t="s">
        <v>5142</v>
      </c>
      <c r="D1034" s="15">
        <v>5400</v>
      </c>
      <c r="E1034" s="1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7">
        <f t="shared" si="65"/>
        <v>56.25</v>
      </c>
      <c r="O1034" s="5">
        <f t="shared" si="66"/>
        <v>1.0849703703703704</v>
      </c>
      <c r="P1034" s="6" t="s">
        <v>8280</v>
      </c>
      <c r="Q1034" s="6" t="s">
        <v>8285</v>
      </c>
      <c r="R1034" s="11">
        <f t="shared" si="67"/>
        <v>42514.291956018518</v>
      </c>
      <c r="S1034" s="12">
        <f t="shared" si="64"/>
        <v>42544.291956018518</v>
      </c>
    </row>
    <row r="1035" spans="1:19" ht="43.2">
      <c r="A1035">
        <v>1033</v>
      </c>
      <c r="B1035" s="3" t="s">
        <v>1034</v>
      </c>
      <c r="C1035" s="3" t="s">
        <v>5143</v>
      </c>
      <c r="D1035" s="15">
        <v>1328</v>
      </c>
      <c r="E1035" s="1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7">
        <f t="shared" si="65"/>
        <v>49.185185185185183</v>
      </c>
      <c r="O1035" s="5">
        <f t="shared" si="66"/>
        <v>1.0286144578313252</v>
      </c>
      <c r="P1035" s="6" t="s">
        <v>8280</v>
      </c>
      <c r="Q1035" s="6" t="s">
        <v>8285</v>
      </c>
      <c r="R1035" s="11">
        <f t="shared" si="67"/>
        <v>42688.357407407406</v>
      </c>
      <c r="S1035" s="12">
        <f t="shared" si="64"/>
        <v>42716.357407407406</v>
      </c>
    </row>
    <row r="1036" spans="1:19" ht="43.2">
      <c r="A1036">
        <v>1034</v>
      </c>
      <c r="B1036" s="3" t="s">
        <v>1035</v>
      </c>
      <c r="C1036" s="3" t="s">
        <v>5144</v>
      </c>
      <c r="D1036" s="15">
        <v>5000</v>
      </c>
      <c r="E1036" s="1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7">
        <f t="shared" si="65"/>
        <v>30.120481927710845</v>
      </c>
      <c r="O1036" s="5">
        <f t="shared" si="66"/>
        <v>1.3000180000000001</v>
      </c>
      <c r="P1036" s="6" t="s">
        <v>8280</v>
      </c>
      <c r="Q1036" s="6" t="s">
        <v>8285</v>
      </c>
      <c r="R1036" s="11">
        <f t="shared" si="67"/>
        <v>42554.791712962964</v>
      </c>
      <c r="S1036" s="12">
        <f t="shared" si="64"/>
        <v>42586.790972222225</v>
      </c>
    </row>
    <row r="1037" spans="1:19" ht="43.2">
      <c r="A1037">
        <v>1035</v>
      </c>
      <c r="B1037" s="3" t="s">
        <v>1036</v>
      </c>
      <c r="C1037" s="3" t="s">
        <v>5145</v>
      </c>
      <c r="D1037" s="15">
        <v>4600</v>
      </c>
      <c r="E1037" s="1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7">
        <f t="shared" si="65"/>
        <v>60.526315789473685</v>
      </c>
      <c r="O1037" s="5">
        <f t="shared" si="66"/>
        <v>1.0765217391304347</v>
      </c>
      <c r="P1037" s="6" t="s">
        <v>8280</v>
      </c>
      <c r="Q1037" s="6" t="s">
        <v>8285</v>
      </c>
      <c r="R1037" s="11">
        <f t="shared" si="67"/>
        <v>42016.266435185185</v>
      </c>
      <c r="S1037" s="12">
        <f t="shared" si="64"/>
        <v>42046.266435185185</v>
      </c>
    </row>
    <row r="1038" spans="1:19" ht="43.2">
      <c r="A1038">
        <v>1036</v>
      </c>
      <c r="B1038" s="3" t="s">
        <v>1037</v>
      </c>
      <c r="C1038" s="3" t="s">
        <v>5146</v>
      </c>
      <c r="D1038" s="15">
        <v>4500</v>
      </c>
      <c r="E1038" s="1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7">
        <f t="shared" si="65"/>
        <v>21.327014218009477</v>
      </c>
      <c r="O1038" s="5">
        <f t="shared" si="66"/>
        <v>1.1236044444444444</v>
      </c>
      <c r="P1038" s="6" t="s">
        <v>8280</v>
      </c>
      <c r="Q1038" s="6" t="s">
        <v>8285</v>
      </c>
      <c r="R1038" s="11">
        <f t="shared" si="67"/>
        <v>41249.073958333334</v>
      </c>
      <c r="S1038" s="12">
        <f t="shared" si="64"/>
        <v>41280.958333333336</v>
      </c>
    </row>
    <row r="1039" spans="1:19" ht="43.2">
      <c r="A1039">
        <v>1037</v>
      </c>
      <c r="B1039" s="3" t="s">
        <v>1038</v>
      </c>
      <c r="C1039" s="3" t="s">
        <v>5147</v>
      </c>
      <c r="D1039" s="15">
        <v>1000</v>
      </c>
      <c r="E1039" s="1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7">
        <f t="shared" si="65"/>
        <v>47.61904761904762</v>
      </c>
      <c r="O1039" s="5">
        <f t="shared" si="66"/>
        <v>1.0209999999999999</v>
      </c>
      <c r="P1039" s="6" t="s">
        <v>8280</v>
      </c>
      <c r="Q1039" s="6" t="s">
        <v>8285</v>
      </c>
      <c r="R1039" s="11">
        <f t="shared" si="67"/>
        <v>42119.447476851856</v>
      </c>
      <c r="S1039" s="12">
        <f t="shared" si="64"/>
        <v>42141.833333333328</v>
      </c>
    </row>
    <row r="1040" spans="1:19" ht="43.2">
      <c r="A1040">
        <v>1038</v>
      </c>
      <c r="B1040" s="3" t="s">
        <v>1039</v>
      </c>
      <c r="C1040" s="3" t="s">
        <v>5148</v>
      </c>
      <c r="D1040" s="15">
        <v>1500</v>
      </c>
      <c r="E1040" s="1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7">
        <f t="shared" si="65"/>
        <v>24.590163934426229</v>
      </c>
      <c r="O1040" s="5">
        <f t="shared" si="66"/>
        <v>1.4533333333333334</v>
      </c>
      <c r="P1040" s="6" t="s">
        <v>8280</v>
      </c>
      <c r="Q1040" s="6" t="s">
        <v>8285</v>
      </c>
      <c r="R1040" s="11">
        <f t="shared" si="67"/>
        <v>42417.856747685189</v>
      </c>
      <c r="S1040" s="12">
        <f t="shared" si="64"/>
        <v>42447.815081018518</v>
      </c>
    </row>
    <row r="1041" spans="1:19" ht="43.2">
      <c r="A1041">
        <v>1039</v>
      </c>
      <c r="B1041" s="3" t="s">
        <v>1040</v>
      </c>
      <c r="C1041" s="3" t="s">
        <v>5149</v>
      </c>
      <c r="D1041" s="15">
        <v>500</v>
      </c>
      <c r="E1041" s="1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7">
        <f t="shared" si="65"/>
        <v>16.666666666666668</v>
      </c>
      <c r="O1041" s="5">
        <f t="shared" si="66"/>
        <v>1.282</v>
      </c>
      <c r="P1041" s="6" t="s">
        <v>8280</v>
      </c>
      <c r="Q1041" s="6" t="s">
        <v>8285</v>
      </c>
      <c r="R1041" s="11">
        <f t="shared" si="67"/>
        <v>42691.734328703707</v>
      </c>
      <c r="S1041" s="12">
        <f t="shared" si="64"/>
        <v>42716.957638888889</v>
      </c>
    </row>
    <row r="1042" spans="1:19" ht="43.2">
      <c r="A1042">
        <v>1040</v>
      </c>
      <c r="B1042" s="3" t="s">
        <v>1041</v>
      </c>
      <c r="C1042" s="3" t="s">
        <v>5150</v>
      </c>
      <c r="D1042" s="15">
        <v>85000</v>
      </c>
      <c r="E1042" s="1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7">
        <f t="shared" si="65"/>
        <v>85000</v>
      </c>
      <c r="O1042" s="5">
        <f t="shared" si="66"/>
        <v>2.9411764705882353E-3</v>
      </c>
      <c r="P1042" s="6" t="s">
        <v>8286</v>
      </c>
      <c r="Q1042" s="6" t="s">
        <v>8287</v>
      </c>
      <c r="R1042" s="11">
        <f t="shared" si="67"/>
        <v>42579.333437499998</v>
      </c>
      <c r="S1042" s="12">
        <f t="shared" si="64"/>
        <v>42609.333437499998</v>
      </c>
    </row>
    <row r="1043" spans="1:19" ht="43.2">
      <c r="A1043">
        <v>1041</v>
      </c>
      <c r="B1043" s="3" t="s">
        <v>1042</v>
      </c>
      <c r="C1043" s="3" t="s">
        <v>5151</v>
      </c>
      <c r="D1043" s="15">
        <v>50</v>
      </c>
      <c r="E1043" s="1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7" t="e">
        <f t="shared" si="65"/>
        <v>#DIV/0!</v>
      </c>
      <c r="O1043" s="5">
        <f t="shared" si="66"/>
        <v>0</v>
      </c>
      <c r="P1043" s="6" t="s">
        <v>8286</v>
      </c>
      <c r="Q1043" s="6" t="s">
        <v>8287</v>
      </c>
      <c r="R1043" s="11">
        <f t="shared" si="67"/>
        <v>41830.68509259259</v>
      </c>
      <c r="S1043" s="12">
        <f t="shared" si="64"/>
        <v>41850.68509259259</v>
      </c>
    </row>
    <row r="1044" spans="1:19" ht="43.2">
      <c r="A1044">
        <v>1042</v>
      </c>
      <c r="B1044" s="3" t="s">
        <v>1043</v>
      </c>
      <c r="C1044" s="3" t="s">
        <v>5152</v>
      </c>
      <c r="D1044" s="15">
        <v>650</v>
      </c>
      <c r="E1044" s="1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7">
        <f t="shared" si="65"/>
        <v>650</v>
      </c>
      <c r="O1044" s="5">
        <f t="shared" si="66"/>
        <v>1.5384615384615385E-2</v>
      </c>
      <c r="P1044" s="6" t="s">
        <v>8286</v>
      </c>
      <c r="Q1044" s="6" t="s">
        <v>8287</v>
      </c>
      <c r="R1044" s="11">
        <f t="shared" si="67"/>
        <v>41851.321157407408</v>
      </c>
      <c r="S1044" s="12">
        <f t="shared" si="64"/>
        <v>41894.041666666664</v>
      </c>
    </row>
    <row r="1045" spans="1:19" ht="43.2">
      <c r="A1045">
        <v>1043</v>
      </c>
      <c r="B1045" s="3" t="s">
        <v>1044</v>
      </c>
      <c r="C1045" s="3" t="s">
        <v>5153</v>
      </c>
      <c r="D1045" s="15">
        <v>100000</v>
      </c>
      <c r="E1045" s="1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7">
        <f t="shared" si="65"/>
        <v>342.46575342465752</v>
      </c>
      <c r="O1045" s="5">
        <f t="shared" si="66"/>
        <v>8.5370000000000001E-2</v>
      </c>
      <c r="P1045" s="6" t="s">
        <v>8286</v>
      </c>
      <c r="Q1045" s="6" t="s">
        <v>8287</v>
      </c>
      <c r="R1045" s="11">
        <f t="shared" si="67"/>
        <v>42113.877951388888</v>
      </c>
      <c r="S1045" s="12">
        <f t="shared" si="64"/>
        <v>42143.877951388888</v>
      </c>
    </row>
    <row r="1046" spans="1:19" ht="43.2">
      <c r="A1046">
        <v>1044</v>
      </c>
      <c r="B1046" s="3" t="s">
        <v>1045</v>
      </c>
      <c r="C1046" s="3" t="s">
        <v>5154</v>
      </c>
      <c r="D1046" s="15">
        <v>7000</v>
      </c>
      <c r="E1046" s="1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7">
        <f t="shared" si="65"/>
        <v>3500</v>
      </c>
      <c r="O1046" s="5">
        <f t="shared" si="66"/>
        <v>8.571428571428571E-4</v>
      </c>
      <c r="P1046" s="6" t="s">
        <v>8286</v>
      </c>
      <c r="Q1046" s="6" t="s">
        <v>8287</v>
      </c>
      <c r="R1046" s="11">
        <f t="shared" si="67"/>
        <v>42011.550937499997</v>
      </c>
      <c r="S1046" s="12">
        <f t="shared" si="64"/>
        <v>42068.477083333331</v>
      </c>
    </row>
    <row r="1047" spans="1:19" ht="43.2">
      <c r="A1047">
        <v>1045</v>
      </c>
      <c r="B1047" s="3" t="s">
        <v>1046</v>
      </c>
      <c r="C1047" s="3" t="s">
        <v>5155</v>
      </c>
      <c r="D1047" s="15">
        <v>10000</v>
      </c>
      <c r="E1047" s="1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7">
        <f t="shared" si="65"/>
        <v>1250</v>
      </c>
      <c r="O1047" s="5">
        <f t="shared" si="66"/>
        <v>2.6599999999999999E-2</v>
      </c>
      <c r="P1047" s="6" t="s">
        <v>8286</v>
      </c>
      <c r="Q1047" s="6" t="s">
        <v>8287</v>
      </c>
      <c r="R1047" s="11">
        <f t="shared" si="67"/>
        <v>41844.499421296292</v>
      </c>
      <c r="S1047" s="12">
        <f t="shared" si="64"/>
        <v>41874.499421296292</v>
      </c>
    </row>
    <row r="1048" spans="1:19" ht="43.2">
      <c r="A1048">
        <v>1046</v>
      </c>
      <c r="B1048" s="3" t="s">
        <v>1047</v>
      </c>
      <c r="C1048" s="3" t="s">
        <v>5156</v>
      </c>
      <c r="D1048" s="15">
        <v>3000</v>
      </c>
      <c r="E1048" s="1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7" t="e">
        <f t="shared" si="65"/>
        <v>#DIV/0!</v>
      </c>
      <c r="O1048" s="5">
        <f t="shared" si="66"/>
        <v>0</v>
      </c>
      <c r="P1048" s="6" t="s">
        <v>8286</v>
      </c>
      <c r="Q1048" s="6" t="s">
        <v>8287</v>
      </c>
      <c r="R1048" s="11">
        <f t="shared" si="67"/>
        <v>42319.476388888885</v>
      </c>
      <c r="S1048" s="12">
        <f t="shared" si="64"/>
        <v>42364.476388888885</v>
      </c>
    </row>
    <row r="1049" spans="1:19" ht="43.2">
      <c r="A1049">
        <v>1047</v>
      </c>
      <c r="B1049" s="3" t="s">
        <v>1048</v>
      </c>
      <c r="C1049" s="3" t="s">
        <v>5157</v>
      </c>
      <c r="D1049" s="15">
        <v>2000</v>
      </c>
      <c r="E1049" s="1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7">
        <f t="shared" si="65"/>
        <v>2000</v>
      </c>
      <c r="O1049" s="5">
        <f t="shared" si="66"/>
        <v>5.0000000000000001E-4</v>
      </c>
      <c r="P1049" s="6" t="s">
        <v>8286</v>
      </c>
      <c r="Q1049" s="6" t="s">
        <v>8287</v>
      </c>
      <c r="R1049" s="11">
        <f t="shared" si="67"/>
        <v>41918.443460648152</v>
      </c>
      <c r="S1049" s="12">
        <f t="shared" si="64"/>
        <v>41948.485127314816</v>
      </c>
    </row>
    <row r="1050" spans="1:19" ht="43.2">
      <c r="A1050">
        <v>1048</v>
      </c>
      <c r="B1050" s="3" t="s">
        <v>1049</v>
      </c>
      <c r="C1050" s="3" t="s">
        <v>5158</v>
      </c>
      <c r="D1050" s="15">
        <v>15000</v>
      </c>
      <c r="E1050" s="1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7">
        <f t="shared" si="65"/>
        <v>3750</v>
      </c>
      <c r="O1050" s="5">
        <f t="shared" si="66"/>
        <v>1.4133333333333333E-2</v>
      </c>
      <c r="P1050" s="6" t="s">
        <v>8286</v>
      </c>
      <c r="Q1050" s="6" t="s">
        <v>8287</v>
      </c>
      <c r="R1050" s="11">
        <f t="shared" si="67"/>
        <v>42597.678113425922</v>
      </c>
      <c r="S1050" s="12">
        <f t="shared" si="64"/>
        <v>42637.678113425922</v>
      </c>
    </row>
    <row r="1051" spans="1:19">
      <c r="A1051">
        <v>1049</v>
      </c>
      <c r="B1051" s="3" t="s">
        <v>1050</v>
      </c>
      <c r="C1051" s="3" t="s">
        <v>5159</v>
      </c>
      <c r="D1051" s="15">
        <v>12000</v>
      </c>
      <c r="E1051" s="1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7" t="e">
        <f t="shared" si="65"/>
        <v>#DIV/0!</v>
      </c>
      <c r="O1051" s="5">
        <f t="shared" si="66"/>
        <v>0</v>
      </c>
      <c r="P1051" s="6" t="s">
        <v>8286</v>
      </c>
      <c r="Q1051" s="6" t="s">
        <v>8287</v>
      </c>
      <c r="R1051" s="11">
        <f t="shared" si="67"/>
        <v>42382.056076388893</v>
      </c>
      <c r="S1051" s="12">
        <f t="shared" si="64"/>
        <v>42412.056076388893</v>
      </c>
    </row>
    <row r="1052" spans="1:19" ht="28.8">
      <c r="A1052">
        <v>1050</v>
      </c>
      <c r="B1052" s="3" t="s">
        <v>1051</v>
      </c>
      <c r="C1052" s="3" t="s">
        <v>5160</v>
      </c>
      <c r="D1052" s="15">
        <v>2500</v>
      </c>
      <c r="E1052" s="1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7" t="e">
        <f t="shared" si="65"/>
        <v>#DIV/0!</v>
      </c>
      <c r="O1052" s="5">
        <f t="shared" si="66"/>
        <v>0</v>
      </c>
      <c r="P1052" s="6" t="s">
        <v>8286</v>
      </c>
      <c r="Q1052" s="6" t="s">
        <v>8287</v>
      </c>
      <c r="R1052" s="11">
        <f t="shared" si="67"/>
        <v>42231.4221875</v>
      </c>
      <c r="S1052" s="12">
        <f t="shared" si="64"/>
        <v>42261.4221875</v>
      </c>
    </row>
    <row r="1053" spans="1:19" ht="43.2">
      <c r="A1053">
        <v>1051</v>
      </c>
      <c r="B1053" s="3" t="s">
        <v>1052</v>
      </c>
      <c r="C1053" s="3" t="s">
        <v>5161</v>
      </c>
      <c r="D1053" s="15">
        <v>500</v>
      </c>
      <c r="E1053" s="1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7" t="e">
        <f t="shared" si="65"/>
        <v>#DIV/0!</v>
      </c>
      <c r="O1053" s="5">
        <f t="shared" si="66"/>
        <v>0</v>
      </c>
      <c r="P1053" s="6" t="s">
        <v>8286</v>
      </c>
      <c r="Q1053" s="6" t="s">
        <v>8287</v>
      </c>
      <c r="R1053" s="11">
        <f t="shared" si="67"/>
        <v>41849.639178240745</v>
      </c>
      <c r="S1053" s="12">
        <f t="shared" si="64"/>
        <v>41877.639178240745</v>
      </c>
    </row>
    <row r="1054" spans="1:19" ht="57.6">
      <c r="A1054">
        <v>1052</v>
      </c>
      <c r="B1054" s="3" t="s">
        <v>1053</v>
      </c>
      <c r="C1054" s="3" t="s">
        <v>5162</v>
      </c>
      <c r="D1054" s="15">
        <v>4336</v>
      </c>
      <c r="E1054" s="1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7" t="e">
        <f t="shared" si="65"/>
        <v>#DIV/0!</v>
      </c>
      <c r="O1054" s="5">
        <f t="shared" si="66"/>
        <v>0</v>
      </c>
      <c r="P1054" s="6" t="s">
        <v>8286</v>
      </c>
      <c r="Q1054" s="6" t="s">
        <v>8287</v>
      </c>
      <c r="R1054" s="11">
        <f t="shared" si="67"/>
        <v>42483.422395833331</v>
      </c>
      <c r="S1054" s="12">
        <f t="shared" si="64"/>
        <v>42527.464583333334</v>
      </c>
    </row>
    <row r="1055" spans="1:19" ht="43.2">
      <c r="A1055">
        <v>1053</v>
      </c>
      <c r="B1055" s="3" t="s">
        <v>1054</v>
      </c>
      <c r="C1055" s="3" t="s">
        <v>5163</v>
      </c>
      <c r="D1055" s="15">
        <v>1500</v>
      </c>
      <c r="E1055" s="1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7">
        <f t="shared" si="65"/>
        <v>1500</v>
      </c>
      <c r="O1055" s="5">
        <f t="shared" si="66"/>
        <v>0.01</v>
      </c>
      <c r="P1055" s="6" t="s">
        <v>8286</v>
      </c>
      <c r="Q1055" s="6" t="s">
        <v>8287</v>
      </c>
      <c r="R1055" s="11">
        <f t="shared" si="67"/>
        <v>42774.797824074078</v>
      </c>
      <c r="S1055" s="12">
        <f t="shared" si="64"/>
        <v>42799.797824074078</v>
      </c>
    </row>
    <row r="1056" spans="1:19" ht="57.6">
      <c r="A1056">
        <v>1054</v>
      </c>
      <c r="B1056" s="3" t="s">
        <v>1055</v>
      </c>
      <c r="C1056" s="3" t="s">
        <v>5164</v>
      </c>
      <c r="D1056" s="15">
        <v>2500</v>
      </c>
      <c r="E1056" s="1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7" t="e">
        <f t="shared" si="65"/>
        <v>#DIV/0!</v>
      </c>
      <c r="O1056" s="5">
        <f t="shared" si="66"/>
        <v>0</v>
      </c>
      <c r="P1056" s="6" t="s">
        <v>8286</v>
      </c>
      <c r="Q1056" s="6" t="s">
        <v>8287</v>
      </c>
      <c r="R1056" s="11">
        <f t="shared" si="67"/>
        <v>41831.476840277777</v>
      </c>
      <c r="S1056" s="12">
        <f t="shared" si="64"/>
        <v>41861.541666666664</v>
      </c>
    </row>
    <row r="1057" spans="1:19" ht="43.2">
      <c r="A1057">
        <v>1055</v>
      </c>
      <c r="B1057" s="3" t="s">
        <v>1056</v>
      </c>
      <c r="C1057" s="3" t="s">
        <v>5165</v>
      </c>
      <c r="D1057" s="15">
        <v>3500</v>
      </c>
      <c r="E1057" s="1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7" t="e">
        <f t="shared" si="65"/>
        <v>#DIV/0!</v>
      </c>
      <c r="O1057" s="5">
        <f t="shared" si="66"/>
        <v>0</v>
      </c>
      <c r="P1057" s="6" t="s">
        <v>8286</v>
      </c>
      <c r="Q1057" s="6" t="s">
        <v>8287</v>
      </c>
      <c r="R1057" s="11">
        <f t="shared" si="67"/>
        <v>42406.617418981477</v>
      </c>
      <c r="S1057" s="12">
        <f t="shared" si="64"/>
        <v>42436.617418981477</v>
      </c>
    </row>
    <row r="1058" spans="1:19" ht="43.2">
      <c r="A1058">
        <v>1056</v>
      </c>
      <c r="B1058" s="3" t="s">
        <v>1057</v>
      </c>
      <c r="C1058" s="3" t="s">
        <v>5166</v>
      </c>
      <c r="D1058" s="15">
        <v>10000</v>
      </c>
      <c r="E1058" s="1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7" t="e">
        <f t="shared" si="65"/>
        <v>#DIV/0!</v>
      </c>
      <c r="O1058" s="5">
        <f t="shared" si="66"/>
        <v>0</v>
      </c>
      <c r="P1058" s="6" t="s">
        <v>8286</v>
      </c>
      <c r="Q1058" s="6" t="s">
        <v>8287</v>
      </c>
      <c r="R1058" s="11">
        <f t="shared" si="67"/>
        <v>42058.344641203701</v>
      </c>
      <c r="S1058" s="12">
        <f t="shared" si="64"/>
        <v>42118.302974537037</v>
      </c>
    </row>
    <row r="1059" spans="1:19" ht="43.2">
      <c r="A1059">
        <v>1057</v>
      </c>
      <c r="B1059" s="3" t="s">
        <v>1058</v>
      </c>
      <c r="C1059" s="3" t="s">
        <v>5167</v>
      </c>
      <c r="D1059" s="15">
        <v>10000</v>
      </c>
      <c r="E1059" s="1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7" t="e">
        <f t="shared" si="65"/>
        <v>#DIV/0!</v>
      </c>
      <c r="O1059" s="5">
        <f t="shared" si="66"/>
        <v>0</v>
      </c>
      <c r="P1059" s="6" t="s">
        <v>8286</v>
      </c>
      <c r="Q1059" s="6" t="s">
        <v>8287</v>
      </c>
      <c r="R1059" s="11">
        <f t="shared" si="67"/>
        <v>42678.496331018519</v>
      </c>
      <c r="S1059" s="12">
        <f t="shared" si="64"/>
        <v>42708.537997685184</v>
      </c>
    </row>
    <row r="1060" spans="1:19" ht="43.2">
      <c r="A1060">
        <v>1058</v>
      </c>
      <c r="B1060" s="3" t="s">
        <v>1059</v>
      </c>
      <c r="C1060" s="3" t="s">
        <v>5168</v>
      </c>
      <c r="D1060" s="15">
        <v>40000</v>
      </c>
      <c r="E1060" s="1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7" t="e">
        <f t="shared" si="65"/>
        <v>#DIV/0!</v>
      </c>
      <c r="O1060" s="5">
        <f t="shared" si="66"/>
        <v>0</v>
      </c>
      <c r="P1060" s="6" t="s">
        <v>8286</v>
      </c>
      <c r="Q1060" s="6" t="s">
        <v>8287</v>
      </c>
      <c r="R1060" s="11">
        <f t="shared" si="67"/>
        <v>42047.525960648149</v>
      </c>
      <c r="S1060" s="12">
        <f t="shared" si="64"/>
        <v>42088.625</v>
      </c>
    </row>
    <row r="1061" spans="1:19">
      <c r="A1061">
        <v>1059</v>
      </c>
      <c r="B1061" s="3" t="s">
        <v>1060</v>
      </c>
      <c r="C1061" s="3" t="s">
        <v>5169</v>
      </c>
      <c r="D1061" s="15">
        <v>1100</v>
      </c>
      <c r="E1061" s="1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7" t="e">
        <f t="shared" si="65"/>
        <v>#DIV/0!</v>
      </c>
      <c r="O1061" s="5">
        <f t="shared" si="66"/>
        <v>0</v>
      </c>
      <c r="P1061" s="6" t="s">
        <v>8286</v>
      </c>
      <c r="Q1061" s="6" t="s">
        <v>8287</v>
      </c>
      <c r="R1061" s="11">
        <f t="shared" si="67"/>
        <v>42046.415000000001</v>
      </c>
      <c r="S1061" s="12">
        <f t="shared" si="64"/>
        <v>42076.373333333337</v>
      </c>
    </row>
    <row r="1062" spans="1:19" ht="43.2">
      <c r="A1062">
        <v>1060</v>
      </c>
      <c r="B1062" s="3" t="s">
        <v>1061</v>
      </c>
      <c r="C1062" s="3" t="s">
        <v>5170</v>
      </c>
      <c r="D1062" s="15">
        <v>5000</v>
      </c>
      <c r="E1062" s="1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7">
        <f t="shared" si="65"/>
        <v>5000</v>
      </c>
      <c r="O1062" s="5">
        <f t="shared" si="66"/>
        <v>0.01</v>
      </c>
      <c r="P1062" s="6" t="s">
        <v>8286</v>
      </c>
      <c r="Q1062" s="6" t="s">
        <v>8287</v>
      </c>
      <c r="R1062" s="11">
        <f t="shared" si="67"/>
        <v>42079.538113425922</v>
      </c>
      <c r="S1062" s="12">
        <f t="shared" si="64"/>
        <v>42109.538113425922</v>
      </c>
    </row>
    <row r="1063" spans="1:19" ht="28.8">
      <c r="A1063">
        <v>1061</v>
      </c>
      <c r="B1063" s="3" t="s">
        <v>1062</v>
      </c>
      <c r="C1063" s="3" t="s">
        <v>5171</v>
      </c>
      <c r="D1063" s="15">
        <v>4000</v>
      </c>
      <c r="E1063" s="1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7" t="e">
        <f t="shared" si="65"/>
        <v>#DIV/0!</v>
      </c>
      <c r="O1063" s="5">
        <f t="shared" si="66"/>
        <v>0</v>
      </c>
      <c r="P1063" s="6" t="s">
        <v>8286</v>
      </c>
      <c r="Q1063" s="6" t="s">
        <v>8287</v>
      </c>
      <c r="R1063" s="11">
        <f t="shared" si="67"/>
        <v>42431.901712962965</v>
      </c>
      <c r="S1063" s="12">
        <f t="shared" si="64"/>
        <v>42491.666666666672</v>
      </c>
    </row>
    <row r="1064" spans="1:19">
      <c r="A1064">
        <v>1062</v>
      </c>
      <c r="B1064" s="3" t="s">
        <v>1063</v>
      </c>
      <c r="C1064" s="3" t="s">
        <v>5172</v>
      </c>
      <c r="D1064" s="15">
        <v>199</v>
      </c>
      <c r="E1064" s="1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7">
        <f t="shared" si="65"/>
        <v>49.75</v>
      </c>
      <c r="O1064" s="5">
        <f t="shared" si="66"/>
        <v>0.95477386934673369</v>
      </c>
      <c r="P1064" s="6" t="s">
        <v>8286</v>
      </c>
      <c r="Q1064" s="6" t="s">
        <v>8287</v>
      </c>
      <c r="R1064" s="11">
        <f t="shared" si="67"/>
        <v>42556.432187500002</v>
      </c>
      <c r="S1064" s="12">
        <f t="shared" si="64"/>
        <v>42563.432187500002</v>
      </c>
    </row>
    <row r="1065" spans="1:19" ht="43.2">
      <c r="A1065">
        <v>1063</v>
      </c>
      <c r="B1065" s="3" t="s">
        <v>1064</v>
      </c>
      <c r="C1065" s="3" t="s">
        <v>5173</v>
      </c>
      <c r="D1065" s="15">
        <v>1000</v>
      </c>
      <c r="E1065" s="1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7" t="e">
        <f t="shared" si="65"/>
        <v>#DIV/0!</v>
      </c>
      <c r="O1065" s="5">
        <f t="shared" si="66"/>
        <v>0</v>
      </c>
      <c r="P1065" s="6" t="s">
        <v>8286</v>
      </c>
      <c r="Q1065" s="6" t="s">
        <v>8287</v>
      </c>
      <c r="R1065" s="11">
        <f t="shared" si="67"/>
        <v>42582.655810185184</v>
      </c>
      <c r="S1065" s="12">
        <f t="shared" si="64"/>
        <v>42612.655810185184</v>
      </c>
    </row>
    <row r="1066" spans="1:19" ht="43.2">
      <c r="A1066">
        <v>1064</v>
      </c>
      <c r="B1066" s="3" t="s">
        <v>1065</v>
      </c>
      <c r="C1066" s="3" t="s">
        <v>5174</v>
      </c>
      <c r="D1066" s="15">
        <v>90000</v>
      </c>
      <c r="E1066" s="1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7">
        <f t="shared" si="65"/>
        <v>731.70731707317077</v>
      </c>
      <c r="O1066" s="5">
        <f t="shared" si="66"/>
        <v>8.9744444444444446E-2</v>
      </c>
      <c r="P1066" s="6" t="s">
        <v>8288</v>
      </c>
      <c r="Q1066" s="6" t="s">
        <v>8289</v>
      </c>
      <c r="R1066" s="11">
        <f t="shared" si="67"/>
        <v>41416.853043981479</v>
      </c>
      <c r="S1066" s="12">
        <f t="shared" si="64"/>
        <v>41461.853043981479</v>
      </c>
    </row>
    <row r="1067" spans="1:19" ht="43.2">
      <c r="A1067">
        <v>1065</v>
      </c>
      <c r="B1067" s="3" t="s">
        <v>1066</v>
      </c>
      <c r="C1067" s="3" t="s">
        <v>5175</v>
      </c>
      <c r="D1067" s="15">
        <v>3000</v>
      </c>
      <c r="E1067" s="1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7">
        <f t="shared" si="65"/>
        <v>600</v>
      </c>
      <c r="O1067" s="5">
        <f t="shared" si="66"/>
        <v>2.7E-2</v>
      </c>
      <c r="P1067" s="6" t="s">
        <v>8288</v>
      </c>
      <c r="Q1067" s="6" t="s">
        <v>8289</v>
      </c>
      <c r="R1067" s="11">
        <f t="shared" si="67"/>
        <v>41661.006041666667</v>
      </c>
      <c r="S1067" s="12">
        <f t="shared" si="64"/>
        <v>41689.006041666667</v>
      </c>
    </row>
    <row r="1068" spans="1:19" ht="43.2">
      <c r="A1068">
        <v>1066</v>
      </c>
      <c r="B1068" s="3" t="s">
        <v>1067</v>
      </c>
      <c r="C1068" s="3" t="s">
        <v>5176</v>
      </c>
      <c r="D1068" s="15">
        <v>150000</v>
      </c>
      <c r="E1068" s="1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7">
        <f t="shared" si="65"/>
        <v>1013.5135135135135</v>
      </c>
      <c r="O1068" s="5">
        <f t="shared" si="66"/>
        <v>3.3673333333333333E-2</v>
      </c>
      <c r="P1068" s="6" t="s">
        <v>8288</v>
      </c>
      <c r="Q1068" s="6" t="s">
        <v>8289</v>
      </c>
      <c r="R1068" s="11">
        <f t="shared" si="67"/>
        <v>41445.587754629625</v>
      </c>
      <c r="S1068" s="12">
        <f t="shared" si="64"/>
        <v>41490.587754629625</v>
      </c>
    </row>
    <row r="1069" spans="1:19" ht="43.2">
      <c r="A1069">
        <v>1067</v>
      </c>
      <c r="B1069" s="3" t="s">
        <v>1068</v>
      </c>
      <c r="C1069" s="3" t="s">
        <v>5177</v>
      </c>
      <c r="D1069" s="15">
        <v>500</v>
      </c>
      <c r="E1069" s="1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7">
        <f t="shared" si="65"/>
        <v>50</v>
      </c>
      <c r="O1069" s="5">
        <f t="shared" si="66"/>
        <v>0.26</v>
      </c>
      <c r="P1069" s="6" t="s">
        <v>8288</v>
      </c>
      <c r="Q1069" s="6" t="s">
        <v>8289</v>
      </c>
      <c r="R1069" s="11">
        <f t="shared" si="67"/>
        <v>41599.480682870373</v>
      </c>
      <c r="S1069" s="12">
        <f t="shared" si="64"/>
        <v>41629.480682870373</v>
      </c>
    </row>
    <row r="1070" spans="1:19" ht="57.6">
      <c r="A1070">
        <v>1068</v>
      </c>
      <c r="B1070" s="3" t="s">
        <v>1069</v>
      </c>
      <c r="C1070" s="3" t="s">
        <v>5178</v>
      </c>
      <c r="D1070" s="15">
        <v>30000</v>
      </c>
      <c r="E1070" s="1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7">
        <f t="shared" si="65"/>
        <v>7500</v>
      </c>
      <c r="O1070" s="5">
        <f t="shared" si="66"/>
        <v>1.5E-3</v>
      </c>
      <c r="P1070" s="6" t="s">
        <v>8288</v>
      </c>
      <c r="Q1070" s="6" t="s">
        <v>8289</v>
      </c>
      <c r="R1070" s="11">
        <f t="shared" si="67"/>
        <v>42439.996111111112</v>
      </c>
      <c r="S1070" s="12">
        <f t="shared" si="64"/>
        <v>42469.954444444447</v>
      </c>
    </row>
    <row r="1071" spans="1:19" ht="43.2">
      <c r="A1071">
        <v>1069</v>
      </c>
      <c r="B1071" s="3" t="s">
        <v>1070</v>
      </c>
      <c r="C1071" s="3" t="s">
        <v>5179</v>
      </c>
      <c r="D1071" s="15">
        <v>2200</v>
      </c>
      <c r="E1071" s="1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7">
        <f t="shared" si="65"/>
        <v>104.76190476190476</v>
      </c>
      <c r="O1071" s="5">
        <f t="shared" si="66"/>
        <v>0.38636363636363635</v>
      </c>
      <c r="P1071" s="6" t="s">
        <v>8288</v>
      </c>
      <c r="Q1071" s="6" t="s">
        <v>8289</v>
      </c>
      <c r="R1071" s="11">
        <f t="shared" si="67"/>
        <v>41571.854849537034</v>
      </c>
      <c r="S1071" s="12">
        <f t="shared" si="64"/>
        <v>41603.896516203706</v>
      </c>
    </row>
    <row r="1072" spans="1:19" ht="43.2">
      <c r="A1072">
        <v>1070</v>
      </c>
      <c r="B1072" s="3" t="s">
        <v>1071</v>
      </c>
      <c r="C1072" s="3" t="s">
        <v>5180</v>
      </c>
      <c r="D1072" s="15">
        <v>10000</v>
      </c>
      <c r="E1072" s="1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7">
        <f t="shared" si="65"/>
        <v>5000</v>
      </c>
      <c r="O1072" s="5">
        <f t="shared" si="66"/>
        <v>7.0000000000000001E-3</v>
      </c>
      <c r="P1072" s="6" t="s">
        <v>8288</v>
      </c>
      <c r="Q1072" s="6" t="s">
        <v>8289</v>
      </c>
      <c r="R1072" s="11">
        <f t="shared" si="67"/>
        <v>41162.636828703704</v>
      </c>
      <c r="S1072" s="12">
        <f t="shared" si="64"/>
        <v>41182.636828703704</v>
      </c>
    </row>
    <row r="1073" spans="1:19" ht="43.2">
      <c r="A1073">
        <v>1071</v>
      </c>
      <c r="B1073" s="3" t="s">
        <v>1072</v>
      </c>
      <c r="C1073" s="3" t="s">
        <v>5181</v>
      </c>
      <c r="D1073" s="15">
        <v>100</v>
      </c>
      <c r="E1073" s="1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7" t="e">
        <f t="shared" si="65"/>
        <v>#DIV/0!</v>
      </c>
      <c r="O1073" s="5">
        <f t="shared" si="66"/>
        <v>0</v>
      </c>
      <c r="P1073" s="6" t="s">
        <v>8288</v>
      </c>
      <c r="Q1073" s="6" t="s">
        <v>8289</v>
      </c>
      <c r="R1073" s="11">
        <f t="shared" si="67"/>
        <v>42295.378391203703</v>
      </c>
      <c r="S1073" s="12">
        <f t="shared" si="64"/>
        <v>42325.420057870375</v>
      </c>
    </row>
    <row r="1074" spans="1:19" ht="43.2">
      <c r="A1074">
        <v>1072</v>
      </c>
      <c r="B1074" s="3" t="s">
        <v>1073</v>
      </c>
      <c r="C1074" s="3" t="s">
        <v>5182</v>
      </c>
      <c r="D1074" s="15">
        <v>75000</v>
      </c>
      <c r="E1074" s="1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7">
        <f t="shared" si="65"/>
        <v>18750</v>
      </c>
      <c r="O1074" s="5">
        <f t="shared" si="66"/>
        <v>6.8000000000000005E-4</v>
      </c>
      <c r="P1074" s="6" t="s">
        <v>8288</v>
      </c>
      <c r="Q1074" s="6" t="s">
        <v>8289</v>
      </c>
      <c r="R1074" s="11">
        <f t="shared" si="67"/>
        <v>41645.457141203704</v>
      </c>
      <c r="S1074" s="12">
        <f t="shared" si="64"/>
        <v>41675.457141203704</v>
      </c>
    </row>
    <row r="1075" spans="1:19" ht="28.8">
      <c r="A1075">
        <v>1073</v>
      </c>
      <c r="B1075" s="3" t="s">
        <v>1074</v>
      </c>
      <c r="C1075" s="3" t="s">
        <v>5183</v>
      </c>
      <c r="D1075" s="15">
        <v>750</v>
      </c>
      <c r="E1075" s="1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7">
        <f t="shared" si="65"/>
        <v>750</v>
      </c>
      <c r="O1075" s="5">
        <f t="shared" si="66"/>
        <v>1.3333333333333334E-2</v>
      </c>
      <c r="P1075" s="6" t="s">
        <v>8288</v>
      </c>
      <c r="Q1075" s="6" t="s">
        <v>8289</v>
      </c>
      <c r="R1075" s="11">
        <f t="shared" si="67"/>
        <v>40802.589594907404</v>
      </c>
      <c r="S1075" s="12">
        <f t="shared" si="64"/>
        <v>40832.589594907404</v>
      </c>
    </row>
    <row r="1076" spans="1:19" ht="57.6">
      <c r="A1076">
        <v>1074</v>
      </c>
      <c r="B1076" s="3" t="s">
        <v>1075</v>
      </c>
      <c r="C1076" s="3" t="s">
        <v>5184</v>
      </c>
      <c r="D1076" s="15">
        <v>54000</v>
      </c>
      <c r="E1076" s="1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7">
        <f t="shared" si="65"/>
        <v>1800</v>
      </c>
      <c r="O1076" s="5">
        <f t="shared" si="66"/>
        <v>6.3092592592592589E-2</v>
      </c>
      <c r="P1076" s="6" t="s">
        <v>8288</v>
      </c>
      <c r="Q1076" s="6" t="s">
        <v>8289</v>
      </c>
      <c r="R1076" s="11">
        <f t="shared" si="67"/>
        <v>41612.797974537039</v>
      </c>
      <c r="S1076" s="12">
        <f t="shared" si="64"/>
        <v>41642.797974537039</v>
      </c>
    </row>
    <row r="1077" spans="1:19" ht="28.8">
      <c r="A1077">
        <v>1075</v>
      </c>
      <c r="B1077" s="3" t="s">
        <v>1076</v>
      </c>
      <c r="C1077" s="3" t="s">
        <v>5185</v>
      </c>
      <c r="D1077" s="15">
        <v>1000</v>
      </c>
      <c r="E1077" s="1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7">
        <f t="shared" si="65"/>
        <v>333.33333333333331</v>
      </c>
      <c r="O1077" s="5">
        <f t="shared" si="66"/>
        <v>4.4999999999999998E-2</v>
      </c>
      <c r="P1077" s="6" t="s">
        <v>8288</v>
      </c>
      <c r="Q1077" s="6" t="s">
        <v>8289</v>
      </c>
      <c r="R1077" s="11">
        <f t="shared" si="67"/>
        <v>41005.529120370367</v>
      </c>
      <c r="S1077" s="12">
        <f t="shared" si="64"/>
        <v>41035.529120370367</v>
      </c>
    </row>
    <row r="1078" spans="1:19" ht="43.2">
      <c r="A1078">
        <v>1076</v>
      </c>
      <c r="B1078" s="3" t="s">
        <v>1077</v>
      </c>
      <c r="C1078" s="3" t="s">
        <v>5186</v>
      </c>
      <c r="D1078" s="15">
        <v>75000</v>
      </c>
      <c r="E1078" s="1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7">
        <f t="shared" si="65"/>
        <v>76.92307692307692</v>
      </c>
      <c r="O1078" s="5">
        <f t="shared" si="66"/>
        <v>0.62765333333333329</v>
      </c>
      <c r="P1078" s="6" t="s">
        <v>8288</v>
      </c>
      <c r="Q1078" s="6" t="s">
        <v>8289</v>
      </c>
      <c r="R1078" s="11">
        <f t="shared" si="67"/>
        <v>41838.002893518518</v>
      </c>
      <c r="S1078" s="12">
        <f t="shared" si="64"/>
        <v>41893.002893518518</v>
      </c>
    </row>
    <row r="1079" spans="1:19" ht="43.2">
      <c r="A1079">
        <v>1077</v>
      </c>
      <c r="B1079" s="3" t="s">
        <v>1078</v>
      </c>
      <c r="C1079" s="3" t="s">
        <v>5187</v>
      </c>
      <c r="D1079" s="15">
        <v>25000</v>
      </c>
      <c r="E1079" s="1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7">
        <f t="shared" si="65"/>
        <v>149.70059880239521</v>
      </c>
      <c r="O1079" s="5">
        <f t="shared" si="66"/>
        <v>0.29376000000000002</v>
      </c>
      <c r="P1079" s="6" t="s">
        <v>8288</v>
      </c>
      <c r="Q1079" s="6" t="s">
        <v>8289</v>
      </c>
      <c r="R1079" s="11">
        <f t="shared" si="67"/>
        <v>42352.79179398148</v>
      </c>
      <c r="S1079" s="12">
        <f t="shared" si="64"/>
        <v>42382.79179398148</v>
      </c>
    </row>
    <row r="1080" spans="1:19" ht="57.6">
      <c r="A1080">
        <v>1078</v>
      </c>
      <c r="B1080" s="3" t="s">
        <v>1079</v>
      </c>
      <c r="C1080" s="3" t="s">
        <v>5188</v>
      </c>
      <c r="D1080" s="15">
        <v>600</v>
      </c>
      <c r="E1080" s="1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7">
        <f t="shared" si="65"/>
        <v>120</v>
      </c>
      <c r="O1080" s="5">
        <f t="shared" si="66"/>
        <v>7.4999999999999997E-2</v>
      </c>
      <c r="P1080" s="6" t="s">
        <v>8288</v>
      </c>
      <c r="Q1080" s="6" t="s">
        <v>8289</v>
      </c>
      <c r="R1080" s="11">
        <f t="shared" si="67"/>
        <v>40700.820844907408</v>
      </c>
      <c r="S1080" s="12">
        <f t="shared" si="64"/>
        <v>40745.820844907408</v>
      </c>
    </row>
    <row r="1081" spans="1:19" ht="43.2">
      <c r="A1081">
        <v>1079</v>
      </c>
      <c r="B1081" s="3" t="s">
        <v>1080</v>
      </c>
      <c r="C1081" s="3" t="s">
        <v>5189</v>
      </c>
      <c r="D1081" s="15">
        <v>26000</v>
      </c>
      <c r="E1081" s="1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7">
        <f t="shared" si="65"/>
        <v>1444.4444444444443</v>
      </c>
      <c r="O1081" s="5">
        <f t="shared" si="66"/>
        <v>2.6076923076923077E-2</v>
      </c>
      <c r="P1081" s="6" t="s">
        <v>8288</v>
      </c>
      <c r="Q1081" s="6" t="s">
        <v>8289</v>
      </c>
      <c r="R1081" s="11">
        <f t="shared" si="67"/>
        <v>42479.191388888888</v>
      </c>
      <c r="S1081" s="12">
        <f t="shared" si="64"/>
        <v>42504.191388888888</v>
      </c>
    </row>
    <row r="1082" spans="1:19" ht="43.2">
      <c r="A1082">
        <v>1080</v>
      </c>
      <c r="B1082" s="3" t="s">
        <v>1081</v>
      </c>
      <c r="C1082" s="3" t="s">
        <v>5190</v>
      </c>
      <c r="D1082" s="15">
        <v>20000</v>
      </c>
      <c r="E1082" s="1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7">
        <f t="shared" si="65"/>
        <v>204.08163265306123</v>
      </c>
      <c r="O1082" s="5">
        <f t="shared" si="66"/>
        <v>9.1050000000000006E-2</v>
      </c>
      <c r="P1082" s="6" t="s">
        <v>8288</v>
      </c>
      <c r="Q1082" s="6" t="s">
        <v>8289</v>
      </c>
      <c r="R1082" s="11">
        <f t="shared" si="67"/>
        <v>41739.763113425928</v>
      </c>
      <c r="S1082" s="12">
        <f t="shared" si="64"/>
        <v>41769.763113425928</v>
      </c>
    </row>
    <row r="1083" spans="1:19" ht="43.2">
      <c r="A1083">
        <v>1081</v>
      </c>
      <c r="B1083" s="3" t="s">
        <v>1082</v>
      </c>
      <c r="C1083" s="3" t="s">
        <v>5191</v>
      </c>
      <c r="D1083" s="15">
        <v>68000</v>
      </c>
      <c r="E1083" s="1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7">
        <f t="shared" si="65"/>
        <v>17000</v>
      </c>
      <c r="O1083" s="5">
        <f t="shared" si="66"/>
        <v>1.7647058823529413E-4</v>
      </c>
      <c r="P1083" s="6" t="s">
        <v>8288</v>
      </c>
      <c r="Q1083" s="6" t="s">
        <v>8289</v>
      </c>
      <c r="R1083" s="11">
        <f t="shared" si="67"/>
        <v>42002.551990740743</v>
      </c>
      <c r="S1083" s="12">
        <f t="shared" si="64"/>
        <v>42032.551990740743</v>
      </c>
    </row>
    <row r="1084" spans="1:19" ht="43.2">
      <c r="A1084">
        <v>1082</v>
      </c>
      <c r="B1084" s="3" t="s">
        <v>1083</v>
      </c>
      <c r="C1084" s="3" t="s">
        <v>5192</v>
      </c>
      <c r="D1084" s="15">
        <v>10000</v>
      </c>
      <c r="E1084" s="1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7">
        <f t="shared" si="65"/>
        <v>3333.3333333333335</v>
      </c>
      <c r="O1084" s="5">
        <f t="shared" si="66"/>
        <v>5.5999999999999999E-3</v>
      </c>
      <c r="P1084" s="6" t="s">
        <v>8288</v>
      </c>
      <c r="Q1084" s="6" t="s">
        <v>8289</v>
      </c>
      <c r="R1084" s="11">
        <f t="shared" si="67"/>
        <v>41101.531111111108</v>
      </c>
      <c r="S1084" s="12">
        <f t="shared" si="64"/>
        <v>41131.531111111108</v>
      </c>
    </row>
    <row r="1085" spans="1:19" ht="43.2">
      <c r="A1085">
        <v>1083</v>
      </c>
      <c r="B1085" s="3" t="s">
        <v>1084</v>
      </c>
      <c r="C1085" s="3" t="s">
        <v>5193</v>
      </c>
      <c r="D1085" s="15">
        <v>50000</v>
      </c>
      <c r="E1085" s="1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7">
        <f t="shared" si="65"/>
        <v>50000</v>
      </c>
      <c r="O1085" s="5">
        <f t="shared" si="66"/>
        <v>8.2000000000000007E-3</v>
      </c>
      <c r="P1085" s="6" t="s">
        <v>8288</v>
      </c>
      <c r="Q1085" s="6" t="s">
        <v>8289</v>
      </c>
      <c r="R1085" s="11">
        <f t="shared" si="67"/>
        <v>41793.284525462965</v>
      </c>
      <c r="S1085" s="12">
        <f t="shared" si="64"/>
        <v>41853.284525462965</v>
      </c>
    </row>
    <row r="1086" spans="1:19">
      <c r="A1086">
        <v>1084</v>
      </c>
      <c r="B1086" s="3" t="s">
        <v>1085</v>
      </c>
      <c r="C1086" s="3" t="s">
        <v>5194</v>
      </c>
      <c r="D1086" s="15">
        <v>550</v>
      </c>
      <c r="E1086" s="1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7" t="e">
        <f t="shared" si="65"/>
        <v>#DIV/0!</v>
      </c>
      <c r="O1086" s="5">
        <f t="shared" si="66"/>
        <v>0</v>
      </c>
      <c r="P1086" s="6" t="s">
        <v>8288</v>
      </c>
      <c r="Q1086" s="6" t="s">
        <v>8289</v>
      </c>
      <c r="R1086" s="11">
        <f t="shared" si="67"/>
        <v>41829.537083333329</v>
      </c>
      <c r="S1086" s="12">
        <f t="shared" si="64"/>
        <v>41859.537083333329</v>
      </c>
    </row>
    <row r="1087" spans="1:19" ht="43.2">
      <c r="A1087">
        <v>1085</v>
      </c>
      <c r="B1087" s="3" t="s">
        <v>1086</v>
      </c>
      <c r="C1087" s="3" t="s">
        <v>5195</v>
      </c>
      <c r="D1087" s="15">
        <v>30000</v>
      </c>
      <c r="E1087" s="1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7">
        <f t="shared" si="65"/>
        <v>3333.3333333333335</v>
      </c>
      <c r="O1087" s="5">
        <f t="shared" si="66"/>
        <v>3.4200000000000001E-2</v>
      </c>
      <c r="P1087" s="6" t="s">
        <v>8288</v>
      </c>
      <c r="Q1087" s="6" t="s">
        <v>8289</v>
      </c>
      <c r="R1087" s="11">
        <f t="shared" si="67"/>
        <v>42413.296006944445</v>
      </c>
      <c r="S1087" s="12">
        <f t="shared" si="64"/>
        <v>42443.254340277781</v>
      </c>
    </row>
    <row r="1088" spans="1:19">
      <c r="A1088">
        <v>1086</v>
      </c>
      <c r="B1088" s="3" t="s">
        <v>1087</v>
      </c>
      <c r="C1088" s="3" t="s">
        <v>5196</v>
      </c>
      <c r="D1088" s="15">
        <v>18000</v>
      </c>
      <c r="E1088" s="1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7">
        <f t="shared" si="65"/>
        <v>9000</v>
      </c>
      <c r="O1088" s="5">
        <f t="shared" si="66"/>
        <v>8.3333333333333339E-4</v>
      </c>
      <c r="P1088" s="6" t="s">
        <v>8288</v>
      </c>
      <c r="Q1088" s="6" t="s">
        <v>8289</v>
      </c>
      <c r="R1088" s="11">
        <f t="shared" si="67"/>
        <v>41845.491793981484</v>
      </c>
      <c r="S1088" s="12">
        <f t="shared" si="64"/>
        <v>41875.491793981484</v>
      </c>
    </row>
    <row r="1089" spans="1:19" ht="43.2">
      <c r="A1089">
        <v>1087</v>
      </c>
      <c r="B1089" s="3" t="s">
        <v>1088</v>
      </c>
      <c r="C1089" s="3" t="s">
        <v>5197</v>
      </c>
      <c r="D1089" s="15">
        <v>1100</v>
      </c>
      <c r="E1089" s="1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7" t="e">
        <f t="shared" si="65"/>
        <v>#DIV/0!</v>
      </c>
      <c r="O1089" s="5">
        <f t="shared" si="66"/>
        <v>0</v>
      </c>
      <c r="P1089" s="6" t="s">
        <v>8288</v>
      </c>
      <c r="Q1089" s="6" t="s">
        <v>8289</v>
      </c>
      <c r="R1089" s="11">
        <f t="shared" si="67"/>
        <v>41775.338969907403</v>
      </c>
      <c r="S1089" s="12">
        <f t="shared" si="64"/>
        <v>41805.338969907403</v>
      </c>
    </row>
    <row r="1090" spans="1:19" ht="28.8">
      <c r="A1090">
        <v>1088</v>
      </c>
      <c r="B1090" s="3" t="s">
        <v>1089</v>
      </c>
      <c r="C1090" s="3" t="s">
        <v>5198</v>
      </c>
      <c r="D1090" s="15">
        <v>45000</v>
      </c>
      <c r="E1090" s="1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7">
        <f t="shared" si="65"/>
        <v>306.12244897959181</v>
      </c>
      <c r="O1090" s="5">
        <f t="shared" si="66"/>
        <v>0.14182977777777778</v>
      </c>
      <c r="P1090" s="6" t="s">
        <v>8288</v>
      </c>
      <c r="Q1090" s="6" t="s">
        <v>8289</v>
      </c>
      <c r="R1090" s="11">
        <f t="shared" si="67"/>
        <v>41723.424386574072</v>
      </c>
      <c r="S1090" s="12">
        <f t="shared" ref="S1090:S1153" si="68">(I1090/86400)+25569+(-9/24)</f>
        <v>41753.424386574072</v>
      </c>
    </row>
    <row r="1091" spans="1:19" ht="28.8">
      <c r="A1091">
        <v>1089</v>
      </c>
      <c r="B1091" s="3" t="s">
        <v>1090</v>
      </c>
      <c r="C1091" s="3" t="s">
        <v>5199</v>
      </c>
      <c r="D1091" s="15">
        <v>15000</v>
      </c>
      <c r="E1091" s="1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7">
        <f t="shared" ref="N1091:N1154" si="69">D1091/L1091</f>
        <v>306.12244897959181</v>
      </c>
      <c r="O1091" s="5">
        <f t="shared" ref="O1091:O1154" si="70">E1091/D1091</f>
        <v>7.8266666666666665E-2</v>
      </c>
      <c r="P1091" s="6" t="s">
        <v>8288</v>
      </c>
      <c r="Q1091" s="6" t="s">
        <v>8289</v>
      </c>
      <c r="R1091" s="11">
        <f t="shared" ref="R1091:R1154" si="71">(J1091/86400)+25569+(-9/24)</f>
        <v>42150.814525462964</v>
      </c>
      <c r="S1091" s="12">
        <f t="shared" si="68"/>
        <v>42180.814525462964</v>
      </c>
    </row>
    <row r="1092" spans="1:19" ht="43.2">
      <c r="A1092">
        <v>1090</v>
      </c>
      <c r="B1092" s="3" t="s">
        <v>1091</v>
      </c>
      <c r="C1092" s="3" t="s">
        <v>5200</v>
      </c>
      <c r="D1092" s="15">
        <v>12999</v>
      </c>
      <c r="E1092" s="1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7">
        <f t="shared" si="69"/>
        <v>12999</v>
      </c>
      <c r="O1092" s="5">
        <f t="shared" si="70"/>
        <v>3.8464497269020693E-4</v>
      </c>
      <c r="P1092" s="6" t="s">
        <v>8288</v>
      </c>
      <c r="Q1092" s="6" t="s">
        <v>8289</v>
      </c>
      <c r="R1092" s="11">
        <f t="shared" si="71"/>
        <v>42122.810798611114</v>
      </c>
      <c r="S1092" s="12">
        <f t="shared" si="68"/>
        <v>42152.810798611114</v>
      </c>
    </row>
    <row r="1093" spans="1:19" ht="43.2">
      <c r="A1093">
        <v>1091</v>
      </c>
      <c r="B1093" s="3" t="s">
        <v>1092</v>
      </c>
      <c r="C1093" s="3" t="s">
        <v>5201</v>
      </c>
      <c r="D1093" s="15">
        <v>200</v>
      </c>
      <c r="E1093" s="1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7">
        <f t="shared" si="69"/>
        <v>100</v>
      </c>
      <c r="O1093" s="5">
        <f t="shared" si="70"/>
        <v>0.125</v>
      </c>
      <c r="P1093" s="6" t="s">
        <v>8288</v>
      </c>
      <c r="Q1093" s="6" t="s">
        <v>8289</v>
      </c>
      <c r="R1093" s="11">
        <f t="shared" si="71"/>
        <v>42440.445277777777</v>
      </c>
      <c r="S1093" s="12">
        <f t="shared" si="68"/>
        <v>42470.403611111113</v>
      </c>
    </row>
    <row r="1094" spans="1:19" ht="57.6">
      <c r="A1094">
        <v>1092</v>
      </c>
      <c r="B1094" s="3" t="s">
        <v>1093</v>
      </c>
      <c r="C1094" s="3" t="s">
        <v>5202</v>
      </c>
      <c r="D1094" s="15">
        <v>2000</v>
      </c>
      <c r="E1094" s="1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7">
        <f t="shared" si="69"/>
        <v>285.71428571428572</v>
      </c>
      <c r="O1094" s="5">
        <f t="shared" si="70"/>
        <v>1.0500000000000001E-2</v>
      </c>
      <c r="P1094" s="6" t="s">
        <v>8288</v>
      </c>
      <c r="Q1094" s="6" t="s">
        <v>8289</v>
      </c>
      <c r="R1094" s="11">
        <f t="shared" si="71"/>
        <v>41249.650902777779</v>
      </c>
      <c r="S1094" s="12">
        <f t="shared" si="68"/>
        <v>41279.650902777779</v>
      </c>
    </row>
    <row r="1095" spans="1:19" ht="43.2">
      <c r="A1095">
        <v>1093</v>
      </c>
      <c r="B1095" s="3" t="s">
        <v>1094</v>
      </c>
      <c r="C1095" s="3" t="s">
        <v>5203</v>
      </c>
      <c r="D1095" s="15">
        <v>300</v>
      </c>
      <c r="E1095" s="1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7">
        <f t="shared" si="69"/>
        <v>75</v>
      </c>
      <c r="O1095" s="5">
        <f t="shared" si="70"/>
        <v>0.14083333333333334</v>
      </c>
      <c r="P1095" s="6" t="s">
        <v>8288</v>
      </c>
      <c r="Q1095" s="6" t="s">
        <v>8289</v>
      </c>
      <c r="R1095" s="11">
        <f t="shared" si="71"/>
        <v>42396.598807870367</v>
      </c>
      <c r="S1095" s="12">
        <f t="shared" si="68"/>
        <v>42411.598807870367</v>
      </c>
    </row>
    <row r="1096" spans="1:19" ht="43.2">
      <c r="A1096">
        <v>1094</v>
      </c>
      <c r="B1096" s="3" t="s">
        <v>1095</v>
      </c>
      <c r="C1096" s="3" t="s">
        <v>5204</v>
      </c>
      <c r="D1096" s="15">
        <v>18000</v>
      </c>
      <c r="E1096" s="1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7">
        <f t="shared" si="69"/>
        <v>666.66666666666663</v>
      </c>
      <c r="O1096" s="5">
        <f t="shared" si="70"/>
        <v>0.18300055555555556</v>
      </c>
      <c r="P1096" s="6" t="s">
        <v>8288</v>
      </c>
      <c r="Q1096" s="6" t="s">
        <v>8289</v>
      </c>
      <c r="R1096" s="11">
        <f t="shared" si="71"/>
        <v>40795.33834490741</v>
      </c>
      <c r="S1096" s="12">
        <f t="shared" si="68"/>
        <v>40825.33834490741</v>
      </c>
    </row>
    <row r="1097" spans="1:19" ht="43.2">
      <c r="A1097">
        <v>1095</v>
      </c>
      <c r="B1097" s="3" t="s">
        <v>1096</v>
      </c>
      <c r="C1097" s="3" t="s">
        <v>5205</v>
      </c>
      <c r="D1097" s="15">
        <v>500000</v>
      </c>
      <c r="E1097" s="1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7">
        <f t="shared" si="69"/>
        <v>5319.1489361702124</v>
      </c>
      <c r="O1097" s="5">
        <f t="shared" si="70"/>
        <v>5.0347999999999997E-2</v>
      </c>
      <c r="P1097" s="6" t="s">
        <v>8288</v>
      </c>
      <c r="Q1097" s="6" t="s">
        <v>8289</v>
      </c>
      <c r="R1097" s="11">
        <f t="shared" si="71"/>
        <v>41486.162268518521</v>
      </c>
      <c r="S1097" s="12">
        <f t="shared" si="68"/>
        <v>41516.162268518521</v>
      </c>
    </row>
    <row r="1098" spans="1:19" ht="43.2">
      <c r="A1098">
        <v>1096</v>
      </c>
      <c r="B1098" s="3" t="s">
        <v>1097</v>
      </c>
      <c r="C1098" s="3" t="s">
        <v>5206</v>
      </c>
      <c r="D1098" s="15">
        <v>12000</v>
      </c>
      <c r="E1098" s="1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7">
        <f t="shared" si="69"/>
        <v>413.79310344827587</v>
      </c>
      <c r="O1098" s="5">
        <f t="shared" si="70"/>
        <v>0.17933333333333334</v>
      </c>
      <c r="P1098" s="6" t="s">
        <v>8288</v>
      </c>
      <c r="Q1098" s="6" t="s">
        <v>8289</v>
      </c>
      <c r="R1098" s="11">
        <f t="shared" si="71"/>
        <v>41885.14298611111</v>
      </c>
      <c r="S1098" s="12">
        <f t="shared" si="68"/>
        <v>41915.770833333336</v>
      </c>
    </row>
    <row r="1099" spans="1:19" ht="43.2">
      <c r="A1099">
        <v>1097</v>
      </c>
      <c r="B1099" s="3" t="s">
        <v>1098</v>
      </c>
      <c r="C1099" s="3" t="s">
        <v>5207</v>
      </c>
      <c r="D1099" s="15">
        <v>100000</v>
      </c>
      <c r="E1099" s="1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7">
        <f t="shared" si="69"/>
        <v>14285.714285714286</v>
      </c>
      <c r="O1099" s="5">
        <f t="shared" si="70"/>
        <v>4.6999999999999999E-4</v>
      </c>
      <c r="P1099" s="6" t="s">
        <v>8288</v>
      </c>
      <c r="Q1099" s="6" t="s">
        <v>8289</v>
      </c>
      <c r="R1099" s="11">
        <f t="shared" si="71"/>
        <v>41660.417557870373</v>
      </c>
      <c r="S1099" s="12">
        <f t="shared" si="68"/>
        <v>41700.417557870373</v>
      </c>
    </row>
    <row r="1100" spans="1:19" ht="28.8">
      <c r="A1100">
        <v>1098</v>
      </c>
      <c r="B1100" s="3" t="s">
        <v>1099</v>
      </c>
      <c r="C1100" s="3" t="s">
        <v>5208</v>
      </c>
      <c r="D1100" s="15">
        <v>25000</v>
      </c>
      <c r="E1100" s="1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7">
        <f t="shared" si="69"/>
        <v>1136.3636363636363</v>
      </c>
      <c r="O1100" s="5">
        <f t="shared" si="70"/>
        <v>7.2120000000000004E-2</v>
      </c>
      <c r="P1100" s="6" t="s">
        <v>8288</v>
      </c>
      <c r="Q1100" s="6" t="s">
        <v>8289</v>
      </c>
      <c r="R1100" s="11">
        <f t="shared" si="71"/>
        <v>41712.387673611112</v>
      </c>
      <c r="S1100" s="12">
        <f t="shared" si="68"/>
        <v>41742.387673611112</v>
      </c>
    </row>
    <row r="1101" spans="1:19" ht="57.6">
      <c r="A1101">
        <v>1099</v>
      </c>
      <c r="B1101" s="3" t="s">
        <v>1100</v>
      </c>
      <c r="C1101" s="3" t="s">
        <v>5209</v>
      </c>
      <c r="D1101" s="15">
        <v>5000</v>
      </c>
      <c r="E1101" s="1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7">
        <f t="shared" si="69"/>
        <v>5000</v>
      </c>
      <c r="O1101" s="5">
        <f t="shared" si="70"/>
        <v>5.0000000000000001E-3</v>
      </c>
      <c r="P1101" s="6" t="s">
        <v>8288</v>
      </c>
      <c r="Q1101" s="6" t="s">
        <v>8289</v>
      </c>
      <c r="R1101" s="11">
        <f t="shared" si="71"/>
        <v>42107.461435185185</v>
      </c>
      <c r="S1101" s="12">
        <f t="shared" si="68"/>
        <v>42137.461435185185</v>
      </c>
    </row>
    <row r="1102" spans="1:19" ht="43.2">
      <c r="A1102">
        <v>1100</v>
      </c>
      <c r="B1102" s="3" t="s">
        <v>1101</v>
      </c>
      <c r="C1102" s="3" t="s">
        <v>5210</v>
      </c>
      <c r="D1102" s="15">
        <v>4000</v>
      </c>
      <c r="E1102" s="1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7">
        <f t="shared" si="69"/>
        <v>400</v>
      </c>
      <c r="O1102" s="5">
        <f t="shared" si="70"/>
        <v>2.5000000000000001E-2</v>
      </c>
      <c r="P1102" s="6" t="s">
        <v>8288</v>
      </c>
      <c r="Q1102" s="6" t="s">
        <v>8289</v>
      </c>
      <c r="R1102" s="11">
        <f t="shared" si="71"/>
        <v>42383.735775462963</v>
      </c>
      <c r="S1102" s="12">
        <f t="shared" si="68"/>
        <v>42413.735775462963</v>
      </c>
    </row>
    <row r="1103" spans="1:19" ht="28.8">
      <c r="A1103">
        <v>1101</v>
      </c>
      <c r="B1103" s="3" t="s">
        <v>1102</v>
      </c>
      <c r="C1103" s="3" t="s">
        <v>5211</v>
      </c>
      <c r="D1103" s="15">
        <v>100000</v>
      </c>
      <c r="E1103" s="1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7">
        <f t="shared" si="69"/>
        <v>16666.666666666668</v>
      </c>
      <c r="O1103" s="5">
        <f t="shared" si="70"/>
        <v>4.0999999999999999E-4</v>
      </c>
      <c r="P1103" s="6" t="s">
        <v>8288</v>
      </c>
      <c r="Q1103" s="6" t="s">
        <v>8289</v>
      </c>
      <c r="R1103" s="11">
        <f t="shared" si="71"/>
        <v>42538.39743055556</v>
      </c>
      <c r="S1103" s="12">
        <f t="shared" si="68"/>
        <v>42565.383333333331</v>
      </c>
    </row>
    <row r="1104" spans="1:19" ht="43.2">
      <c r="A1104">
        <v>1102</v>
      </c>
      <c r="B1104" s="3" t="s">
        <v>1103</v>
      </c>
      <c r="C1104" s="3" t="s">
        <v>5212</v>
      </c>
      <c r="D1104" s="15">
        <v>8000</v>
      </c>
      <c r="E1104" s="1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7">
        <f t="shared" si="69"/>
        <v>333.33333333333331</v>
      </c>
      <c r="O1104" s="5">
        <f t="shared" si="70"/>
        <v>5.3124999999999999E-2</v>
      </c>
      <c r="P1104" s="6" t="s">
        <v>8288</v>
      </c>
      <c r="Q1104" s="6" t="s">
        <v>8289</v>
      </c>
      <c r="R1104" s="11">
        <f t="shared" si="71"/>
        <v>41576.670428240745</v>
      </c>
      <c r="S1104" s="12">
        <f t="shared" si="68"/>
        <v>41616.874305555553</v>
      </c>
    </row>
    <row r="1105" spans="1:19" ht="43.2">
      <c r="A1105">
        <v>1103</v>
      </c>
      <c r="B1105" s="3" t="s">
        <v>1104</v>
      </c>
      <c r="C1105" s="3" t="s">
        <v>5213</v>
      </c>
      <c r="D1105" s="15">
        <v>15000</v>
      </c>
      <c r="E1105" s="1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7">
        <f t="shared" si="69"/>
        <v>1000</v>
      </c>
      <c r="O1105" s="5">
        <f t="shared" si="70"/>
        <v>1.6199999999999999E-2</v>
      </c>
      <c r="P1105" s="6" t="s">
        <v>8288</v>
      </c>
      <c r="Q1105" s="6" t="s">
        <v>8289</v>
      </c>
      <c r="R1105" s="11">
        <f t="shared" si="71"/>
        <v>42478.84710648148</v>
      </c>
      <c r="S1105" s="12">
        <f t="shared" si="68"/>
        <v>42538.84710648148</v>
      </c>
    </row>
    <row r="1106" spans="1:19" ht="43.2">
      <c r="A1106">
        <v>1104</v>
      </c>
      <c r="B1106" s="3" t="s">
        <v>1105</v>
      </c>
      <c r="C1106" s="3" t="s">
        <v>5214</v>
      </c>
      <c r="D1106" s="15">
        <v>60000</v>
      </c>
      <c r="E1106" s="1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7">
        <f t="shared" si="69"/>
        <v>1621.6216216216217</v>
      </c>
      <c r="O1106" s="5">
        <f t="shared" si="70"/>
        <v>4.9516666666666667E-2</v>
      </c>
      <c r="P1106" s="6" t="s">
        <v>8288</v>
      </c>
      <c r="Q1106" s="6" t="s">
        <v>8289</v>
      </c>
      <c r="R1106" s="11">
        <f t="shared" si="71"/>
        <v>41771.03496527778</v>
      </c>
      <c r="S1106" s="12">
        <f t="shared" si="68"/>
        <v>41801.03496527778</v>
      </c>
    </row>
    <row r="1107" spans="1:19" ht="57.6">
      <c r="A1107">
        <v>1105</v>
      </c>
      <c r="B1107" s="3" t="s">
        <v>1106</v>
      </c>
      <c r="C1107" s="3" t="s">
        <v>5215</v>
      </c>
      <c r="D1107" s="15">
        <v>900000</v>
      </c>
      <c r="E1107" s="1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7">
        <f t="shared" si="69"/>
        <v>45000</v>
      </c>
      <c r="O1107" s="5">
        <f t="shared" si="70"/>
        <v>1.5900000000000001E-3</v>
      </c>
      <c r="P1107" s="6" t="s">
        <v>8288</v>
      </c>
      <c r="Q1107" s="6" t="s">
        <v>8289</v>
      </c>
      <c r="R1107" s="11">
        <f t="shared" si="71"/>
        <v>41691.760729166665</v>
      </c>
      <c r="S1107" s="12">
        <f t="shared" si="68"/>
        <v>41721.7190625</v>
      </c>
    </row>
    <row r="1108" spans="1:19" ht="43.2">
      <c r="A1108">
        <v>1106</v>
      </c>
      <c r="B1108" s="3" t="s">
        <v>1107</v>
      </c>
      <c r="C1108" s="3" t="s">
        <v>5216</v>
      </c>
      <c r="D1108" s="15">
        <v>400</v>
      </c>
      <c r="E1108" s="1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7">
        <f t="shared" si="69"/>
        <v>57.142857142857146</v>
      </c>
      <c r="O1108" s="5">
        <f t="shared" si="70"/>
        <v>0.41249999999999998</v>
      </c>
      <c r="P1108" s="6" t="s">
        <v>8288</v>
      </c>
      <c r="Q1108" s="6" t="s">
        <v>8289</v>
      </c>
      <c r="R1108" s="11">
        <f t="shared" si="71"/>
        <v>40973.365451388891</v>
      </c>
      <c r="S1108" s="12">
        <f t="shared" si="68"/>
        <v>41003.323784722219</v>
      </c>
    </row>
    <row r="1109" spans="1:19" ht="57.6">
      <c r="A1109">
        <v>1107</v>
      </c>
      <c r="B1109" s="3" t="s">
        <v>1108</v>
      </c>
      <c r="C1109" s="3" t="s">
        <v>5217</v>
      </c>
      <c r="D1109" s="15">
        <v>10000</v>
      </c>
      <c r="E1109" s="1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7" t="e">
        <f t="shared" si="69"/>
        <v>#DIV/0!</v>
      </c>
      <c r="O1109" s="5">
        <f t="shared" si="70"/>
        <v>0</v>
      </c>
      <c r="P1109" s="6" t="s">
        <v>8288</v>
      </c>
      <c r="Q1109" s="6" t="s">
        <v>8289</v>
      </c>
      <c r="R1109" s="11">
        <f t="shared" si="71"/>
        <v>41813.486388888887</v>
      </c>
      <c r="S1109" s="12">
        <f t="shared" si="68"/>
        <v>41843.486388888887</v>
      </c>
    </row>
    <row r="1110" spans="1:19" ht="57.6">
      <c r="A1110">
        <v>1108</v>
      </c>
      <c r="B1110" s="3" t="s">
        <v>1109</v>
      </c>
      <c r="C1110" s="3" t="s">
        <v>5218</v>
      </c>
      <c r="D1110" s="15">
        <v>25000</v>
      </c>
      <c r="E1110" s="1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7">
        <f t="shared" si="69"/>
        <v>1190.4761904761904</v>
      </c>
      <c r="O1110" s="5">
        <f t="shared" si="70"/>
        <v>2.93E-2</v>
      </c>
      <c r="P1110" s="6" t="s">
        <v>8288</v>
      </c>
      <c r="Q1110" s="6" t="s">
        <v>8289</v>
      </c>
      <c r="R1110" s="11">
        <f t="shared" si="71"/>
        <v>40952.261979166666</v>
      </c>
      <c r="S1110" s="12">
        <f t="shared" si="68"/>
        <v>41012.220312500001</v>
      </c>
    </row>
    <row r="1111" spans="1:19" ht="43.2">
      <c r="A1111">
        <v>1109</v>
      </c>
      <c r="B1111" s="3" t="s">
        <v>1110</v>
      </c>
      <c r="C1111" s="3" t="s">
        <v>5219</v>
      </c>
      <c r="D1111" s="15">
        <v>10000</v>
      </c>
      <c r="E1111" s="1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7">
        <f t="shared" si="69"/>
        <v>3333.3333333333335</v>
      </c>
      <c r="O1111" s="5">
        <f t="shared" si="70"/>
        <v>4.4999999999999997E-3</v>
      </c>
      <c r="P1111" s="6" t="s">
        <v>8288</v>
      </c>
      <c r="Q1111" s="6" t="s">
        <v>8289</v>
      </c>
      <c r="R1111" s="11">
        <f t="shared" si="71"/>
        <v>42662.377199074079</v>
      </c>
      <c r="S1111" s="12">
        <f t="shared" si="68"/>
        <v>42692.418865740736</v>
      </c>
    </row>
    <row r="1112" spans="1:19" ht="43.2">
      <c r="A1112">
        <v>1110</v>
      </c>
      <c r="B1112" s="3" t="s">
        <v>1111</v>
      </c>
      <c r="C1112" s="3" t="s">
        <v>5220</v>
      </c>
      <c r="D1112" s="15">
        <v>50000</v>
      </c>
      <c r="E1112" s="1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7">
        <f t="shared" si="69"/>
        <v>4545.454545454545</v>
      </c>
      <c r="O1112" s="5">
        <f t="shared" si="70"/>
        <v>5.1000000000000004E-3</v>
      </c>
      <c r="P1112" s="6" t="s">
        <v>8288</v>
      </c>
      <c r="Q1112" s="6" t="s">
        <v>8289</v>
      </c>
      <c r="R1112" s="11">
        <f t="shared" si="71"/>
        <v>41220.558124999996</v>
      </c>
      <c r="S1112" s="12">
        <f t="shared" si="68"/>
        <v>41250.558124999996</v>
      </c>
    </row>
    <row r="1113" spans="1:19" ht="43.2">
      <c r="A1113">
        <v>1111</v>
      </c>
      <c r="B1113" s="3" t="s">
        <v>1112</v>
      </c>
      <c r="C1113" s="3" t="s">
        <v>5221</v>
      </c>
      <c r="D1113" s="15">
        <v>2500</v>
      </c>
      <c r="E1113" s="1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7">
        <f t="shared" si="69"/>
        <v>2500</v>
      </c>
      <c r="O1113" s="5">
        <f t="shared" si="70"/>
        <v>4.0000000000000002E-4</v>
      </c>
      <c r="P1113" s="6" t="s">
        <v>8288</v>
      </c>
      <c r="Q1113" s="6" t="s">
        <v>8289</v>
      </c>
      <c r="R1113" s="11">
        <f t="shared" si="71"/>
        <v>42346.828587962962</v>
      </c>
      <c r="S1113" s="12">
        <f t="shared" si="68"/>
        <v>42376.828587962962</v>
      </c>
    </row>
    <row r="1114" spans="1:19" ht="43.2">
      <c r="A1114">
        <v>1112</v>
      </c>
      <c r="B1114" s="3" t="s">
        <v>1113</v>
      </c>
      <c r="C1114" s="3" t="s">
        <v>5222</v>
      </c>
      <c r="D1114" s="15">
        <v>88000</v>
      </c>
      <c r="E1114" s="1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7">
        <f t="shared" si="69"/>
        <v>282.05128205128204</v>
      </c>
      <c r="O1114" s="5">
        <f t="shared" si="70"/>
        <v>0.35537409090909089</v>
      </c>
      <c r="P1114" s="6" t="s">
        <v>8288</v>
      </c>
      <c r="Q1114" s="6" t="s">
        <v>8289</v>
      </c>
      <c r="R1114" s="11">
        <f t="shared" si="71"/>
        <v>41963.384386574078</v>
      </c>
      <c r="S1114" s="12">
        <f t="shared" si="68"/>
        <v>42022.979166666672</v>
      </c>
    </row>
    <row r="1115" spans="1:19" ht="43.2">
      <c r="A1115">
        <v>1113</v>
      </c>
      <c r="B1115" s="3" t="s">
        <v>1114</v>
      </c>
      <c r="C1115" s="3" t="s">
        <v>5223</v>
      </c>
      <c r="D1115" s="15">
        <v>1000</v>
      </c>
      <c r="E1115" s="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7">
        <f t="shared" si="69"/>
        <v>1000</v>
      </c>
      <c r="O1115" s="5">
        <f t="shared" si="70"/>
        <v>5.0000000000000001E-3</v>
      </c>
      <c r="P1115" s="6" t="s">
        <v>8288</v>
      </c>
      <c r="Q1115" s="6" t="s">
        <v>8289</v>
      </c>
      <c r="R1115" s="11">
        <f t="shared" si="71"/>
        <v>41835.602083333331</v>
      </c>
      <c r="S1115" s="12">
        <f t="shared" si="68"/>
        <v>41865.602083333331</v>
      </c>
    </row>
    <row r="1116" spans="1:19" ht="43.2">
      <c r="A1116">
        <v>1114</v>
      </c>
      <c r="B1116" s="3" t="s">
        <v>1115</v>
      </c>
      <c r="C1116" s="3" t="s">
        <v>5224</v>
      </c>
      <c r="D1116" s="15">
        <v>6000</v>
      </c>
      <c r="E1116" s="1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7">
        <f t="shared" si="69"/>
        <v>2000</v>
      </c>
      <c r="O1116" s="5">
        <f t="shared" si="70"/>
        <v>1.6666666666666668E-3</v>
      </c>
      <c r="P1116" s="6" t="s">
        <v>8288</v>
      </c>
      <c r="Q1116" s="6" t="s">
        <v>8289</v>
      </c>
      <c r="R1116" s="11">
        <f t="shared" si="71"/>
        <v>41525.970914351856</v>
      </c>
      <c r="S1116" s="12">
        <f t="shared" si="68"/>
        <v>41555.970914351856</v>
      </c>
    </row>
    <row r="1117" spans="1:19" ht="43.2">
      <c r="A1117">
        <v>1115</v>
      </c>
      <c r="B1117" s="3" t="s">
        <v>1116</v>
      </c>
      <c r="C1117" s="3" t="s">
        <v>5225</v>
      </c>
      <c r="D1117" s="15">
        <v>40000</v>
      </c>
      <c r="E1117" s="1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7">
        <f t="shared" si="69"/>
        <v>10000</v>
      </c>
      <c r="O1117" s="5">
        <f t="shared" si="70"/>
        <v>1.325E-3</v>
      </c>
      <c r="P1117" s="6" t="s">
        <v>8288</v>
      </c>
      <c r="Q1117" s="6" t="s">
        <v>8289</v>
      </c>
      <c r="R1117" s="11">
        <f t="shared" si="71"/>
        <v>42429.320543981477</v>
      </c>
      <c r="S1117" s="12">
        <f t="shared" si="68"/>
        <v>42459.278877314813</v>
      </c>
    </row>
    <row r="1118" spans="1:19" ht="43.2">
      <c r="A1118">
        <v>1116</v>
      </c>
      <c r="B1118" s="3" t="s">
        <v>1117</v>
      </c>
      <c r="C1118" s="3" t="s">
        <v>5226</v>
      </c>
      <c r="D1118" s="15">
        <v>500000</v>
      </c>
      <c r="E1118" s="1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7">
        <f t="shared" si="69"/>
        <v>50000</v>
      </c>
      <c r="O1118" s="5">
        <f t="shared" si="70"/>
        <v>3.5704000000000004E-4</v>
      </c>
      <c r="P1118" s="6" t="s">
        <v>8288</v>
      </c>
      <c r="Q1118" s="6" t="s">
        <v>8289</v>
      </c>
      <c r="R1118" s="11">
        <f t="shared" si="71"/>
        <v>41009.472314814819</v>
      </c>
      <c r="S1118" s="12">
        <f t="shared" si="68"/>
        <v>41069.472314814819</v>
      </c>
    </row>
    <row r="1119" spans="1:19" ht="43.2">
      <c r="A1119">
        <v>1117</v>
      </c>
      <c r="B1119" s="3" t="s">
        <v>1118</v>
      </c>
      <c r="C1119" s="3" t="s">
        <v>5227</v>
      </c>
      <c r="D1119" s="15">
        <v>1000</v>
      </c>
      <c r="E1119" s="1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7">
        <f t="shared" si="69"/>
        <v>125</v>
      </c>
      <c r="O1119" s="5">
        <f t="shared" si="70"/>
        <v>8.3000000000000004E-2</v>
      </c>
      <c r="P1119" s="6" t="s">
        <v>8288</v>
      </c>
      <c r="Q1119" s="6" t="s">
        <v>8289</v>
      </c>
      <c r="R1119" s="11">
        <f t="shared" si="71"/>
        <v>42333.223530092597</v>
      </c>
      <c r="S1119" s="12">
        <f t="shared" si="68"/>
        <v>42363.223530092597</v>
      </c>
    </row>
    <row r="1120" spans="1:19" ht="43.2">
      <c r="A1120">
        <v>1118</v>
      </c>
      <c r="B1120" s="3" t="s">
        <v>1119</v>
      </c>
      <c r="C1120" s="3" t="s">
        <v>5228</v>
      </c>
      <c r="D1120" s="15">
        <v>4500</v>
      </c>
      <c r="E1120" s="1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7">
        <f t="shared" si="69"/>
        <v>1500</v>
      </c>
      <c r="O1120" s="5">
        <f t="shared" si="70"/>
        <v>2.4222222222222221E-2</v>
      </c>
      <c r="P1120" s="6" t="s">
        <v>8288</v>
      </c>
      <c r="Q1120" s="6" t="s">
        <v>8289</v>
      </c>
      <c r="R1120" s="11">
        <f t="shared" si="71"/>
        <v>41703.79142361111</v>
      </c>
      <c r="S1120" s="12">
        <f t="shared" si="68"/>
        <v>41733.749756944446</v>
      </c>
    </row>
    <row r="1121" spans="1:19" ht="57.6">
      <c r="A1121">
        <v>1119</v>
      </c>
      <c r="B1121" s="3" t="s">
        <v>1120</v>
      </c>
      <c r="C1121" s="3" t="s">
        <v>5229</v>
      </c>
      <c r="D1121" s="15">
        <v>2100</v>
      </c>
      <c r="E1121" s="1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7">
        <f t="shared" si="69"/>
        <v>2100</v>
      </c>
      <c r="O1121" s="5">
        <f t="shared" si="70"/>
        <v>2.3809523809523812E-3</v>
      </c>
      <c r="P1121" s="6" t="s">
        <v>8288</v>
      </c>
      <c r="Q1121" s="6" t="s">
        <v>8289</v>
      </c>
      <c r="R1121" s="11">
        <f t="shared" si="71"/>
        <v>41722.417407407411</v>
      </c>
      <c r="S1121" s="12">
        <f t="shared" si="68"/>
        <v>41735.417407407411</v>
      </c>
    </row>
    <row r="1122" spans="1:19" ht="43.2">
      <c r="A1122">
        <v>1120</v>
      </c>
      <c r="B1122" s="3" t="s">
        <v>1121</v>
      </c>
      <c r="C1122" s="3" t="s">
        <v>5230</v>
      </c>
      <c r="D1122" s="15">
        <v>25000</v>
      </c>
      <c r="E1122" s="1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7" t="e">
        <f t="shared" si="69"/>
        <v>#DIV/0!</v>
      </c>
      <c r="O1122" s="5">
        <f t="shared" si="70"/>
        <v>0</v>
      </c>
      <c r="P1122" s="6" t="s">
        <v>8288</v>
      </c>
      <c r="Q1122" s="6" t="s">
        <v>8289</v>
      </c>
      <c r="R1122" s="11">
        <f t="shared" si="71"/>
        <v>40799.497685185182</v>
      </c>
      <c r="S1122" s="12">
        <f t="shared" si="68"/>
        <v>40844.497685185182</v>
      </c>
    </row>
    <row r="1123" spans="1:19" ht="43.2">
      <c r="A1123">
        <v>1121</v>
      </c>
      <c r="B1123" s="3" t="s">
        <v>1122</v>
      </c>
      <c r="C1123" s="3" t="s">
        <v>5231</v>
      </c>
      <c r="D1123" s="15">
        <v>250000</v>
      </c>
      <c r="E1123" s="1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7">
        <f t="shared" si="69"/>
        <v>50000</v>
      </c>
      <c r="O1123" s="5">
        <f t="shared" si="70"/>
        <v>1.16E-4</v>
      </c>
      <c r="P1123" s="6" t="s">
        <v>8288</v>
      </c>
      <c r="Q1123" s="6" t="s">
        <v>8289</v>
      </c>
      <c r="R1123" s="11">
        <f t="shared" si="71"/>
        <v>42412.559212962966</v>
      </c>
      <c r="S1123" s="12">
        <f t="shared" si="68"/>
        <v>42442.517546296294</v>
      </c>
    </row>
    <row r="1124" spans="1:19" ht="57.6">
      <c r="A1124">
        <v>1122</v>
      </c>
      <c r="B1124" s="3" t="s">
        <v>1123</v>
      </c>
      <c r="C1124" s="3" t="s">
        <v>5232</v>
      </c>
      <c r="D1124" s="15">
        <v>3200</v>
      </c>
      <c r="E1124" s="1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7" t="e">
        <f t="shared" si="69"/>
        <v>#DIV/0!</v>
      </c>
      <c r="O1124" s="5">
        <f t="shared" si="70"/>
        <v>0</v>
      </c>
      <c r="P1124" s="6" t="s">
        <v>8288</v>
      </c>
      <c r="Q1124" s="6" t="s">
        <v>8289</v>
      </c>
      <c r="R1124" s="11">
        <f t="shared" si="71"/>
        <v>41410.328993055555</v>
      </c>
      <c r="S1124" s="12">
        <f t="shared" si="68"/>
        <v>41424.328993055555</v>
      </c>
    </row>
    <row r="1125" spans="1:19" ht="43.2">
      <c r="A1125">
        <v>1123</v>
      </c>
      <c r="B1125" s="3" t="s">
        <v>1124</v>
      </c>
      <c r="C1125" s="3" t="s">
        <v>5233</v>
      </c>
      <c r="D1125" s="15">
        <v>5000</v>
      </c>
      <c r="E1125" s="1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7">
        <f t="shared" si="69"/>
        <v>1666.6666666666667</v>
      </c>
      <c r="O1125" s="5">
        <f t="shared" si="70"/>
        <v>2.2000000000000001E-3</v>
      </c>
      <c r="P1125" s="6" t="s">
        <v>8288</v>
      </c>
      <c r="Q1125" s="6" t="s">
        <v>8289</v>
      </c>
      <c r="R1125" s="11">
        <f t="shared" si="71"/>
        <v>41718.1487037037</v>
      </c>
      <c r="S1125" s="12">
        <f t="shared" si="68"/>
        <v>41748.1487037037</v>
      </c>
    </row>
    <row r="1126" spans="1:19" ht="43.2">
      <c r="A1126">
        <v>1124</v>
      </c>
      <c r="B1126" s="3" t="s">
        <v>1125</v>
      </c>
      <c r="C1126" s="3" t="s">
        <v>5234</v>
      </c>
      <c r="D1126" s="15">
        <v>90000</v>
      </c>
      <c r="E1126" s="1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7">
        <f t="shared" si="69"/>
        <v>12857.142857142857</v>
      </c>
      <c r="O1126" s="5">
        <f t="shared" si="70"/>
        <v>4.7222222222222223E-3</v>
      </c>
      <c r="P1126" s="6" t="s">
        <v>8288</v>
      </c>
      <c r="Q1126" s="6" t="s">
        <v>8290</v>
      </c>
      <c r="R1126" s="11">
        <f t="shared" si="71"/>
        <v>42094.292256944449</v>
      </c>
      <c r="S1126" s="12">
        <f t="shared" si="68"/>
        <v>42124.292256944449</v>
      </c>
    </row>
    <row r="1127" spans="1:19" ht="43.2">
      <c r="A1127">
        <v>1125</v>
      </c>
      <c r="B1127" s="3" t="s">
        <v>1126</v>
      </c>
      <c r="C1127" s="3" t="s">
        <v>5235</v>
      </c>
      <c r="D1127" s="15">
        <v>3000</v>
      </c>
      <c r="E1127" s="1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7" t="e">
        <f t="shared" si="69"/>
        <v>#DIV/0!</v>
      </c>
      <c r="O1127" s="5">
        <f t="shared" si="70"/>
        <v>0</v>
      </c>
      <c r="P1127" s="6" t="s">
        <v>8288</v>
      </c>
      <c r="Q1127" s="6" t="s">
        <v>8290</v>
      </c>
      <c r="R1127" s="11">
        <f t="shared" si="71"/>
        <v>42212.249189814815</v>
      </c>
      <c r="S1127" s="12">
        <f t="shared" si="68"/>
        <v>42272.249189814815</v>
      </c>
    </row>
    <row r="1128" spans="1:19" ht="43.2">
      <c r="A1128">
        <v>1126</v>
      </c>
      <c r="B1128" s="3" t="s">
        <v>1127</v>
      </c>
      <c r="C1128" s="3" t="s">
        <v>5236</v>
      </c>
      <c r="D1128" s="15">
        <v>2000</v>
      </c>
      <c r="E1128" s="1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7">
        <f t="shared" si="69"/>
        <v>1000</v>
      </c>
      <c r="O1128" s="5">
        <f t="shared" si="70"/>
        <v>5.0000000000000001E-3</v>
      </c>
      <c r="P1128" s="6" t="s">
        <v>8288</v>
      </c>
      <c r="Q1128" s="6" t="s">
        <v>8290</v>
      </c>
      <c r="R1128" s="11">
        <f t="shared" si="71"/>
        <v>42534.952476851853</v>
      </c>
      <c r="S1128" s="12">
        <f t="shared" si="68"/>
        <v>42564.952476851853</v>
      </c>
    </row>
    <row r="1129" spans="1:19" ht="57.6">
      <c r="A1129">
        <v>1127</v>
      </c>
      <c r="B1129" s="3" t="s">
        <v>1128</v>
      </c>
      <c r="C1129" s="3" t="s">
        <v>5237</v>
      </c>
      <c r="D1129" s="15">
        <v>35000</v>
      </c>
      <c r="E1129" s="1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7">
        <f t="shared" si="69"/>
        <v>1521.7391304347825</v>
      </c>
      <c r="O1129" s="5">
        <f t="shared" si="70"/>
        <v>1.6714285714285713E-2</v>
      </c>
      <c r="P1129" s="6" t="s">
        <v>8288</v>
      </c>
      <c r="Q1129" s="6" t="s">
        <v>8290</v>
      </c>
      <c r="R1129" s="11">
        <f t="shared" si="71"/>
        <v>41926.479166666664</v>
      </c>
      <c r="S1129" s="12">
        <f t="shared" si="68"/>
        <v>41957.520833333328</v>
      </c>
    </row>
    <row r="1130" spans="1:19">
      <c r="A1130">
        <v>1128</v>
      </c>
      <c r="B1130" s="3" t="s">
        <v>1129</v>
      </c>
      <c r="C1130" s="3" t="s">
        <v>5238</v>
      </c>
      <c r="D1130" s="15">
        <v>1000</v>
      </c>
      <c r="E1130" s="1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7">
        <f t="shared" si="69"/>
        <v>1000</v>
      </c>
      <c r="O1130" s="5">
        <f t="shared" si="70"/>
        <v>1E-3</v>
      </c>
      <c r="P1130" s="6" t="s">
        <v>8288</v>
      </c>
      <c r="Q1130" s="6" t="s">
        <v>8290</v>
      </c>
      <c r="R1130" s="11">
        <f t="shared" si="71"/>
        <v>41828.274502314816</v>
      </c>
      <c r="S1130" s="12">
        <f t="shared" si="68"/>
        <v>41858.274502314816</v>
      </c>
    </row>
    <row r="1131" spans="1:19" ht="43.2">
      <c r="A1131">
        <v>1129</v>
      </c>
      <c r="B1131" s="3" t="s">
        <v>1130</v>
      </c>
      <c r="C1131" s="3" t="s">
        <v>5239</v>
      </c>
      <c r="D1131" s="15">
        <v>20000</v>
      </c>
      <c r="E1131" s="1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7">
        <f t="shared" si="69"/>
        <v>10000</v>
      </c>
      <c r="O1131" s="5">
        <f t="shared" si="70"/>
        <v>1.0499999999999999E-3</v>
      </c>
      <c r="P1131" s="6" t="s">
        <v>8288</v>
      </c>
      <c r="Q1131" s="6" t="s">
        <v>8290</v>
      </c>
      <c r="R1131" s="11">
        <f t="shared" si="71"/>
        <v>42495.889965277776</v>
      </c>
      <c r="S1131" s="12">
        <f t="shared" si="68"/>
        <v>42525.889965277776</v>
      </c>
    </row>
    <row r="1132" spans="1:19" ht="43.2">
      <c r="A1132">
        <v>1130</v>
      </c>
      <c r="B1132" s="3" t="s">
        <v>1131</v>
      </c>
      <c r="C1132" s="3" t="s">
        <v>5240</v>
      </c>
      <c r="D1132" s="15">
        <v>5000</v>
      </c>
      <c r="E1132" s="1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7">
        <f t="shared" si="69"/>
        <v>1666.6666666666667</v>
      </c>
      <c r="O1132" s="5">
        <f t="shared" si="70"/>
        <v>2.2000000000000001E-3</v>
      </c>
      <c r="P1132" s="6" t="s">
        <v>8288</v>
      </c>
      <c r="Q1132" s="6" t="s">
        <v>8290</v>
      </c>
      <c r="R1132" s="11">
        <f t="shared" si="71"/>
        <v>41908.621527777781</v>
      </c>
      <c r="S1132" s="12">
        <f t="shared" si="68"/>
        <v>41968.663194444445</v>
      </c>
    </row>
    <row r="1133" spans="1:19" ht="43.2">
      <c r="A1133">
        <v>1131</v>
      </c>
      <c r="B1133" s="3" t="s">
        <v>1132</v>
      </c>
      <c r="C1133" s="3" t="s">
        <v>5241</v>
      </c>
      <c r="D1133" s="15">
        <v>40000</v>
      </c>
      <c r="E1133" s="1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7" t="e">
        <f t="shared" si="69"/>
        <v>#DIV/0!</v>
      </c>
      <c r="O1133" s="5">
        <f t="shared" si="70"/>
        <v>0</v>
      </c>
      <c r="P1133" s="6" t="s">
        <v>8288</v>
      </c>
      <c r="Q1133" s="6" t="s">
        <v>8290</v>
      </c>
      <c r="R1133" s="11">
        <f t="shared" si="71"/>
        <v>42332.533194444448</v>
      </c>
      <c r="S1133" s="12">
        <f t="shared" si="68"/>
        <v>42362.533194444448</v>
      </c>
    </row>
    <row r="1134" spans="1:19" ht="43.2">
      <c r="A1134">
        <v>1132</v>
      </c>
      <c r="B1134" s="3" t="s">
        <v>1133</v>
      </c>
      <c r="C1134" s="3" t="s">
        <v>5242</v>
      </c>
      <c r="D1134" s="15">
        <v>10000</v>
      </c>
      <c r="E1134" s="1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7">
        <f t="shared" si="69"/>
        <v>769.23076923076928</v>
      </c>
      <c r="O1134" s="5">
        <f t="shared" si="70"/>
        <v>0.14380000000000001</v>
      </c>
      <c r="P1134" s="6" t="s">
        <v>8288</v>
      </c>
      <c r="Q1134" s="6" t="s">
        <v>8290</v>
      </c>
      <c r="R1134" s="11">
        <f t="shared" si="71"/>
        <v>42705.740405092598</v>
      </c>
      <c r="S1134" s="12">
        <f t="shared" si="68"/>
        <v>42735.740405092598</v>
      </c>
    </row>
    <row r="1135" spans="1:19" ht="43.2">
      <c r="A1135">
        <v>1133</v>
      </c>
      <c r="B1135" s="3" t="s">
        <v>1134</v>
      </c>
      <c r="C1135" s="3" t="s">
        <v>5243</v>
      </c>
      <c r="D1135" s="15">
        <v>3000</v>
      </c>
      <c r="E1135" s="1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7">
        <f t="shared" si="69"/>
        <v>3000</v>
      </c>
      <c r="O1135" s="5">
        <f t="shared" si="70"/>
        <v>6.6666666666666671E-3</v>
      </c>
      <c r="P1135" s="6" t="s">
        <v>8288</v>
      </c>
      <c r="Q1135" s="6" t="s">
        <v>8290</v>
      </c>
      <c r="R1135" s="11">
        <f t="shared" si="71"/>
        <v>41821.032187500001</v>
      </c>
      <c r="S1135" s="12">
        <f t="shared" si="68"/>
        <v>41851.032187500001</v>
      </c>
    </row>
    <row r="1136" spans="1:19" ht="43.2">
      <c r="A1136">
        <v>1134</v>
      </c>
      <c r="B1136" s="3" t="s">
        <v>1135</v>
      </c>
      <c r="C1136" s="3" t="s">
        <v>5244</v>
      </c>
      <c r="D1136" s="15">
        <v>25000</v>
      </c>
      <c r="E1136" s="1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7">
        <f t="shared" si="69"/>
        <v>25000</v>
      </c>
      <c r="O1136" s="5">
        <f t="shared" si="70"/>
        <v>4.0000000000000003E-5</v>
      </c>
      <c r="P1136" s="6" t="s">
        <v>8288</v>
      </c>
      <c r="Q1136" s="6" t="s">
        <v>8290</v>
      </c>
      <c r="R1136" s="11">
        <f t="shared" si="71"/>
        <v>41957.910046296296</v>
      </c>
      <c r="S1136" s="12">
        <f t="shared" si="68"/>
        <v>41971.814583333333</v>
      </c>
    </row>
    <row r="1137" spans="1:19" ht="57.6">
      <c r="A1137">
        <v>1135</v>
      </c>
      <c r="B1137" s="3" t="s">
        <v>1136</v>
      </c>
      <c r="C1137" s="3" t="s">
        <v>5245</v>
      </c>
      <c r="D1137" s="15">
        <v>1000</v>
      </c>
      <c r="E1137" s="1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7">
        <f t="shared" si="69"/>
        <v>1000</v>
      </c>
      <c r="O1137" s="5">
        <f t="shared" si="70"/>
        <v>0.05</v>
      </c>
      <c r="P1137" s="6" t="s">
        <v>8288</v>
      </c>
      <c r="Q1137" s="6" t="s">
        <v>8290</v>
      </c>
      <c r="R1137" s="11">
        <f t="shared" si="71"/>
        <v>42558.61451388889</v>
      </c>
      <c r="S1137" s="12">
        <f t="shared" si="68"/>
        <v>42588.61451388889</v>
      </c>
    </row>
    <row r="1138" spans="1:19" ht="43.2">
      <c r="A1138">
        <v>1136</v>
      </c>
      <c r="B1138" s="3" t="s">
        <v>1137</v>
      </c>
      <c r="C1138" s="3" t="s">
        <v>5246</v>
      </c>
      <c r="D1138" s="15">
        <v>4190</v>
      </c>
      <c r="E1138" s="1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7">
        <f t="shared" si="69"/>
        <v>698.33333333333337</v>
      </c>
      <c r="O1138" s="5">
        <f t="shared" si="70"/>
        <v>6.4439140811455853E-2</v>
      </c>
      <c r="P1138" s="6" t="s">
        <v>8288</v>
      </c>
      <c r="Q1138" s="6" t="s">
        <v>8290</v>
      </c>
      <c r="R1138" s="11">
        <f t="shared" si="71"/>
        <v>42327.296631944446</v>
      </c>
      <c r="S1138" s="12">
        <f t="shared" si="68"/>
        <v>42357.296631944446</v>
      </c>
    </row>
    <row r="1139" spans="1:19" ht="43.2">
      <c r="A1139">
        <v>1137</v>
      </c>
      <c r="B1139" s="3" t="s">
        <v>1138</v>
      </c>
      <c r="C1139" s="3" t="s">
        <v>5247</v>
      </c>
      <c r="D1139" s="15">
        <v>25000</v>
      </c>
      <c r="E1139" s="1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7">
        <f t="shared" si="69"/>
        <v>641.02564102564099</v>
      </c>
      <c r="O1139" s="5">
        <f t="shared" si="70"/>
        <v>0.39500000000000002</v>
      </c>
      <c r="P1139" s="6" t="s">
        <v>8288</v>
      </c>
      <c r="Q1139" s="6" t="s">
        <v>8290</v>
      </c>
      <c r="R1139" s="11">
        <f t="shared" si="71"/>
        <v>42453.444687499999</v>
      </c>
      <c r="S1139" s="12">
        <f t="shared" si="68"/>
        <v>42483.444687499999</v>
      </c>
    </row>
    <row r="1140" spans="1:19" ht="43.2">
      <c r="A1140">
        <v>1138</v>
      </c>
      <c r="B1140" s="3" t="s">
        <v>1139</v>
      </c>
      <c r="C1140" s="3" t="s">
        <v>5248</v>
      </c>
      <c r="D1140" s="15">
        <v>35000</v>
      </c>
      <c r="E1140" s="1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7">
        <f t="shared" si="69"/>
        <v>8750</v>
      </c>
      <c r="O1140" s="5">
        <f t="shared" si="70"/>
        <v>3.5714285714285713E-3</v>
      </c>
      <c r="P1140" s="6" t="s">
        <v>8288</v>
      </c>
      <c r="Q1140" s="6" t="s">
        <v>8290</v>
      </c>
      <c r="R1140" s="11">
        <f t="shared" si="71"/>
        <v>42736.5316087963</v>
      </c>
      <c r="S1140" s="12">
        <f t="shared" si="68"/>
        <v>42756.5316087963</v>
      </c>
    </row>
    <row r="1141" spans="1:19" ht="43.2">
      <c r="A1141">
        <v>1139</v>
      </c>
      <c r="B1141" s="3" t="s">
        <v>1140</v>
      </c>
      <c r="C1141" s="3" t="s">
        <v>5249</v>
      </c>
      <c r="D1141" s="15">
        <v>8000</v>
      </c>
      <c r="E1141" s="1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7">
        <f t="shared" si="69"/>
        <v>8000</v>
      </c>
      <c r="O1141" s="5">
        <f t="shared" si="70"/>
        <v>6.2500000000000001E-4</v>
      </c>
      <c r="P1141" s="6" t="s">
        <v>8288</v>
      </c>
      <c r="Q1141" s="6" t="s">
        <v>8290</v>
      </c>
      <c r="R1141" s="11">
        <f t="shared" si="71"/>
        <v>41974.97252314815</v>
      </c>
      <c r="S1141" s="12">
        <f t="shared" si="68"/>
        <v>42004.97252314815</v>
      </c>
    </row>
    <row r="1142" spans="1:19" ht="43.2">
      <c r="A1142">
        <v>1140</v>
      </c>
      <c r="B1142" s="3" t="s">
        <v>1141</v>
      </c>
      <c r="C1142" s="3" t="s">
        <v>5250</v>
      </c>
      <c r="D1142" s="15">
        <v>5000</v>
      </c>
      <c r="E1142" s="1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7" t="e">
        <f t="shared" si="69"/>
        <v>#DIV/0!</v>
      </c>
      <c r="O1142" s="5">
        <f t="shared" si="70"/>
        <v>0</v>
      </c>
      <c r="P1142" s="6" t="s">
        <v>8288</v>
      </c>
      <c r="Q1142" s="6" t="s">
        <v>8290</v>
      </c>
      <c r="R1142" s="11">
        <f t="shared" si="71"/>
        <v>42192.087048611109</v>
      </c>
      <c r="S1142" s="12">
        <f t="shared" si="68"/>
        <v>42222.087048611109</v>
      </c>
    </row>
    <row r="1143" spans="1:19">
      <c r="A1143">
        <v>1141</v>
      </c>
      <c r="B1143" s="3" t="s">
        <v>1142</v>
      </c>
      <c r="C1143" s="3" t="s">
        <v>5251</v>
      </c>
      <c r="D1143" s="15">
        <v>500</v>
      </c>
      <c r="E1143" s="1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7" t="e">
        <f t="shared" si="69"/>
        <v>#DIV/0!</v>
      </c>
      <c r="O1143" s="5">
        <f t="shared" si="70"/>
        <v>0</v>
      </c>
      <c r="P1143" s="6" t="s">
        <v>8288</v>
      </c>
      <c r="Q1143" s="6" t="s">
        <v>8290</v>
      </c>
      <c r="R1143" s="11">
        <f t="shared" si="71"/>
        <v>42164.324652777781</v>
      </c>
      <c r="S1143" s="12">
        <f t="shared" si="68"/>
        <v>42194.324652777781</v>
      </c>
    </row>
    <row r="1144" spans="1:19" ht="43.2">
      <c r="A1144">
        <v>1142</v>
      </c>
      <c r="B1144" s="3" t="s">
        <v>1143</v>
      </c>
      <c r="C1144" s="3" t="s">
        <v>5252</v>
      </c>
      <c r="D1144" s="15">
        <v>4000</v>
      </c>
      <c r="E1144" s="1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7" t="e">
        <f t="shared" si="69"/>
        <v>#DIV/0!</v>
      </c>
      <c r="O1144" s="5">
        <f t="shared" si="70"/>
        <v>0</v>
      </c>
      <c r="P1144" s="6" t="s">
        <v>8288</v>
      </c>
      <c r="Q1144" s="6" t="s">
        <v>8290</v>
      </c>
      <c r="R1144" s="11">
        <f t="shared" si="71"/>
        <v>42021.631099537037</v>
      </c>
      <c r="S1144" s="12">
        <f t="shared" si="68"/>
        <v>42051.631099537037</v>
      </c>
    </row>
    <row r="1145" spans="1:19" ht="43.2">
      <c r="A1145">
        <v>1143</v>
      </c>
      <c r="B1145" s="3" t="s">
        <v>1144</v>
      </c>
      <c r="C1145" s="3" t="s">
        <v>5253</v>
      </c>
      <c r="D1145" s="15">
        <v>45000</v>
      </c>
      <c r="E1145" s="1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7">
        <f t="shared" si="69"/>
        <v>5625</v>
      </c>
      <c r="O1145" s="5">
        <f t="shared" si="70"/>
        <v>4.1333333333333335E-3</v>
      </c>
      <c r="P1145" s="6" t="s">
        <v>8288</v>
      </c>
      <c r="Q1145" s="6" t="s">
        <v>8290</v>
      </c>
      <c r="R1145" s="11">
        <f t="shared" si="71"/>
        <v>42324.81858796296</v>
      </c>
      <c r="S1145" s="12">
        <f t="shared" si="68"/>
        <v>42354.81858796296</v>
      </c>
    </row>
    <row r="1146" spans="1:19" ht="43.2">
      <c r="A1146">
        <v>1144</v>
      </c>
      <c r="B1146" s="3" t="s">
        <v>1145</v>
      </c>
      <c r="C1146" s="3" t="s">
        <v>5254</v>
      </c>
      <c r="D1146" s="15">
        <v>9300</v>
      </c>
      <c r="E1146" s="1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7" t="e">
        <f t="shared" si="69"/>
        <v>#DIV/0!</v>
      </c>
      <c r="O1146" s="5">
        <f t="shared" si="70"/>
        <v>0</v>
      </c>
      <c r="P1146" s="6" t="s">
        <v>8291</v>
      </c>
      <c r="Q1146" s="6" t="s">
        <v>8292</v>
      </c>
      <c r="R1146" s="11">
        <f t="shared" si="71"/>
        <v>42092.806944444441</v>
      </c>
      <c r="S1146" s="12">
        <f t="shared" si="68"/>
        <v>42122.806944444441</v>
      </c>
    </row>
    <row r="1147" spans="1:19" ht="43.2">
      <c r="A1147">
        <v>1145</v>
      </c>
      <c r="B1147" s="3" t="s">
        <v>1146</v>
      </c>
      <c r="C1147" s="3" t="s">
        <v>5255</v>
      </c>
      <c r="D1147" s="15">
        <v>80000</v>
      </c>
      <c r="E1147" s="1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7">
        <f t="shared" si="69"/>
        <v>80000</v>
      </c>
      <c r="O1147" s="5">
        <f t="shared" si="70"/>
        <v>1.25E-3</v>
      </c>
      <c r="P1147" s="6" t="s">
        <v>8291</v>
      </c>
      <c r="Q1147" s="6" t="s">
        <v>8292</v>
      </c>
      <c r="R1147" s="11">
        <f t="shared" si="71"/>
        <v>41854.37259259259</v>
      </c>
      <c r="S1147" s="12">
        <f t="shared" si="68"/>
        <v>41914.37259259259</v>
      </c>
    </row>
    <row r="1148" spans="1:19" ht="43.2">
      <c r="A1148">
        <v>1146</v>
      </c>
      <c r="B1148" s="3" t="s">
        <v>1147</v>
      </c>
      <c r="C1148" s="3" t="s">
        <v>5256</v>
      </c>
      <c r="D1148" s="15">
        <v>6000</v>
      </c>
      <c r="E1148" s="1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7">
        <f t="shared" si="69"/>
        <v>500</v>
      </c>
      <c r="O1148" s="5">
        <f t="shared" si="70"/>
        <v>8.8333333333333333E-2</v>
      </c>
      <c r="P1148" s="6" t="s">
        <v>8291</v>
      </c>
      <c r="Q1148" s="6" t="s">
        <v>8292</v>
      </c>
      <c r="R1148" s="11">
        <f t="shared" si="71"/>
        <v>41723.5783912037</v>
      </c>
      <c r="S1148" s="12">
        <f t="shared" si="68"/>
        <v>41761.5783912037</v>
      </c>
    </row>
    <row r="1149" spans="1:19" ht="43.2">
      <c r="A1149">
        <v>1147</v>
      </c>
      <c r="B1149" s="3" t="s">
        <v>1148</v>
      </c>
      <c r="C1149" s="3" t="s">
        <v>5257</v>
      </c>
      <c r="D1149" s="15">
        <v>25000</v>
      </c>
      <c r="E1149" s="1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7" t="e">
        <f t="shared" si="69"/>
        <v>#DIV/0!</v>
      </c>
      <c r="O1149" s="5">
        <f t="shared" si="70"/>
        <v>0</v>
      </c>
      <c r="P1149" s="6" t="s">
        <v>8291</v>
      </c>
      <c r="Q1149" s="6" t="s">
        <v>8292</v>
      </c>
      <c r="R1149" s="11">
        <f t="shared" si="71"/>
        <v>41871.597025462965</v>
      </c>
      <c r="S1149" s="12">
        <f t="shared" si="68"/>
        <v>41931.597025462965</v>
      </c>
    </row>
    <row r="1150" spans="1:19" ht="28.8">
      <c r="A1150">
        <v>1148</v>
      </c>
      <c r="B1150" s="3" t="s">
        <v>1149</v>
      </c>
      <c r="C1150" s="3" t="s">
        <v>5258</v>
      </c>
      <c r="D1150" s="15">
        <v>15000</v>
      </c>
      <c r="E1150" s="1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7">
        <f t="shared" si="69"/>
        <v>5000</v>
      </c>
      <c r="O1150" s="5">
        <f t="shared" si="70"/>
        <v>4.8666666666666667E-3</v>
      </c>
      <c r="P1150" s="6" t="s">
        <v>8291</v>
      </c>
      <c r="Q1150" s="6" t="s">
        <v>8292</v>
      </c>
      <c r="R1150" s="11">
        <f t="shared" si="71"/>
        <v>42674.796076388884</v>
      </c>
      <c r="S1150" s="12">
        <f t="shared" si="68"/>
        <v>42704.837743055556</v>
      </c>
    </row>
    <row r="1151" spans="1:19" ht="28.8">
      <c r="A1151">
        <v>1149</v>
      </c>
      <c r="B1151" s="3" t="s">
        <v>1150</v>
      </c>
      <c r="C1151" s="3" t="s">
        <v>5259</v>
      </c>
      <c r="D1151" s="15">
        <v>50000</v>
      </c>
      <c r="E1151" s="1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7">
        <f t="shared" si="69"/>
        <v>25000</v>
      </c>
      <c r="O1151" s="5">
        <f t="shared" si="70"/>
        <v>1.5E-3</v>
      </c>
      <c r="P1151" s="6" t="s">
        <v>8291</v>
      </c>
      <c r="Q1151" s="6" t="s">
        <v>8292</v>
      </c>
      <c r="R1151" s="11">
        <f t="shared" si="71"/>
        <v>42507.33525462963</v>
      </c>
      <c r="S1151" s="12">
        <f t="shared" si="68"/>
        <v>42537.33525462963</v>
      </c>
    </row>
    <row r="1152" spans="1:19" ht="28.8">
      <c r="A1152">
        <v>1150</v>
      </c>
      <c r="B1152" s="3" t="s">
        <v>1151</v>
      </c>
      <c r="C1152" s="3" t="s">
        <v>5260</v>
      </c>
      <c r="D1152" s="15">
        <v>2500</v>
      </c>
      <c r="E1152" s="1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7">
        <f t="shared" si="69"/>
        <v>416.66666666666669</v>
      </c>
      <c r="O1152" s="5">
        <f t="shared" si="70"/>
        <v>0.1008</v>
      </c>
      <c r="P1152" s="6" t="s">
        <v>8291</v>
      </c>
      <c r="Q1152" s="6" t="s">
        <v>8292</v>
      </c>
      <c r="R1152" s="11">
        <f t="shared" si="71"/>
        <v>42317.579571759255</v>
      </c>
      <c r="S1152" s="12">
        <f t="shared" si="68"/>
        <v>42377.579571759255</v>
      </c>
    </row>
    <row r="1153" spans="1:19" ht="57.6">
      <c r="A1153">
        <v>1151</v>
      </c>
      <c r="B1153" s="3" t="s">
        <v>1152</v>
      </c>
      <c r="C1153" s="3" t="s">
        <v>5261</v>
      </c>
      <c r="D1153" s="15">
        <v>25000</v>
      </c>
      <c r="E1153" s="1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7" t="e">
        <f t="shared" si="69"/>
        <v>#DIV/0!</v>
      </c>
      <c r="O1153" s="5">
        <f t="shared" si="70"/>
        <v>0</v>
      </c>
      <c r="P1153" s="6" t="s">
        <v>8291</v>
      </c>
      <c r="Q1153" s="6" t="s">
        <v>8292</v>
      </c>
      <c r="R1153" s="11">
        <f t="shared" si="71"/>
        <v>42223.727581018524</v>
      </c>
      <c r="S1153" s="12">
        <f t="shared" si="68"/>
        <v>42253.727581018524</v>
      </c>
    </row>
    <row r="1154" spans="1:19">
      <c r="A1154">
        <v>1152</v>
      </c>
      <c r="B1154" s="3" t="s">
        <v>1153</v>
      </c>
      <c r="C1154" s="3" t="s">
        <v>5262</v>
      </c>
      <c r="D1154" s="15">
        <v>16000</v>
      </c>
      <c r="E1154" s="1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7">
        <f t="shared" si="69"/>
        <v>1066.6666666666667</v>
      </c>
      <c r="O1154" s="5">
        <f t="shared" si="70"/>
        <v>5.6937500000000002E-2</v>
      </c>
      <c r="P1154" s="6" t="s">
        <v>8291</v>
      </c>
      <c r="Q1154" s="6" t="s">
        <v>8292</v>
      </c>
      <c r="R1154" s="11">
        <f t="shared" si="71"/>
        <v>42109.334629629629</v>
      </c>
      <c r="S1154" s="12">
        <f t="shared" ref="S1154:S1217" si="72">(I1154/86400)+25569+(-9/24)</f>
        <v>42139.334629629629</v>
      </c>
    </row>
    <row r="1155" spans="1:19" ht="28.8">
      <c r="A1155">
        <v>1153</v>
      </c>
      <c r="B1155" s="3" t="s">
        <v>1154</v>
      </c>
      <c r="C1155" s="3" t="s">
        <v>5263</v>
      </c>
      <c r="D1155" s="15">
        <v>8000</v>
      </c>
      <c r="E1155" s="1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7">
        <f t="shared" ref="N1155:N1218" si="73">D1155/L1155</f>
        <v>8000</v>
      </c>
      <c r="O1155" s="5">
        <f t="shared" ref="O1155:O1218" si="74">E1155/D1155</f>
        <v>6.2500000000000003E-3</v>
      </c>
      <c r="P1155" s="6" t="s">
        <v>8291</v>
      </c>
      <c r="Q1155" s="6" t="s">
        <v>8292</v>
      </c>
      <c r="R1155" s="11">
        <f t="shared" ref="R1155:R1218" si="75">(J1155/86400)+25569+(-9/24)</f>
        <v>42143.339178240742</v>
      </c>
      <c r="S1155" s="12">
        <f t="shared" si="72"/>
        <v>42173.339178240742</v>
      </c>
    </row>
    <row r="1156" spans="1:19" ht="43.2">
      <c r="A1156">
        <v>1154</v>
      </c>
      <c r="B1156" s="3" t="s">
        <v>1155</v>
      </c>
      <c r="C1156" s="3" t="s">
        <v>5264</v>
      </c>
      <c r="D1156" s="15">
        <v>5000</v>
      </c>
      <c r="E1156" s="1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7">
        <f t="shared" si="73"/>
        <v>1666.6666666666667</v>
      </c>
      <c r="O1156" s="5">
        <f t="shared" si="74"/>
        <v>6.5000000000000002E-2</v>
      </c>
      <c r="P1156" s="6" t="s">
        <v>8291</v>
      </c>
      <c r="Q1156" s="6" t="s">
        <v>8292</v>
      </c>
      <c r="R1156" s="11">
        <f t="shared" si="75"/>
        <v>42222.733865740738</v>
      </c>
      <c r="S1156" s="12">
        <f t="shared" si="72"/>
        <v>42252.733865740738</v>
      </c>
    </row>
    <row r="1157" spans="1:19" ht="43.2">
      <c r="A1157">
        <v>1155</v>
      </c>
      <c r="B1157" s="3" t="s">
        <v>1156</v>
      </c>
      <c r="C1157" s="3" t="s">
        <v>5265</v>
      </c>
      <c r="D1157" s="15">
        <v>25000</v>
      </c>
      <c r="E1157" s="1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7">
        <f t="shared" si="73"/>
        <v>3125</v>
      </c>
      <c r="O1157" s="5">
        <f t="shared" si="74"/>
        <v>7.5199999999999998E-3</v>
      </c>
      <c r="P1157" s="6" t="s">
        <v>8291</v>
      </c>
      <c r="Q1157" s="6" t="s">
        <v>8292</v>
      </c>
      <c r="R1157" s="11">
        <f t="shared" si="75"/>
        <v>41835.388981481483</v>
      </c>
      <c r="S1157" s="12">
        <f t="shared" si="72"/>
        <v>41865.388981481483</v>
      </c>
    </row>
    <row r="1158" spans="1:19" ht="43.2">
      <c r="A1158">
        <v>1156</v>
      </c>
      <c r="B1158" s="3" t="s">
        <v>1157</v>
      </c>
      <c r="C1158" s="3" t="s">
        <v>5266</v>
      </c>
      <c r="D1158" s="15">
        <v>6500</v>
      </c>
      <c r="E1158" s="1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7" t="e">
        <f t="shared" si="73"/>
        <v>#DIV/0!</v>
      </c>
      <c r="O1158" s="5">
        <f t="shared" si="74"/>
        <v>0</v>
      </c>
      <c r="P1158" s="6" t="s">
        <v>8291</v>
      </c>
      <c r="Q1158" s="6" t="s">
        <v>8292</v>
      </c>
      <c r="R1158" s="11">
        <f t="shared" si="75"/>
        <v>42028.69631944444</v>
      </c>
      <c r="S1158" s="12">
        <f t="shared" si="72"/>
        <v>42058.69631944444</v>
      </c>
    </row>
    <row r="1159" spans="1:19" ht="43.2">
      <c r="A1159">
        <v>1157</v>
      </c>
      <c r="B1159" s="3" t="s">
        <v>1158</v>
      </c>
      <c r="C1159" s="3" t="s">
        <v>5267</v>
      </c>
      <c r="D1159" s="15">
        <v>10000</v>
      </c>
      <c r="E1159" s="1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7">
        <f t="shared" si="73"/>
        <v>3333.3333333333335</v>
      </c>
      <c r="O1159" s="5">
        <f t="shared" si="74"/>
        <v>1.5100000000000001E-2</v>
      </c>
      <c r="P1159" s="6" t="s">
        <v>8291</v>
      </c>
      <c r="Q1159" s="6" t="s">
        <v>8292</v>
      </c>
      <c r="R1159" s="11">
        <f t="shared" si="75"/>
        <v>41918.253240740742</v>
      </c>
      <c r="S1159" s="12">
        <f t="shared" si="72"/>
        <v>41978.294907407406</v>
      </c>
    </row>
    <row r="1160" spans="1:19" ht="43.2">
      <c r="A1160">
        <v>1158</v>
      </c>
      <c r="B1160" s="3" t="s">
        <v>1159</v>
      </c>
      <c r="C1160" s="3" t="s">
        <v>5268</v>
      </c>
      <c r="D1160" s="15">
        <v>7500</v>
      </c>
      <c r="E1160" s="1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7">
        <f t="shared" si="73"/>
        <v>2500</v>
      </c>
      <c r="O1160" s="5">
        <f t="shared" si="74"/>
        <v>4.6666666666666671E-3</v>
      </c>
      <c r="P1160" s="6" t="s">
        <v>8291</v>
      </c>
      <c r="Q1160" s="6" t="s">
        <v>8292</v>
      </c>
      <c r="R1160" s="11">
        <f t="shared" si="75"/>
        <v>41951.71675925926</v>
      </c>
      <c r="S1160" s="12">
        <f t="shared" si="72"/>
        <v>41981.71675925926</v>
      </c>
    </row>
    <row r="1161" spans="1:19" ht="43.2">
      <c r="A1161">
        <v>1159</v>
      </c>
      <c r="B1161" s="3" t="s">
        <v>1160</v>
      </c>
      <c r="C1161" s="3" t="s">
        <v>5269</v>
      </c>
      <c r="D1161" s="15">
        <v>6750</v>
      </c>
      <c r="E1161" s="1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7" t="e">
        <f t="shared" si="73"/>
        <v>#DIV/0!</v>
      </c>
      <c r="O1161" s="5">
        <f t="shared" si="74"/>
        <v>0</v>
      </c>
      <c r="P1161" s="6" t="s">
        <v>8291</v>
      </c>
      <c r="Q1161" s="6" t="s">
        <v>8292</v>
      </c>
      <c r="R1161" s="11">
        <f t="shared" si="75"/>
        <v>42154.351446759261</v>
      </c>
      <c r="S1161" s="12">
        <f t="shared" si="72"/>
        <v>42185.28125</v>
      </c>
    </row>
    <row r="1162" spans="1:19" ht="43.2">
      <c r="A1162">
        <v>1160</v>
      </c>
      <c r="B1162" s="3" t="s">
        <v>1161</v>
      </c>
      <c r="C1162" s="3" t="s">
        <v>5270</v>
      </c>
      <c r="D1162" s="15">
        <v>30000</v>
      </c>
      <c r="E1162" s="1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7">
        <f t="shared" si="73"/>
        <v>1578.9473684210527</v>
      </c>
      <c r="O1162" s="5">
        <f t="shared" si="74"/>
        <v>3.85E-2</v>
      </c>
      <c r="P1162" s="6" t="s">
        <v>8291</v>
      </c>
      <c r="Q1162" s="6" t="s">
        <v>8292</v>
      </c>
      <c r="R1162" s="11">
        <f t="shared" si="75"/>
        <v>42060.779930555553</v>
      </c>
      <c r="S1162" s="12">
        <f t="shared" si="72"/>
        <v>42090.738263888888</v>
      </c>
    </row>
    <row r="1163" spans="1:19" ht="43.2">
      <c r="A1163">
        <v>1161</v>
      </c>
      <c r="B1163" s="3" t="s">
        <v>1162</v>
      </c>
      <c r="C1163" s="3" t="s">
        <v>5271</v>
      </c>
      <c r="D1163" s="15">
        <v>18000</v>
      </c>
      <c r="E1163" s="1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7" t="e">
        <f t="shared" si="73"/>
        <v>#DIV/0!</v>
      </c>
      <c r="O1163" s="5">
        <f t="shared" si="74"/>
        <v>0</v>
      </c>
      <c r="P1163" s="6" t="s">
        <v>8291</v>
      </c>
      <c r="Q1163" s="6" t="s">
        <v>8292</v>
      </c>
      <c r="R1163" s="11">
        <f t="shared" si="75"/>
        <v>42122.254502314812</v>
      </c>
      <c r="S1163" s="12">
        <f t="shared" si="72"/>
        <v>42143.254502314812</v>
      </c>
    </row>
    <row r="1164" spans="1:19" ht="57.6">
      <c r="A1164">
        <v>1162</v>
      </c>
      <c r="B1164" s="3" t="s">
        <v>1163</v>
      </c>
      <c r="C1164" s="3" t="s">
        <v>5272</v>
      </c>
      <c r="D1164" s="15">
        <v>60000</v>
      </c>
      <c r="E1164" s="1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7">
        <f t="shared" si="73"/>
        <v>30000</v>
      </c>
      <c r="O1164" s="5">
        <f t="shared" si="74"/>
        <v>5.8333333333333338E-4</v>
      </c>
      <c r="P1164" s="6" t="s">
        <v>8291</v>
      </c>
      <c r="Q1164" s="6" t="s">
        <v>8292</v>
      </c>
      <c r="R1164" s="11">
        <f t="shared" si="75"/>
        <v>41876.308611111112</v>
      </c>
      <c r="S1164" s="12">
        <f t="shared" si="72"/>
        <v>41907.308611111112</v>
      </c>
    </row>
    <row r="1165" spans="1:19" ht="43.2">
      <c r="A1165">
        <v>1163</v>
      </c>
      <c r="B1165" s="3" t="s">
        <v>1164</v>
      </c>
      <c r="C1165" s="3" t="s">
        <v>5273</v>
      </c>
      <c r="D1165" s="15">
        <v>5200</v>
      </c>
      <c r="E1165" s="1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7" t="e">
        <f t="shared" si="73"/>
        <v>#DIV/0!</v>
      </c>
      <c r="O1165" s="5">
        <f t="shared" si="74"/>
        <v>0</v>
      </c>
      <c r="P1165" s="6" t="s">
        <v>8291</v>
      </c>
      <c r="Q1165" s="6" t="s">
        <v>8292</v>
      </c>
      <c r="R1165" s="11">
        <f t="shared" si="75"/>
        <v>41830.348611111112</v>
      </c>
      <c r="S1165" s="12">
        <f t="shared" si="72"/>
        <v>41860.348611111112</v>
      </c>
    </row>
    <row r="1166" spans="1:19" ht="57.6">
      <c r="A1166">
        <v>1164</v>
      </c>
      <c r="B1166" s="3" t="s">
        <v>1165</v>
      </c>
      <c r="C1166" s="3" t="s">
        <v>5274</v>
      </c>
      <c r="D1166" s="15">
        <v>10000</v>
      </c>
      <c r="E1166" s="1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7" t="e">
        <f t="shared" si="73"/>
        <v>#DIV/0!</v>
      </c>
      <c r="O1166" s="5">
        <f t="shared" si="74"/>
        <v>0</v>
      </c>
      <c r="P1166" s="6" t="s">
        <v>8291</v>
      </c>
      <c r="Q1166" s="6" t="s">
        <v>8292</v>
      </c>
      <c r="R1166" s="11">
        <f t="shared" si="75"/>
        <v>42509.349328703705</v>
      </c>
      <c r="S1166" s="12">
        <f t="shared" si="72"/>
        <v>42539.349328703705</v>
      </c>
    </row>
    <row r="1167" spans="1:19" ht="43.2">
      <c r="A1167">
        <v>1165</v>
      </c>
      <c r="B1167" s="3" t="s">
        <v>1166</v>
      </c>
      <c r="C1167" s="3" t="s">
        <v>5275</v>
      </c>
      <c r="D1167" s="15">
        <v>10000</v>
      </c>
      <c r="E1167" s="1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7">
        <f t="shared" si="73"/>
        <v>400</v>
      </c>
      <c r="O1167" s="5">
        <f t="shared" si="74"/>
        <v>0.20705000000000001</v>
      </c>
      <c r="P1167" s="6" t="s">
        <v>8291</v>
      </c>
      <c r="Q1167" s="6" t="s">
        <v>8292</v>
      </c>
      <c r="R1167" s="11">
        <f t="shared" si="75"/>
        <v>41791.839467592596</v>
      </c>
      <c r="S1167" s="12">
        <f t="shared" si="72"/>
        <v>41825.839467592596</v>
      </c>
    </row>
    <row r="1168" spans="1:19" ht="43.2">
      <c r="A1168">
        <v>1166</v>
      </c>
      <c r="B1168" s="3" t="s">
        <v>1167</v>
      </c>
      <c r="C1168" s="3" t="s">
        <v>5276</v>
      </c>
      <c r="D1168" s="15">
        <v>15000</v>
      </c>
      <c r="E1168" s="1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7">
        <f t="shared" si="73"/>
        <v>1875</v>
      </c>
      <c r="O1168" s="5">
        <f t="shared" si="74"/>
        <v>0.19139999999999999</v>
      </c>
      <c r="P1168" s="6" t="s">
        <v>8291</v>
      </c>
      <c r="Q1168" s="6" t="s">
        <v>8292</v>
      </c>
      <c r="R1168" s="11">
        <f t="shared" si="75"/>
        <v>42150.110439814816</v>
      </c>
      <c r="S1168" s="12">
        <f t="shared" si="72"/>
        <v>42180.791666666672</v>
      </c>
    </row>
    <row r="1169" spans="1:19" ht="43.2">
      <c r="A1169">
        <v>1167</v>
      </c>
      <c r="B1169" s="3" t="s">
        <v>1168</v>
      </c>
      <c r="C1169" s="3" t="s">
        <v>5277</v>
      </c>
      <c r="D1169" s="15">
        <v>60000</v>
      </c>
      <c r="E1169" s="1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7">
        <f t="shared" si="73"/>
        <v>3750</v>
      </c>
      <c r="O1169" s="5">
        <f t="shared" si="74"/>
        <v>1.6316666666666667E-2</v>
      </c>
      <c r="P1169" s="6" t="s">
        <v>8291</v>
      </c>
      <c r="Q1169" s="6" t="s">
        <v>8292</v>
      </c>
      <c r="R1169" s="11">
        <f t="shared" si="75"/>
        <v>41863.359895833331</v>
      </c>
      <c r="S1169" s="12">
        <f t="shared" si="72"/>
        <v>41894.359895833331</v>
      </c>
    </row>
    <row r="1170" spans="1:19" ht="43.2">
      <c r="A1170">
        <v>1168</v>
      </c>
      <c r="B1170" s="3" t="s">
        <v>1169</v>
      </c>
      <c r="C1170" s="3" t="s">
        <v>5278</v>
      </c>
      <c r="D1170" s="15">
        <v>18000</v>
      </c>
      <c r="E1170" s="1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7">
        <f t="shared" si="73"/>
        <v>6000</v>
      </c>
      <c r="O1170" s="5">
        <f t="shared" si="74"/>
        <v>5.6666666666666664E-2</v>
      </c>
      <c r="P1170" s="6" t="s">
        <v>8291</v>
      </c>
      <c r="Q1170" s="6" t="s">
        <v>8292</v>
      </c>
      <c r="R1170" s="11">
        <f t="shared" si="75"/>
        <v>42604.678993055553</v>
      </c>
      <c r="S1170" s="12">
        <f t="shared" si="72"/>
        <v>42634.678993055553</v>
      </c>
    </row>
    <row r="1171" spans="1:19" ht="43.2">
      <c r="A1171">
        <v>1169</v>
      </c>
      <c r="B1171" s="3" t="s">
        <v>1170</v>
      </c>
      <c r="C1171" s="3" t="s">
        <v>5279</v>
      </c>
      <c r="D1171" s="15">
        <v>10000</v>
      </c>
      <c r="E1171" s="1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7">
        <f t="shared" si="73"/>
        <v>3333.3333333333335</v>
      </c>
      <c r="O1171" s="5">
        <f t="shared" si="74"/>
        <v>1.6999999999999999E-3</v>
      </c>
      <c r="P1171" s="6" t="s">
        <v>8291</v>
      </c>
      <c r="Q1171" s="6" t="s">
        <v>8292</v>
      </c>
      <c r="R1171" s="11">
        <f t="shared" si="75"/>
        <v>42026.978738425925</v>
      </c>
      <c r="S1171" s="12">
        <f t="shared" si="72"/>
        <v>42056.978738425925</v>
      </c>
    </row>
    <row r="1172" spans="1:19" ht="43.2">
      <c r="A1172">
        <v>1170</v>
      </c>
      <c r="B1172" s="3" t="s">
        <v>1171</v>
      </c>
      <c r="C1172" s="3" t="s">
        <v>5280</v>
      </c>
      <c r="D1172" s="15">
        <v>25000</v>
      </c>
      <c r="E1172" s="1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7">
        <f t="shared" si="73"/>
        <v>12500</v>
      </c>
      <c r="O1172" s="5">
        <f t="shared" si="74"/>
        <v>4.0000000000000001E-3</v>
      </c>
      <c r="P1172" s="6" t="s">
        <v>8291</v>
      </c>
      <c r="Q1172" s="6" t="s">
        <v>8292</v>
      </c>
      <c r="R1172" s="11">
        <f t="shared" si="75"/>
        <v>42124.518182870372</v>
      </c>
      <c r="S1172" s="12">
        <f t="shared" si="72"/>
        <v>42154.518182870372</v>
      </c>
    </row>
    <row r="1173" spans="1:19" ht="43.2">
      <c r="A1173">
        <v>1171</v>
      </c>
      <c r="B1173" s="3" t="s">
        <v>1172</v>
      </c>
      <c r="C1173" s="3" t="s">
        <v>5281</v>
      </c>
      <c r="D1173" s="15">
        <v>25000</v>
      </c>
      <c r="E1173" s="1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7">
        <f t="shared" si="73"/>
        <v>25000</v>
      </c>
      <c r="O1173" s="5">
        <f t="shared" si="74"/>
        <v>1E-3</v>
      </c>
      <c r="P1173" s="6" t="s">
        <v>8291</v>
      </c>
      <c r="Q1173" s="6" t="s">
        <v>8292</v>
      </c>
      <c r="R1173" s="11">
        <f t="shared" si="75"/>
        <v>41938.429710648146</v>
      </c>
      <c r="S1173" s="12">
        <f t="shared" si="72"/>
        <v>41956.471377314811</v>
      </c>
    </row>
    <row r="1174" spans="1:19" ht="28.8">
      <c r="A1174">
        <v>1172</v>
      </c>
      <c r="B1174" s="3" t="s">
        <v>1173</v>
      </c>
      <c r="C1174" s="3" t="s">
        <v>5282</v>
      </c>
      <c r="D1174" s="15">
        <v>9000</v>
      </c>
      <c r="E1174" s="1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7" t="e">
        <f t="shared" si="73"/>
        <v>#DIV/0!</v>
      </c>
      <c r="O1174" s="5">
        <f t="shared" si="74"/>
        <v>0</v>
      </c>
      <c r="P1174" s="6" t="s">
        <v>8291</v>
      </c>
      <c r="Q1174" s="6" t="s">
        <v>8292</v>
      </c>
      <c r="R1174" s="11">
        <f t="shared" si="75"/>
        <v>41841.307314814811</v>
      </c>
      <c r="S1174" s="12">
        <f t="shared" si="72"/>
        <v>41871.307314814811</v>
      </c>
    </row>
    <row r="1175" spans="1:19" ht="43.2">
      <c r="A1175">
        <v>1173</v>
      </c>
      <c r="B1175" s="3" t="s">
        <v>1174</v>
      </c>
      <c r="C1175" s="3" t="s">
        <v>5283</v>
      </c>
      <c r="D1175" s="15">
        <v>125000</v>
      </c>
      <c r="E1175" s="1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7">
        <f t="shared" si="73"/>
        <v>125000</v>
      </c>
      <c r="O1175" s="5">
        <f t="shared" si="74"/>
        <v>2.4000000000000001E-4</v>
      </c>
      <c r="P1175" s="6" t="s">
        <v>8291</v>
      </c>
      <c r="Q1175" s="6" t="s">
        <v>8292</v>
      </c>
      <c r="R1175" s="11">
        <f t="shared" si="75"/>
        <v>42183.810844907406</v>
      </c>
      <c r="S1175" s="12">
        <f t="shared" si="72"/>
        <v>42218.810844907406</v>
      </c>
    </row>
    <row r="1176" spans="1:19" ht="43.2">
      <c r="A1176">
        <v>1174</v>
      </c>
      <c r="B1176" s="3" t="s">
        <v>1175</v>
      </c>
      <c r="C1176" s="3" t="s">
        <v>5284</v>
      </c>
      <c r="D1176" s="15">
        <v>15000</v>
      </c>
      <c r="E1176" s="1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7">
        <f t="shared" si="73"/>
        <v>789.47368421052636</v>
      </c>
      <c r="O1176" s="5">
        <f t="shared" si="74"/>
        <v>5.906666666666667E-2</v>
      </c>
      <c r="P1176" s="6" t="s">
        <v>8291</v>
      </c>
      <c r="Q1176" s="6" t="s">
        <v>8292</v>
      </c>
      <c r="R1176" s="11">
        <f t="shared" si="75"/>
        <v>42468.46674768519</v>
      </c>
      <c r="S1176" s="12">
        <f t="shared" si="72"/>
        <v>42498.46674768519</v>
      </c>
    </row>
    <row r="1177" spans="1:19" ht="43.2">
      <c r="A1177">
        <v>1175</v>
      </c>
      <c r="B1177" s="3" t="s">
        <v>1176</v>
      </c>
      <c r="C1177" s="3" t="s">
        <v>5285</v>
      </c>
      <c r="D1177" s="15">
        <v>20000</v>
      </c>
      <c r="E1177" s="1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7">
        <f t="shared" si="73"/>
        <v>2222.2222222222222</v>
      </c>
      <c r="O1177" s="5">
        <f t="shared" si="74"/>
        <v>2.9250000000000002E-2</v>
      </c>
      <c r="P1177" s="6" t="s">
        <v>8291</v>
      </c>
      <c r="Q1177" s="6" t="s">
        <v>8292</v>
      </c>
      <c r="R1177" s="11">
        <f t="shared" si="75"/>
        <v>42170.353460648148</v>
      </c>
      <c r="S1177" s="12">
        <f t="shared" si="72"/>
        <v>42200.353460648148</v>
      </c>
    </row>
    <row r="1178" spans="1:19" ht="57.6">
      <c r="A1178">
        <v>1176</v>
      </c>
      <c r="B1178" s="3" t="s">
        <v>1177</v>
      </c>
      <c r="C1178" s="3" t="s">
        <v>5286</v>
      </c>
      <c r="D1178" s="15">
        <v>175000</v>
      </c>
      <c r="E1178" s="1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7">
        <f t="shared" si="73"/>
        <v>175000</v>
      </c>
      <c r="O1178" s="5">
        <f t="shared" si="74"/>
        <v>5.7142857142857142E-5</v>
      </c>
      <c r="P1178" s="6" t="s">
        <v>8291</v>
      </c>
      <c r="Q1178" s="6" t="s">
        <v>8292</v>
      </c>
      <c r="R1178" s="11">
        <f t="shared" si="75"/>
        <v>42745.644652777773</v>
      </c>
      <c r="S1178" s="12">
        <f t="shared" si="72"/>
        <v>42800.166666666672</v>
      </c>
    </row>
    <row r="1179" spans="1:19" ht="43.2">
      <c r="A1179">
        <v>1177</v>
      </c>
      <c r="B1179" s="3" t="s">
        <v>1178</v>
      </c>
      <c r="C1179" s="3" t="s">
        <v>5287</v>
      </c>
      <c r="D1179" s="15">
        <v>6000</v>
      </c>
      <c r="E1179" s="1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7" t="e">
        <f t="shared" si="73"/>
        <v>#DIV/0!</v>
      </c>
      <c r="O1179" s="5">
        <f t="shared" si="74"/>
        <v>0</v>
      </c>
      <c r="P1179" s="6" t="s">
        <v>8291</v>
      </c>
      <c r="Q1179" s="6" t="s">
        <v>8292</v>
      </c>
      <c r="R1179" s="11">
        <f t="shared" si="75"/>
        <v>41897.285833333335</v>
      </c>
      <c r="S1179" s="12">
        <f t="shared" si="72"/>
        <v>41927.285833333335</v>
      </c>
    </row>
    <row r="1180" spans="1:19" ht="43.2">
      <c r="A1180">
        <v>1178</v>
      </c>
      <c r="B1180" s="3" t="s">
        <v>1179</v>
      </c>
      <c r="C1180" s="3" t="s">
        <v>5288</v>
      </c>
      <c r="D1180" s="15">
        <v>75000</v>
      </c>
      <c r="E1180" s="1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7">
        <f t="shared" si="73"/>
        <v>75000</v>
      </c>
      <c r="O1180" s="5">
        <f t="shared" si="74"/>
        <v>6.666666666666667E-5</v>
      </c>
      <c r="P1180" s="6" t="s">
        <v>8291</v>
      </c>
      <c r="Q1180" s="6" t="s">
        <v>8292</v>
      </c>
      <c r="R1180" s="11">
        <f t="shared" si="75"/>
        <v>41837.530694444446</v>
      </c>
      <c r="S1180" s="12">
        <f t="shared" si="72"/>
        <v>41867.530694444446</v>
      </c>
    </row>
    <row r="1181" spans="1:19" ht="43.2">
      <c r="A1181">
        <v>1179</v>
      </c>
      <c r="B1181" s="3" t="s">
        <v>1180</v>
      </c>
      <c r="C1181" s="3" t="s">
        <v>5289</v>
      </c>
      <c r="D1181" s="15">
        <v>60000</v>
      </c>
      <c r="E1181" s="1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7">
        <f t="shared" si="73"/>
        <v>12000</v>
      </c>
      <c r="O1181" s="5">
        <f t="shared" si="74"/>
        <v>5.3333333333333337E-2</v>
      </c>
      <c r="P1181" s="6" t="s">
        <v>8291</v>
      </c>
      <c r="Q1181" s="6" t="s">
        <v>8292</v>
      </c>
      <c r="R1181" s="11">
        <f t="shared" si="75"/>
        <v>42275.345219907409</v>
      </c>
      <c r="S1181" s="12">
        <f t="shared" si="72"/>
        <v>42305.345219907409</v>
      </c>
    </row>
    <row r="1182" spans="1:19" ht="43.2">
      <c r="A1182">
        <v>1180</v>
      </c>
      <c r="B1182" s="3" t="s">
        <v>1181</v>
      </c>
      <c r="C1182" s="3" t="s">
        <v>5290</v>
      </c>
      <c r="D1182" s="15">
        <v>50000</v>
      </c>
      <c r="E1182" s="1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7">
        <f t="shared" si="73"/>
        <v>588.23529411764707</v>
      </c>
      <c r="O1182" s="5">
        <f t="shared" si="74"/>
        <v>0.11749999999999999</v>
      </c>
      <c r="P1182" s="6" t="s">
        <v>8291</v>
      </c>
      <c r="Q1182" s="6" t="s">
        <v>8292</v>
      </c>
      <c r="R1182" s="11">
        <f t="shared" si="75"/>
        <v>41781.431875000002</v>
      </c>
      <c r="S1182" s="12">
        <f t="shared" si="72"/>
        <v>41818.431875000002</v>
      </c>
    </row>
    <row r="1183" spans="1:19" ht="28.8">
      <c r="A1183">
        <v>1181</v>
      </c>
      <c r="B1183" s="3" t="s">
        <v>1182</v>
      </c>
      <c r="C1183" s="3" t="s">
        <v>5291</v>
      </c>
      <c r="D1183" s="15">
        <v>50000</v>
      </c>
      <c r="E1183" s="1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7">
        <f t="shared" si="73"/>
        <v>16666.666666666668</v>
      </c>
      <c r="O1183" s="5">
        <f t="shared" si="74"/>
        <v>8.0000000000000007E-5</v>
      </c>
      <c r="P1183" s="6" t="s">
        <v>8291</v>
      </c>
      <c r="Q1183" s="6" t="s">
        <v>8292</v>
      </c>
      <c r="R1183" s="11">
        <f t="shared" si="75"/>
        <v>42033.964363425926</v>
      </c>
      <c r="S1183" s="12">
        <f t="shared" si="72"/>
        <v>42063.964363425926</v>
      </c>
    </row>
    <row r="1184" spans="1:19" ht="57.6">
      <c r="A1184">
        <v>1182</v>
      </c>
      <c r="B1184" s="3" t="s">
        <v>1183</v>
      </c>
      <c r="C1184" s="3" t="s">
        <v>5292</v>
      </c>
      <c r="D1184" s="15">
        <v>1000</v>
      </c>
      <c r="E1184" s="1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7">
        <f t="shared" si="73"/>
        <v>250</v>
      </c>
      <c r="O1184" s="5">
        <f t="shared" si="74"/>
        <v>4.2000000000000003E-2</v>
      </c>
      <c r="P1184" s="6" t="s">
        <v>8291</v>
      </c>
      <c r="Q1184" s="6" t="s">
        <v>8292</v>
      </c>
      <c r="R1184" s="11">
        <f t="shared" si="75"/>
        <v>42728.452407407407</v>
      </c>
      <c r="S1184" s="12">
        <f t="shared" si="72"/>
        <v>42747.320833333331</v>
      </c>
    </row>
    <row r="1185" spans="1:19" ht="43.2">
      <c r="A1185">
        <v>1183</v>
      </c>
      <c r="B1185" s="3" t="s">
        <v>1184</v>
      </c>
      <c r="C1185" s="3" t="s">
        <v>5293</v>
      </c>
      <c r="D1185" s="15">
        <v>2500</v>
      </c>
      <c r="E1185" s="1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7">
        <f t="shared" si="73"/>
        <v>833.33333333333337</v>
      </c>
      <c r="O1185" s="5">
        <f t="shared" si="74"/>
        <v>0.04</v>
      </c>
      <c r="P1185" s="6" t="s">
        <v>8291</v>
      </c>
      <c r="Q1185" s="6" t="s">
        <v>8292</v>
      </c>
      <c r="R1185" s="11">
        <f t="shared" si="75"/>
        <v>42656.48637731481</v>
      </c>
      <c r="S1185" s="12">
        <f t="shared" si="72"/>
        <v>42675.790972222225</v>
      </c>
    </row>
    <row r="1186" spans="1:19" ht="43.2">
      <c r="A1186">
        <v>1184</v>
      </c>
      <c r="B1186" s="3" t="s">
        <v>1185</v>
      </c>
      <c r="C1186" s="3" t="s">
        <v>5294</v>
      </c>
      <c r="D1186" s="15">
        <v>22000</v>
      </c>
      <c r="E1186" s="1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7">
        <f t="shared" si="73"/>
        <v>58.666666666666664</v>
      </c>
      <c r="O1186" s="5">
        <f t="shared" si="74"/>
        <v>1.0493636363636363</v>
      </c>
      <c r="P1186" s="6" t="s">
        <v>8293</v>
      </c>
      <c r="Q1186" s="6" t="s">
        <v>8294</v>
      </c>
      <c r="R1186" s="11">
        <f t="shared" si="75"/>
        <v>42741.224664351852</v>
      </c>
      <c r="S1186" s="12">
        <f t="shared" si="72"/>
        <v>42772.224664351852</v>
      </c>
    </row>
    <row r="1187" spans="1:19" ht="57.6">
      <c r="A1187">
        <v>1185</v>
      </c>
      <c r="B1187" s="3" t="s">
        <v>1186</v>
      </c>
      <c r="C1187" s="3" t="s">
        <v>5295</v>
      </c>
      <c r="D1187" s="15">
        <v>12500</v>
      </c>
      <c r="E1187" s="1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7">
        <f t="shared" si="73"/>
        <v>112.61261261261261</v>
      </c>
      <c r="O1187" s="5">
        <f t="shared" si="74"/>
        <v>1.0544</v>
      </c>
      <c r="P1187" s="6" t="s">
        <v>8293</v>
      </c>
      <c r="Q1187" s="6" t="s">
        <v>8294</v>
      </c>
      <c r="R1187" s="11">
        <f t="shared" si="75"/>
        <v>42130.490150462967</v>
      </c>
      <c r="S1187" s="12">
        <f t="shared" si="72"/>
        <v>42162.791666666672</v>
      </c>
    </row>
    <row r="1188" spans="1:19" ht="43.2">
      <c r="A1188">
        <v>1186</v>
      </c>
      <c r="B1188" s="3" t="s">
        <v>1187</v>
      </c>
      <c r="C1188" s="3" t="s">
        <v>5296</v>
      </c>
      <c r="D1188" s="15">
        <v>7500</v>
      </c>
      <c r="E1188" s="1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7">
        <f t="shared" si="73"/>
        <v>60.975609756097562</v>
      </c>
      <c r="O1188" s="5">
        <f t="shared" si="74"/>
        <v>1.0673333333333332</v>
      </c>
      <c r="P1188" s="6" t="s">
        <v>8293</v>
      </c>
      <c r="Q1188" s="6" t="s">
        <v>8294</v>
      </c>
      <c r="R1188" s="11">
        <f t="shared" si="75"/>
        <v>42123.48836805555</v>
      </c>
      <c r="S1188" s="12">
        <f t="shared" si="72"/>
        <v>42156.570833333331</v>
      </c>
    </row>
    <row r="1189" spans="1:19" ht="43.2">
      <c r="A1189">
        <v>1187</v>
      </c>
      <c r="B1189" s="3" t="s">
        <v>1188</v>
      </c>
      <c r="C1189" s="3" t="s">
        <v>5297</v>
      </c>
      <c r="D1189" s="15">
        <v>8750</v>
      </c>
      <c r="E1189" s="1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7">
        <f t="shared" si="73"/>
        <v>125</v>
      </c>
      <c r="O1189" s="5">
        <f t="shared" si="74"/>
        <v>1.0412571428571429</v>
      </c>
      <c r="P1189" s="6" t="s">
        <v>8293</v>
      </c>
      <c r="Q1189" s="6" t="s">
        <v>8294</v>
      </c>
      <c r="R1189" s="11">
        <f t="shared" si="75"/>
        <v>42109.519942129627</v>
      </c>
      <c r="S1189" s="12">
        <f t="shared" si="72"/>
        <v>42141.375</v>
      </c>
    </row>
    <row r="1190" spans="1:19" ht="43.2">
      <c r="A1190">
        <v>1188</v>
      </c>
      <c r="B1190" s="3" t="s">
        <v>1189</v>
      </c>
      <c r="C1190" s="3" t="s">
        <v>5298</v>
      </c>
      <c r="D1190" s="15">
        <v>2000</v>
      </c>
      <c r="E1190" s="1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7">
        <f t="shared" si="73"/>
        <v>23.529411764705884</v>
      </c>
      <c r="O1190" s="5">
        <f t="shared" si="74"/>
        <v>1.6054999999999999</v>
      </c>
      <c r="P1190" s="6" t="s">
        <v>8293</v>
      </c>
      <c r="Q1190" s="6" t="s">
        <v>8294</v>
      </c>
      <c r="R1190" s="11">
        <f t="shared" si="75"/>
        <v>42711.325694444444</v>
      </c>
      <c r="S1190" s="12">
        <f t="shared" si="72"/>
        <v>42732.325694444444</v>
      </c>
    </row>
    <row r="1191" spans="1:19" ht="43.2">
      <c r="A1191">
        <v>1189</v>
      </c>
      <c r="B1191" s="3" t="s">
        <v>1190</v>
      </c>
      <c r="C1191" s="3" t="s">
        <v>5299</v>
      </c>
      <c r="D1191" s="15">
        <v>9000</v>
      </c>
      <c r="E1191" s="1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7">
        <f t="shared" si="73"/>
        <v>104.65116279069767</v>
      </c>
      <c r="O1191" s="5">
        <f t="shared" si="74"/>
        <v>1.0777777777777777</v>
      </c>
      <c r="P1191" s="6" t="s">
        <v>8293</v>
      </c>
      <c r="Q1191" s="6" t="s">
        <v>8294</v>
      </c>
      <c r="R1191" s="11">
        <f t="shared" si="75"/>
        <v>42529.604108796295</v>
      </c>
      <c r="S1191" s="12">
        <f t="shared" si="72"/>
        <v>42550.604108796295</v>
      </c>
    </row>
    <row r="1192" spans="1:19" ht="28.8">
      <c r="A1192">
        <v>1190</v>
      </c>
      <c r="B1192" s="3" t="s">
        <v>1191</v>
      </c>
      <c r="C1192" s="3" t="s">
        <v>5300</v>
      </c>
      <c r="D1192" s="15">
        <v>500</v>
      </c>
      <c r="E1192" s="1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7">
        <f t="shared" si="73"/>
        <v>38.46153846153846</v>
      </c>
      <c r="O1192" s="5">
        <f t="shared" si="74"/>
        <v>1.35</v>
      </c>
      <c r="P1192" s="6" t="s">
        <v>8293</v>
      </c>
      <c r="Q1192" s="6" t="s">
        <v>8294</v>
      </c>
      <c r="R1192" s="11">
        <f t="shared" si="75"/>
        <v>41852.290798611109</v>
      </c>
      <c r="S1192" s="12">
        <f t="shared" si="72"/>
        <v>41882.290798611109</v>
      </c>
    </row>
    <row r="1193" spans="1:19" ht="43.2">
      <c r="A1193">
        <v>1191</v>
      </c>
      <c r="B1193" s="3" t="s">
        <v>1192</v>
      </c>
      <c r="C1193" s="3" t="s">
        <v>5301</v>
      </c>
      <c r="D1193" s="15">
        <v>2700</v>
      </c>
      <c r="E1193" s="1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7">
        <f t="shared" si="73"/>
        <v>81.818181818181813</v>
      </c>
      <c r="O1193" s="5">
        <f t="shared" si="74"/>
        <v>1.0907407407407408</v>
      </c>
      <c r="P1193" s="6" t="s">
        <v>8293</v>
      </c>
      <c r="Q1193" s="6" t="s">
        <v>8294</v>
      </c>
      <c r="R1193" s="11">
        <f t="shared" si="75"/>
        <v>42419.228703703702</v>
      </c>
      <c r="S1193" s="12">
        <f t="shared" si="72"/>
        <v>42449.187037037038</v>
      </c>
    </row>
    <row r="1194" spans="1:19" ht="28.8">
      <c r="A1194">
        <v>1192</v>
      </c>
      <c r="B1194" s="3" t="s">
        <v>1193</v>
      </c>
      <c r="C1194" s="3" t="s">
        <v>5302</v>
      </c>
      <c r="D1194" s="15">
        <v>100</v>
      </c>
      <c r="E1194" s="1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7">
        <f t="shared" si="73"/>
        <v>6.666666666666667</v>
      </c>
      <c r="O1194" s="5">
        <f t="shared" si="74"/>
        <v>2.9</v>
      </c>
      <c r="P1194" s="6" t="s">
        <v>8293</v>
      </c>
      <c r="Q1194" s="6" t="s">
        <v>8294</v>
      </c>
      <c r="R1194" s="11">
        <f t="shared" si="75"/>
        <v>42747.131689814814</v>
      </c>
      <c r="S1194" s="12">
        <f t="shared" si="72"/>
        <v>42777.131689814814</v>
      </c>
    </row>
    <row r="1195" spans="1:19" ht="57.6">
      <c r="A1195">
        <v>1193</v>
      </c>
      <c r="B1195" s="3" t="s">
        <v>1194</v>
      </c>
      <c r="C1195" s="3" t="s">
        <v>5303</v>
      </c>
      <c r="D1195" s="15">
        <v>21000</v>
      </c>
      <c r="E1195" s="1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7">
        <f t="shared" si="73"/>
        <v>76.92307692307692</v>
      </c>
      <c r="O1195" s="5">
        <f t="shared" si="74"/>
        <v>1.0395714285714286</v>
      </c>
      <c r="P1195" s="6" t="s">
        <v>8293</v>
      </c>
      <c r="Q1195" s="6" t="s">
        <v>8294</v>
      </c>
      <c r="R1195" s="11">
        <f t="shared" si="75"/>
        <v>42409.401076388887</v>
      </c>
      <c r="S1195" s="12">
        <f t="shared" si="72"/>
        <v>42469.359409722223</v>
      </c>
    </row>
    <row r="1196" spans="1:19" ht="43.2">
      <c r="A1196">
        <v>1194</v>
      </c>
      <c r="B1196" s="3" t="s">
        <v>1195</v>
      </c>
      <c r="C1196" s="3" t="s">
        <v>5304</v>
      </c>
      <c r="D1196" s="15">
        <v>12500</v>
      </c>
      <c r="E1196" s="1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7">
        <f t="shared" si="73"/>
        <v>17.50700280112045</v>
      </c>
      <c r="O1196" s="5">
        <f t="shared" si="74"/>
        <v>3.2223999999999999</v>
      </c>
      <c r="P1196" s="6" t="s">
        <v>8293</v>
      </c>
      <c r="Q1196" s="6" t="s">
        <v>8294</v>
      </c>
      <c r="R1196" s="11">
        <f t="shared" si="75"/>
        <v>42072.113182870366</v>
      </c>
      <c r="S1196" s="12">
        <f t="shared" si="72"/>
        <v>42102.113182870366</v>
      </c>
    </row>
    <row r="1197" spans="1:19" ht="57.6">
      <c r="A1197">
        <v>1195</v>
      </c>
      <c r="B1197" s="3" t="s">
        <v>1196</v>
      </c>
      <c r="C1197" s="3" t="s">
        <v>5305</v>
      </c>
      <c r="D1197" s="15">
        <v>10000</v>
      </c>
      <c r="E1197" s="1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7">
        <f t="shared" si="73"/>
        <v>58.823529411764703</v>
      </c>
      <c r="O1197" s="5">
        <f t="shared" si="74"/>
        <v>1.35</v>
      </c>
      <c r="P1197" s="6" t="s">
        <v>8293</v>
      </c>
      <c r="Q1197" s="6" t="s">
        <v>8294</v>
      </c>
      <c r="R1197" s="11">
        <f t="shared" si="75"/>
        <v>42297.97283564815</v>
      </c>
      <c r="S1197" s="12">
        <f t="shared" si="72"/>
        <v>42358</v>
      </c>
    </row>
    <row r="1198" spans="1:19" ht="28.8">
      <c r="A1198">
        <v>1196</v>
      </c>
      <c r="B1198" s="3" t="s">
        <v>1197</v>
      </c>
      <c r="C1198" s="3" t="s">
        <v>5306</v>
      </c>
      <c r="D1198" s="15">
        <v>14500</v>
      </c>
      <c r="E1198" s="1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7">
        <f t="shared" si="73"/>
        <v>28.3203125</v>
      </c>
      <c r="O1198" s="5">
        <f t="shared" si="74"/>
        <v>2.6991034482758622</v>
      </c>
      <c r="P1198" s="6" t="s">
        <v>8293</v>
      </c>
      <c r="Q1198" s="6" t="s">
        <v>8294</v>
      </c>
      <c r="R1198" s="11">
        <f t="shared" si="75"/>
        <v>42326.443738425922</v>
      </c>
      <c r="S1198" s="12">
        <f t="shared" si="72"/>
        <v>42356.443738425922</v>
      </c>
    </row>
    <row r="1199" spans="1:19" ht="57.6">
      <c r="A1199">
        <v>1197</v>
      </c>
      <c r="B1199" s="3" t="s">
        <v>1198</v>
      </c>
      <c r="C1199" s="3" t="s">
        <v>5307</v>
      </c>
      <c r="D1199" s="15">
        <v>15000</v>
      </c>
      <c r="E1199" s="1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7">
        <f t="shared" si="73"/>
        <v>47.770700636942678</v>
      </c>
      <c r="O1199" s="5">
        <f t="shared" si="74"/>
        <v>2.5329333333333333</v>
      </c>
      <c r="P1199" s="6" t="s">
        <v>8293</v>
      </c>
      <c r="Q1199" s="6" t="s">
        <v>8294</v>
      </c>
      <c r="R1199" s="11">
        <f t="shared" si="75"/>
        <v>42503.28974537037</v>
      </c>
      <c r="S1199" s="12">
        <f t="shared" si="72"/>
        <v>42533.874305555553</v>
      </c>
    </row>
    <row r="1200" spans="1:19" ht="43.2">
      <c r="A1200">
        <v>1198</v>
      </c>
      <c r="B1200" s="3" t="s">
        <v>1199</v>
      </c>
      <c r="C1200" s="3" t="s">
        <v>5308</v>
      </c>
      <c r="D1200" s="15">
        <v>3500</v>
      </c>
      <c r="E1200" s="1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7">
        <f t="shared" si="73"/>
        <v>20.95808383233533</v>
      </c>
      <c r="O1200" s="5">
        <f t="shared" si="74"/>
        <v>2.6059999999999999</v>
      </c>
      <c r="P1200" s="6" t="s">
        <v>8293</v>
      </c>
      <c r="Q1200" s="6" t="s">
        <v>8294</v>
      </c>
      <c r="R1200" s="11">
        <f t="shared" si="75"/>
        <v>42333.244050925925</v>
      </c>
      <c r="S1200" s="12">
        <f t="shared" si="72"/>
        <v>42368.75</v>
      </c>
    </row>
    <row r="1201" spans="1:19" ht="43.2">
      <c r="A1201">
        <v>1199</v>
      </c>
      <c r="B1201" s="3" t="s">
        <v>1200</v>
      </c>
      <c r="C1201" s="3" t="s">
        <v>5309</v>
      </c>
      <c r="D1201" s="15">
        <v>2658</v>
      </c>
      <c r="E1201" s="1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7">
        <f t="shared" si="73"/>
        <v>295.33333333333331</v>
      </c>
      <c r="O1201" s="5">
        <f t="shared" si="74"/>
        <v>1.0131677953348381</v>
      </c>
      <c r="P1201" s="6" t="s">
        <v>8293</v>
      </c>
      <c r="Q1201" s="6" t="s">
        <v>8294</v>
      </c>
      <c r="R1201" s="11">
        <f t="shared" si="75"/>
        <v>42161.395833333328</v>
      </c>
      <c r="S1201" s="12">
        <f t="shared" si="72"/>
        <v>42193.395833333328</v>
      </c>
    </row>
    <row r="1202" spans="1:19" ht="43.2">
      <c r="A1202">
        <v>1200</v>
      </c>
      <c r="B1202" s="3" t="s">
        <v>1201</v>
      </c>
      <c r="C1202" s="3" t="s">
        <v>5310</v>
      </c>
      <c r="D1202" s="15">
        <v>4800</v>
      </c>
      <c r="E1202" s="1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7">
        <f t="shared" si="73"/>
        <v>46.601941747572816</v>
      </c>
      <c r="O1202" s="5">
        <f t="shared" si="74"/>
        <v>1.2560416666666667</v>
      </c>
      <c r="P1202" s="6" t="s">
        <v>8293</v>
      </c>
      <c r="Q1202" s="6" t="s">
        <v>8294</v>
      </c>
      <c r="R1202" s="11">
        <f t="shared" si="75"/>
        <v>42089.102500000001</v>
      </c>
      <c r="S1202" s="12">
        <f t="shared" si="72"/>
        <v>42110.102500000001</v>
      </c>
    </row>
    <row r="1203" spans="1:19" ht="43.2">
      <c r="A1203">
        <v>1201</v>
      </c>
      <c r="B1203" s="3" t="s">
        <v>1202</v>
      </c>
      <c r="C1203" s="3" t="s">
        <v>5311</v>
      </c>
      <c r="D1203" s="15">
        <v>6000</v>
      </c>
      <c r="E1203" s="1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7">
        <f t="shared" si="73"/>
        <v>54.054054054054056</v>
      </c>
      <c r="O1203" s="5">
        <f t="shared" si="74"/>
        <v>1.0243783333333334</v>
      </c>
      <c r="P1203" s="6" t="s">
        <v>8293</v>
      </c>
      <c r="Q1203" s="6" t="s">
        <v>8294</v>
      </c>
      <c r="R1203" s="11">
        <f t="shared" si="75"/>
        <v>42536.23201388889</v>
      </c>
      <c r="S1203" s="12">
        <f t="shared" si="72"/>
        <v>42566.23201388889</v>
      </c>
    </row>
    <row r="1204" spans="1:19" ht="43.2">
      <c r="A1204">
        <v>1202</v>
      </c>
      <c r="B1204" s="3" t="s">
        <v>1203</v>
      </c>
      <c r="C1204" s="3" t="s">
        <v>5312</v>
      </c>
      <c r="D1204" s="15">
        <v>25000</v>
      </c>
      <c r="E1204" s="1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7">
        <f t="shared" si="73"/>
        <v>92.250922509225092</v>
      </c>
      <c r="O1204" s="5">
        <f t="shared" si="74"/>
        <v>1.99244</v>
      </c>
      <c r="P1204" s="6" t="s">
        <v>8293</v>
      </c>
      <c r="Q1204" s="6" t="s">
        <v>8294</v>
      </c>
      <c r="R1204" s="11">
        <f t="shared" si="75"/>
        <v>42151.913819444446</v>
      </c>
      <c r="S1204" s="12">
        <f t="shared" si="72"/>
        <v>42181.913819444446</v>
      </c>
    </row>
    <row r="1205" spans="1:19" ht="43.2">
      <c r="A1205">
        <v>1203</v>
      </c>
      <c r="B1205" s="3" t="s">
        <v>1204</v>
      </c>
      <c r="C1205" s="3" t="s">
        <v>5313</v>
      </c>
      <c r="D1205" s="15">
        <v>16300</v>
      </c>
      <c r="E1205" s="1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7">
        <f t="shared" si="73"/>
        <v>161.38613861386139</v>
      </c>
      <c r="O1205" s="5">
        <f t="shared" si="74"/>
        <v>1.0245398773006136</v>
      </c>
      <c r="P1205" s="6" t="s">
        <v>8293</v>
      </c>
      <c r="Q1205" s="6" t="s">
        <v>8294</v>
      </c>
      <c r="R1205" s="11">
        <f t="shared" si="75"/>
        <v>42125.239895833336</v>
      </c>
      <c r="S1205" s="12">
        <f t="shared" si="72"/>
        <v>42155.239895833336</v>
      </c>
    </row>
    <row r="1206" spans="1:19" ht="43.2">
      <c r="A1206">
        <v>1204</v>
      </c>
      <c r="B1206" s="3" t="s">
        <v>1205</v>
      </c>
      <c r="C1206" s="3" t="s">
        <v>5314</v>
      </c>
      <c r="D1206" s="15">
        <v>13000</v>
      </c>
      <c r="E1206" s="1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7">
        <f t="shared" si="73"/>
        <v>228.07017543859649</v>
      </c>
      <c r="O1206" s="5">
        <f t="shared" si="74"/>
        <v>1.0294615384615384</v>
      </c>
      <c r="P1206" s="6" t="s">
        <v>8293</v>
      </c>
      <c r="Q1206" s="6" t="s">
        <v>8294</v>
      </c>
      <c r="R1206" s="11">
        <f t="shared" si="75"/>
        <v>42297.373067129629</v>
      </c>
      <c r="S1206" s="12">
        <f t="shared" si="72"/>
        <v>42341.833333333328</v>
      </c>
    </row>
    <row r="1207" spans="1:19" ht="43.2">
      <c r="A1207">
        <v>1205</v>
      </c>
      <c r="B1207" s="3" t="s">
        <v>1206</v>
      </c>
      <c r="C1207" s="3" t="s">
        <v>5315</v>
      </c>
      <c r="D1207" s="15">
        <v>13000</v>
      </c>
      <c r="E1207" s="1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7">
        <f t="shared" si="73"/>
        <v>209.67741935483872</v>
      </c>
      <c r="O1207" s="5">
        <f t="shared" si="74"/>
        <v>1.0086153846153847</v>
      </c>
      <c r="P1207" s="6" t="s">
        <v>8293</v>
      </c>
      <c r="Q1207" s="6" t="s">
        <v>8294</v>
      </c>
      <c r="R1207" s="11">
        <f t="shared" si="75"/>
        <v>42138.131377314814</v>
      </c>
      <c r="S1207" s="12">
        <f t="shared" si="72"/>
        <v>42168.131377314814</v>
      </c>
    </row>
    <row r="1208" spans="1:19" ht="43.2">
      <c r="A1208">
        <v>1206</v>
      </c>
      <c r="B1208" s="3" t="s">
        <v>1207</v>
      </c>
      <c r="C1208" s="3" t="s">
        <v>5316</v>
      </c>
      <c r="D1208" s="15">
        <v>900</v>
      </c>
      <c r="E1208" s="1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7">
        <f t="shared" si="73"/>
        <v>28.125</v>
      </c>
      <c r="O1208" s="5">
        <f t="shared" si="74"/>
        <v>1.1499999999999999</v>
      </c>
      <c r="P1208" s="6" t="s">
        <v>8293</v>
      </c>
      <c r="Q1208" s="6" t="s">
        <v>8294</v>
      </c>
      <c r="R1208" s="11">
        <f t="shared" si="75"/>
        <v>42772.401076388887</v>
      </c>
      <c r="S1208" s="12">
        <f t="shared" si="72"/>
        <v>42805.186805555553</v>
      </c>
    </row>
    <row r="1209" spans="1:19" ht="28.8">
      <c r="A1209">
        <v>1207</v>
      </c>
      <c r="B1209" s="3" t="s">
        <v>1208</v>
      </c>
      <c r="C1209" s="3" t="s">
        <v>5317</v>
      </c>
      <c r="D1209" s="15">
        <v>16700</v>
      </c>
      <c r="E1209" s="1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7">
        <f t="shared" si="73"/>
        <v>118.43971631205673</v>
      </c>
      <c r="O1209" s="5">
        <f t="shared" si="74"/>
        <v>1.0416766467065868</v>
      </c>
      <c r="P1209" s="6" t="s">
        <v>8293</v>
      </c>
      <c r="Q1209" s="6" t="s">
        <v>8294</v>
      </c>
      <c r="R1209" s="11">
        <f t="shared" si="75"/>
        <v>42430.055243055554</v>
      </c>
      <c r="S1209" s="12">
        <f t="shared" si="72"/>
        <v>42460.041666666672</v>
      </c>
    </row>
    <row r="1210" spans="1:19" ht="43.2">
      <c r="A1210">
        <v>1208</v>
      </c>
      <c r="B1210" s="3" t="s">
        <v>1209</v>
      </c>
      <c r="C1210" s="3" t="s">
        <v>5318</v>
      </c>
      <c r="D1210" s="15">
        <v>10000</v>
      </c>
      <c r="E1210" s="1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7">
        <f t="shared" si="73"/>
        <v>133.33333333333334</v>
      </c>
      <c r="O1210" s="5">
        <f t="shared" si="74"/>
        <v>1.5529999999999999</v>
      </c>
      <c r="P1210" s="6" t="s">
        <v>8293</v>
      </c>
      <c r="Q1210" s="6" t="s">
        <v>8294</v>
      </c>
      <c r="R1210" s="11">
        <f t="shared" si="75"/>
        <v>42423.334074074075</v>
      </c>
      <c r="S1210" s="12">
        <f t="shared" si="72"/>
        <v>42453.292407407411</v>
      </c>
    </row>
    <row r="1211" spans="1:19" ht="43.2">
      <c r="A1211">
        <v>1209</v>
      </c>
      <c r="B1211" s="3" t="s">
        <v>1210</v>
      </c>
      <c r="C1211" s="3" t="s">
        <v>5319</v>
      </c>
      <c r="D1211" s="15">
        <v>6000</v>
      </c>
      <c r="E1211" s="1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7">
        <f t="shared" si="73"/>
        <v>130.43478260869566</v>
      </c>
      <c r="O1211" s="5">
        <f t="shared" si="74"/>
        <v>1.06</v>
      </c>
      <c r="P1211" s="6" t="s">
        <v>8293</v>
      </c>
      <c r="Q1211" s="6" t="s">
        <v>8294</v>
      </c>
      <c r="R1211" s="11">
        <f t="shared" si="75"/>
        <v>42761.471122685187</v>
      </c>
      <c r="S1211" s="12">
        <f t="shared" si="72"/>
        <v>42791.471122685187</v>
      </c>
    </row>
    <row r="1212" spans="1:19" ht="28.8">
      <c r="A1212">
        <v>1210</v>
      </c>
      <c r="B1212" s="3" t="s">
        <v>1211</v>
      </c>
      <c r="C1212" s="3" t="s">
        <v>5320</v>
      </c>
      <c r="D1212" s="15">
        <v>20000</v>
      </c>
      <c r="E1212" s="1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7">
        <f t="shared" si="73"/>
        <v>194.17475728155341</v>
      </c>
      <c r="O1212" s="5">
        <f t="shared" si="74"/>
        <v>2.5431499999999998</v>
      </c>
      <c r="P1212" s="6" t="s">
        <v>8293</v>
      </c>
      <c r="Q1212" s="6" t="s">
        <v>8294</v>
      </c>
      <c r="R1212" s="11">
        <f t="shared" si="75"/>
        <v>42132.566805555558</v>
      </c>
      <c r="S1212" s="12">
        <f t="shared" si="72"/>
        <v>42155.5</v>
      </c>
    </row>
    <row r="1213" spans="1:19" ht="43.2">
      <c r="A1213">
        <v>1211</v>
      </c>
      <c r="B1213" s="3" t="s">
        <v>1212</v>
      </c>
      <c r="C1213" s="3" t="s">
        <v>5321</v>
      </c>
      <c r="D1213" s="15">
        <v>1000</v>
      </c>
      <c r="E1213" s="1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7">
        <f t="shared" si="73"/>
        <v>166.66666666666666</v>
      </c>
      <c r="O1213" s="5">
        <f t="shared" si="74"/>
        <v>1.0109999999999999</v>
      </c>
      <c r="P1213" s="6" t="s">
        <v>8293</v>
      </c>
      <c r="Q1213" s="6" t="s">
        <v>8294</v>
      </c>
      <c r="R1213" s="11">
        <f t="shared" si="75"/>
        <v>42515.491446759261</v>
      </c>
      <c r="S1213" s="12">
        <f t="shared" si="72"/>
        <v>42530.491446759261</v>
      </c>
    </row>
    <row r="1214" spans="1:19" ht="57.6">
      <c r="A1214">
        <v>1212</v>
      </c>
      <c r="B1214" s="3" t="s">
        <v>1213</v>
      </c>
      <c r="C1214" s="3" t="s">
        <v>5322</v>
      </c>
      <c r="D1214" s="15">
        <v>2500</v>
      </c>
      <c r="E1214" s="1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7">
        <f t="shared" si="73"/>
        <v>30.120481927710845</v>
      </c>
      <c r="O1214" s="5">
        <f t="shared" si="74"/>
        <v>1.2904</v>
      </c>
      <c r="P1214" s="6" t="s">
        <v>8293</v>
      </c>
      <c r="Q1214" s="6" t="s">
        <v>8294</v>
      </c>
      <c r="R1214" s="11">
        <f t="shared" si="75"/>
        <v>42318.575173611112</v>
      </c>
      <c r="S1214" s="12">
        <f t="shared" si="72"/>
        <v>42334.666666666672</v>
      </c>
    </row>
    <row r="1215" spans="1:19" ht="57.6">
      <c r="A1215">
        <v>1213</v>
      </c>
      <c r="B1215" s="3" t="s">
        <v>1214</v>
      </c>
      <c r="C1215" s="3" t="s">
        <v>5323</v>
      </c>
      <c r="D1215" s="15">
        <v>6500</v>
      </c>
      <c r="E1215" s="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7">
        <f t="shared" si="73"/>
        <v>60.185185185185183</v>
      </c>
      <c r="O1215" s="5">
        <f t="shared" si="74"/>
        <v>1.0223076923076924</v>
      </c>
      <c r="P1215" s="6" t="s">
        <v>8293</v>
      </c>
      <c r="Q1215" s="6" t="s">
        <v>8294</v>
      </c>
      <c r="R1215" s="11">
        <f t="shared" si="75"/>
        <v>42731.380787037036</v>
      </c>
      <c r="S1215" s="12">
        <f t="shared" si="72"/>
        <v>42766.380787037036</v>
      </c>
    </row>
    <row r="1216" spans="1:19" ht="43.2">
      <c r="A1216">
        <v>1214</v>
      </c>
      <c r="B1216" s="3" t="s">
        <v>1215</v>
      </c>
      <c r="C1216" s="3" t="s">
        <v>5324</v>
      </c>
      <c r="D1216" s="15">
        <v>2000</v>
      </c>
      <c r="E1216" s="1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7">
        <f t="shared" si="73"/>
        <v>80</v>
      </c>
      <c r="O1216" s="5">
        <f t="shared" si="74"/>
        <v>1.3180000000000001</v>
      </c>
      <c r="P1216" s="6" t="s">
        <v>8293</v>
      </c>
      <c r="Q1216" s="6" t="s">
        <v>8294</v>
      </c>
      <c r="R1216" s="11">
        <f t="shared" si="75"/>
        <v>42104.465335648143</v>
      </c>
      <c r="S1216" s="12">
        <f t="shared" si="72"/>
        <v>42164.465335648143</v>
      </c>
    </row>
    <row r="1217" spans="1:19" ht="43.2">
      <c r="A1217">
        <v>1215</v>
      </c>
      <c r="B1217" s="3" t="s">
        <v>1216</v>
      </c>
      <c r="C1217" s="3" t="s">
        <v>5325</v>
      </c>
      <c r="D1217" s="15">
        <v>5000</v>
      </c>
      <c r="E1217" s="1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7">
        <f t="shared" si="73"/>
        <v>9.1074681238615671</v>
      </c>
      <c r="O1217" s="5">
        <f t="shared" si="74"/>
        <v>7.8608020000000005</v>
      </c>
      <c r="P1217" s="6" t="s">
        <v>8293</v>
      </c>
      <c r="Q1217" s="6" t="s">
        <v>8294</v>
      </c>
      <c r="R1217" s="11">
        <f t="shared" si="75"/>
        <v>41759.548101851848</v>
      </c>
      <c r="S1217" s="12">
        <f t="shared" si="72"/>
        <v>41789.548101851848</v>
      </c>
    </row>
    <row r="1218" spans="1:19" ht="28.8">
      <c r="A1218">
        <v>1216</v>
      </c>
      <c r="B1218" s="3" t="s">
        <v>1217</v>
      </c>
      <c r="C1218" s="3" t="s">
        <v>5326</v>
      </c>
      <c r="D1218" s="15">
        <v>14000</v>
      </c>
      <c r="E1218" s="1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7">
        <f t="shared" si="73"/>
        <v>63.063063063063062</v>
      </c>
      <c r="O1218" s="5">
        <f t="shared" si="74"/>
        <v>1.4570000000000001</v>
      </c>
      <c r="P1218" s="6" t="s">
        <v>8293</v>
      </c>
      <c r="Q1218" s="6" t="s">
        <v>8294</v>
      </c>
      <c r="R1218" s="11">
        <f t="shared" si="75"/>
        <v>42247.241400462968</v>
      </c>
      <c r="S1218" s="12">
        <f t="shared" ref="S1218:S1281" si="76">(I1218/86400)+25569+(-9/24)</f>
        <v>42279.585416666669</v>
      </c>
    </row>
    <row r="1219" spans="1:19" ht="43.2">
      <c r="A1219">
        <v>1217</v>
      </c>
      <c r="B1219" s="3" t="s">
        <v>1218</v>
      </c>
      <c r="C1219" s="3" t="s">
        <v>5327</v>
      </c>
      <c r="D1219" s="15">
        <v>26500</v>
      </c>
      <c r="E1219" s="1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7">
        <f t="shared" ref="N1219:N1282" si="77">D1219/L1219</f>
        <v>144.80874316939889</v>
      </c>
      <c r="O1219" s="5">
        <f t="shared" ref="O1219:O1282" si="78">E1219/D1219</f>
        <v>1.026</v>
      </c>
      <c r="P1219" s="6" t="s">
        <v>8293</v>
      </c>
      <c r="Q1219" s="6" t="s">
        <v>8294</v>
      </c>
      <c r="R1219" s="11">
        <f t="shared" ref="R1219:R1282" si="79">(J1219/86400)+25569+(-9/24)</f>
        <v>42535.434490740736</v>
      </c>
      <c r="S1219" s="12">
        <f t="shared" si="76"/>
        <v>42565.434490740736</v>
      </c>
    </row>
    <row r="1220" spans="1:19" ht="43.2">
      <c r="A1220">
        <v>1218</v>
      </c>
      <c r="B1220" s="3" t="s">
        <v>1219</v>
      </c>
      <c r="C1220" s="3" t="s">
        <v>5328</v>
      </c>
      <c r="D1220" s="15">
        <v>9000</v>
      </c>
      <c r="E1220" s="1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7">
        <f t="shared" si="77"/>
        <v>101.12359550561797</v>
      </c>
      <c r="O1220" s="5">
        <f t="shared" si="78"/>
        <v>1.7227777777777777</v>
      </c>
      <c r="P1220" s="6" t="s">
        <v>8293</v>
      </c>
      <c r="Q1220" s="6" t="s">
        <v>8294</v>
      </c>
      <c r="R1220" s="11">
        <f t="shared" si="79"/>
        <v>42278.287037037036</v>
      </c>
      <c r="S1220" s="12">
        <f t="shared" si="76"/>
        <v>42308.75</v>
      </c>
    </row>
    <row r="1221" spans="1:19" ht="28.8">
      <c r="A1221">
        <v>1219</v>
      </c>
      <c r="B1221" s="3" t="s">
        <v>1220</v>
      </c>
      <c r="C1221" s="3" t="s">
        <v>5329</v>
      </c>
      <c r="D1221" s="15">
        <v>16350</v>
      </c>
      <c r="E1221" s="1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7">
        <f t="shared" si="77"/>
        <v>64.62450592885375</v>
      </c>
      <c r="O1221" s="5">
        <f t="shared" si="78"/>
        <v>1.5916819571865444</v>
      </c>
      <c r="P1221" s="6" t="s">
        <v>8293</v>
      </c>
      <c r="Q1221" s="6" t="s">
        <v>8294</v>
      </c>
      <c r="R1221" s="11">
        <f t="shared" si="79"/>
        <v>42633.086956018524</v>
      </c>
      <c r="S1221" s="12">
        <f t="shared" si="76"/>
        <v>42663.086956018524</v>
      </c>
    </row>
    <row r="1222" spans="1:19" ht="43.2">
      <c r="A1222">
        <v>1220</v>
      </c>
      <c r="B1222" s="3" t="s">
        <v>1221</v>
      </c>
      <c r="C1222" s="3" t="s">
        <v>5330</v>
      </c>
      <c r="D1222" s="15">
        <v>15000</v>
      </c>
      <c r="E1222" s="1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7">
        <f t="shared" si="77"/>
        <v>107.14285714285714</v>
      </c>
      <c r="O1222" s="5">
        <f t="shared" si="78"/>
        <v>1.0376666666666667</v>
      </c>
      <c r="P1222" s="6" t="s">
        <v>8293</v>
      </c>
      <c r="Q1222" s="6" t="s">
        <v>8294</v>
      </c>
      <c r="R1222" s="11">
        <f t="shared" si="79"/>
        <v>42211.253611111111</v>
      </c>
      <c r="S1222" s="12">
        <f t="shared" si="76"/>
        <v>42241.253611111111</v>
      </c>
    </row>
    <row r="1223" spans="1:19" ht="43.2">
      <c r="A1223">
        <v>1221</v>
      </c>
      <c r="B1223" s="3" t="s">
        <v>1222</v>
      </c>
      <c r="C1223" s="3" t="s">
        <v>5331</v>
      </c>
      <c r="D1223" s="15">
        <v>2200</v>
      </c>
      <c r="E1223" s="1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7">
        <f t="shared" si="77"/>
        <v>21.359223300970875</v>
      </c>
      <c r="O1223" s="5">
        <f t="shared" si="78"/>
        <v>1.1140954545454547</v>
      </c>
      <c r="P1223" s="6" t="s">
        <v>8293</v>
      </c>
      <c r="Q1223" s="6" t="s">
        <v>8294</v>
      </c>
      <c r="R1223" s="11">
        <f t="shared" si="79"/>
        <v>42680.10055555556</v>
      </c>
      <c r="S1223" s="12">
        <f t="shared" si="76"/>
        <v>42707.625</v>
      </c>
    </row>
    <row r="1224" spans="1:19" ht="28.8">
      <c r="A1224">
        <v>1222</v>
      </c>
      <c r="B1224" s="3" t="s">
        <v>1223</v>
      </c>
      <c r="C1224" s="3" t="s">
        <v>5332</v>
      </c>
      <c r="D1224" s="15">
        <v>4000</v>
      </c>
      <c r="E1224" s="1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7">
        <f t="shared" si="77"/>
        <v>28.985507246376812</v>
      </c>
      <c r="O1224" s="5">
        <f t="shared" si="78"/>
        <v>2.80375</v>
      </c>
      <c r="P1224" s="6" t="s">
        <v>8293</v>
      </c>
      <c r="Q1224" s="6" t="s">
        <v>8294</v>
      </c>
      <c r="R1224" s="11">
        <f t="shared" si="79"/>
        <v>42430.345451388886</v>
      </c>
      <c r="S1224" s="12">
        <f t="shared" si="76"/>
        <v>42460.791666666672</v>
      </c>
    </row>
    <row r="1225" spans="1:19" ht="43.2">
      <c r="A1225">
        <v>1223</v>
      </c>
      <c r="B1225" s="3" t="s">
        <v>1224</v>
      </c>
      <c r="C1225" s="3" t="s">
        <v>5333</v>
      </c>
      <c r="D1225" s="15">
        <v>19800</v>
      </c>
      <c r="E1225" s="1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7">
        <f t="shared" si="77"/>
        <v>103.66492146596859</v>
      </c>
      <c r="O1225" s="5">
        <f t="shared" si="78"/>
        <v>1.1210606060606061</v>
      </c>
      <c r="P1225" s="6" t="s">
        <v>8293</v>
      </c>
      <c r="Q1225" s="6" t="s">
        <v>8294</v>
      </c>
      <c r="R1225" s="11">
        <f t="shared" si="79"/>
        <v>42653.802187499998</v>
      </c>
      <c r="S1225" s="12">
        <f t="shared" si="76"/>
        <v>42683.843854166669</v>
      </c>
    </row>
    <row r="1226" spans="1:19" ht="28.8">
      <c r="A1226">
        <v>1224</v>
      </c>
      <c r="B1226" s="3" t="s">
        <v>1225</v>
      </c>
      <c r="C1226" s="3" t="s">
        <v>5334</v>
      </c>
      <c r="D1226" s="15">
        <v>15000</v>
      </c>
      <c r="E1226" s="1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7">
        <f t="shared" si="77"/>
        <v>833.33333333333337</v>
      </c>
      <c r="O1226" s="5">
        <f t="shared" si="78"/>
        <v>7.0666666666666669E-2</v>
      </c>
      <c r="P1226" s="6" t="s">
        <v>8280</v>
      </c>
      <c r="Q1226" s="6" t="s">
        <v>8295</v>
      </c>
      <c r="R1226" s="11">
        <f t="shared" si="79"/>
        <v>41736.174791666665</v>
      </c>
      <c r="S1226" s="12">
        <f t="shared" si="76"/>
        <v>41796.174791666665</v>
      </c>
    </row>
    <row r="1227" spans="1:19" ht="43.2">
      <c r="A1227">
        <v>1225</v>
      </c>
      <c r="B1227" s="3" t="s">
        <v>1226</v>
      </c>
      <c r="C1227" s="3" t="s">
        <v>5335</v>
      </c>
      <c r="D1227" s="15">
        <v>3000</v>
      </c>
      <c r="E1227" s="1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7">
        <f t="shared" si="77"/>
        <v>1000</v>
      </c>
      <c r="O1227" s="5">
        <f t="shared" si="78"/>
        <v>4.3999999999999997E-2</v>
      </c>
      <c r="P1227" s="6" t="s">
        <v>8280</v>
      </c>
      <c r="Q1227" s="6" t="s">
        <v>8295</v>
      </c>
      <c r="R1227" s="11">
        <f t="shared" si="79"/>
        <v>41509.530995370369</v>
      </c>
      <c r="S1227" s="12">
        <f t="shared" si="76"/>
        <v>41569.530995370369</v>
      </c>
    </row>
    <row r="1228" spans="1:19" ht="43.2">
      <c r="A1228">
        <v>1226</v>
      </c>
      <c r="B1228" s="3" t="s">
        <v>1227</v>
      </c>
      <c r="C1228" s="3" t="s">
        <v>5336</v>
      </c>
      <c r="D1228" s="15">
        <v>50000</v>
      </c>
      <c r="E1228" s="1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7">
        <f t="shared" si="77"/>
        <v>1250</v>
      </c>
      <c r="O1228" s="5">
        <f t="shared" si="78"/>
        <v>3.8739999999999997E-2</v>
      </c>
      <c r="P1228" s="6" t="s">
        <v>8280</v>
      </c>
      <c r="Q1228" s="6" t="s">
        <v>8295</v>
      </c>
      <c r="R1228" s="11">
        <f t="shared" si="79"/>
        <v>41715.499780092592</v>
      </c>
      <c r="S1228" s="12">
        <f t="shared" si="76"/>
        <v>41749.666666666664</v>
      </c>
    </row>
    <row r="1229" spans="1:19" ht="43.2">
      <c r="A1229">
        <v>1227</v>
      </c>
      <c r="B1229" s="3" t="s">
        <v>1228</v>
      </c>
      <c r="C1229" s="3" t="s">
        <v>5337</v>
      </c>
      <c r="D1229" s="15">
        <v>2000</v>
      </c>
      <c r="E1229" s="1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7" t="e">
        <f t="shared" si="77"/>
        <v>#DIV/0!</v>
      </c>
      <c r="O1229" s="5">
        <f t="shared" si="78"/>
        <v>0</v>
      </c>
      <c r="P1229" s="6" t="s">
        <v>8280</v>
      </c>
      <c r="Q1229" s="6" t="s">
        <v>8295</v>
      </c>
      <c r="R1229" s="11">
        <f t="shared" si="79"/>
        <v>41827.544166666667</v>
      </c>
      <c r="S1229" s="12">
        <f t="shared" si="76"/>
        <v>41857.916666666664</v>
      </c>
    </row>
    <row r="1230" spans="1:19" ht="43.2">
      <c r="A1230">
        <v>1228</v>
      </c>
      <c r="B1230" s="3" t="s">
        <v>1229</v>
      </c>
      <c r="C1230" s="3" t="s">
        <v>5338</v>
      </c>
      <c r="D1230" s="15">
        <v>5000</v>
      </c>
      <c r="E1230" s="1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7">
        <f t="shared" si="77"/>
        <v>208.33333333333334</v>
      </c>
      <c r="O1230" s="5">
        <f t="shared" si="78"/>
        <v>0.29299999999999998</v>
      </c>
      <c r="P1230" s="6" t="s">
        <v>8280</v>
      </c>
      <c r="Q1230" s="6" t="s">
        <v>8295</v>
      </c>
      <c r="R1230" s="11">
        <f t="shared" si="79"/>
        <v>40754.354259259257</v>
      </c>
      <c r="S1230" s="12">
        <f t="shared" si="76"/>
        <v>40814.354259259257</v>
      </c>
    </row>
    <row r="1231" spans="1:19" ht="57.6">
      <c r="A1231">
        <v>1229</v>
      </c>
      <c r="B1231" s="3" t="s">
        <v>1230</v>
      </c>
      <c r="C1231" s="3" t="s">
        <v>5339</v>
      </c>
      <c r="D1231" s="15">
        <v>2750</v>
      </c>
      <c r="E1231" s="1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7">
        <f t="shared" si="77"/>
        <v>2750</v>
      </c>
      <c r="O1231" s="5">
        <f t="shared" si="78"/>
        <v>9.0909090909090905E-3</v>
      </c>
      <c r="P1231" s="6" t="s">
        <v>8280</v>
      </c>
      <c r="Q1231" s="6" t="s">
        <v>8295</v>
      </c>
      <c r="R1231" s="11">
        <f t="shared" si="79"/>
        <v>40985.084803240738</v>
      </c>
      <c r="S1231" s="12">
        <f t="shared" si="76"/>
        <v>41015.291666666664</v>
      </c>
    </row>
    <row r="1232" spans="1:19" ht="43.2">
      <c r="A1232">
        <v>1230</v>
      </c>
      <c r="B1232" s="3" t="s">
        <v>1231</v>
      </c>
      <c r="C1232" s="3" t="s">
        <v>5340</v>
      </c>
      <c r="D1232" s="15">
        <v>500000</v>
      </c>
      <c r="E1232" s="1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7" t="e">
        <f t="shared" si="77"/>
        <v>#DIV/0!</v>
      </c>
      <c r="O1232" s="5">
        <f t="shared" si="78"/>
        <v>0</v>
      </c>
      <c r="P1232" s="6" t="s">
        <v>8280</v>
      </c>
      <c r="Q1232" s="6" t="s">
        <v>8295</v>
      </c>
      <c r="R1232" s="11">
        <f t="shared" si="79"/>
        <v>40568.597569444442</v>
      </c>
      <c r="S1232" s="12">
        <f t="shared" si="76"/>
        <v>40598.597569444442</v>
      </c>
    </row>
    <row r="1233" spans="1:19" ht="43.2">
      <c r="A1233">
        <v>1231</v>
      </c>
      <c r="B1233" s="3" t="s">
        <v>1232</v>
      </c>
      <c r="C1233" s="3" t="s">
        <v>5341</v>
      </c>
      <c r="D1233" s="15">
        <v>5000</v>
      </c>
      <c r="E1233" s="1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7" t="e">
        <f t="shared" si="77"/>
        <v>#DIV/0!</v>
      </c>
      <c r="O1233" s="5">
        <f t="shared" si="78"/>
        <v>0</v>
      </c>
      <c r="P1233" s="6" t="s">
        <v>8280</v>
      </c>
      <c r="Q1233" s="6" t="s">
        <v>8295</v>
      </c>
      <c r="R1233" s="11">
        <f t="shared" si="79"/>
        <v>42193.566759259258</v>
      </c>
      <c r="S1233" s="12">
        <f t="shared" si="76"/>
        <v>42243.666666666672</v>
      </c>
    </row>
    <row r="1234" spans="1:19" ht="43.2">
      <c r="A1234">
        <v>1232</v>
      </c>
      <c r="B1234" s="3" t="s">
        <v>1233</v>
      </c>
      <c r="C1234" s="3" t="s">
        <v>5342</v>
      </c>
      <c r="D1234" s="15">
        <v>5000</v>
      </c>
      <c r="E1234" s="1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7">
        <f t="shared" si="77"/>
        <v>5000</v>
      </c>
      <c r="O1234" s="5">
        <f t="shared" si="78"/>
        <v>8.0000000000000002E-3</v>
      </c>
      <c r="P1234" s="6" t="s">
        <v>8280</v>
      </c>
      <c r="Q1234" s="6" t="s">
        <v>8295</v>
      </c>
      <c r="R1234" s="11">
        <f t="shared" si="79"/>
        <v>41506.473032407404</v>
      </c>
      <c r="S1234" s="12">
        <f t="shared" si="76"/>
        <v>41553.473032407404</v>
      </c>
    </row>
    <row r="1235" spans="1:19" ht="43.2">
      <c r="A1235">
        <v>1233</v>
      </c>
      <c r="B1235" s="3" t="s">
        <v>1234</v>
      </c>
      <c r="C1235" s="3" t="s">
        <v>5343</v>
      </c>
      <c r="D1235" s="15">
        <v>1000</v>
      </c>
      <c r="E1235" s="1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7">
        <f t="shared" si="77"/>
        <v>166.66666666666666</v>
      </c>
      <c r="O1235" s="5">
        <f t="shared" si="78"/>
        <v>0.11600000000000001</v>
      </c>
      <c r="P1235" s="6" t="s">
        <v>8280</v>
      </c>
      <c r="Q1235" s="6" t="s">
        <v>8295</v>
      </c>
      <c r="R1235" s="11">
        <f t="shared" si="79"/>
        <v>40939.573773148149</v>
      </c>
      <c r="S1235" s="12">
        <f t="shared" si="76"/>
        <v>40960.573773148149</v>
      </c>
    </row>
    <row r="1236" spans="1:19" ht="43.2">
      <c r="A1236">
        <v>1234</v>
      </c>
      <c r="B1236" s="3" t="s">
        <v>1235</v>
      </c>
      <c r="C1236" s="3" t="s">
        <v>5344</v>
      </c>
      <c r="D1236" s="15">
        <v>50000</v>
      </c>
      <c r="E1236" s="1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7" t="e">
        <f t="shared" si="77"/>
        <v>#DIV/0!</v>
      </c>
      <c r="O1236" s="5">
        <f t="shared" si="78"/>
        <v>0</v>
      </c>
      <c r="P1236" s="6" t="s">
        <v>8280</v>
      </c>
      <c r="Q1236" s="6" t="s">
        <v>8295</v>
      </c>
      <c r="R1236" s="11">
        <f t="shared" si="79"/>
        <v>42007.413680555561</v>
      </c>
      <c r="S1236" s="12">
        <f t="shared" si="76"/>
        <v>42037.413680555561</v>
      </c>
    </row>
    <row r="1237" spans="1:19" ht="43.2">
      <c r="A1237">
        <v>1235</v>
      </c>
      <c r="B1237" s="3" t="s">
        <v>1236</v>
      </c>
      <c r="C1237" s="3" t="s">
        <v>5345</v>
      </c>
      <c r="D1237" s="15">
        <v>7534</v>
      </c>
      <c r="E1237" s="1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7">
        <f t="shared" si="77"/>
        <v>1255.6666666666667</v>
      </c>
      <c r="O1237" s="5">
        <f t="shared" si="78"/>
        <v>2.787363950092912E-2</v>
      </c>
      <c r="P1237" s="6" t="s">
        <v>8280</v>
      </c>
      <c r="Q1237" s="6" t="s">
        <v>8295</v>
      </c>
      <c r="R1237" s="11">
        <f t="shared" si="79"/>
        <v>41582.760405092595</v>
      </c>
      <c r="S1237" s="12">
        <f t="shared" si="76"/>
        <v>41622.760405092595</v>
      </c>
    </row>
    <row r="1238" spans="1:19">
      <c r="A1238">
        <v>1236</v>
      </c>
      <c r="B1238" s="3" t="s">
        <v>1237</v>
      </c>
      <c r="C1238" s="3" t="s">
        <v>5346</v>
      </c>
      <c r="D1238" s="15">
        <v>2500</v>
      </c>
      <c r="E1238" s="1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7" t="e">
        <f t="shared" si="77"/>
        <v>#DIV/0!</v>
      </c>
      <c r="O1238" s="5">
        <f t="shared" si="78"/>
        <v>0</v>
      </c>
      <c r="P1238" s="6" t="s">
        <v>8280</v>
      </c>
      <c r="Q1238" s="6" t="s">
        <v>8295</v>
      </c>
      <c r="R1238" s="11">
        <f t="shared" si="79"/>
        <v>41110.305138888885</v>
      </c>
      <c r="S1238" s="12">
        <f t="shared" si="76"/>
        <v>41118.291666666664</v>
      </c>
    </row>
    <row r="1239" spans="1:19" ht="43.2">
      <c r="A1239">
        <v>1237</v>
      </c>
      <c r="B1239" s="3" t="s">
        <v>1238</v>
      </c>
      <c r="C1239" s="3" t="s">
        <v>5347</v>
      </c>
      <c r="D1239" s="15">
        <v>25000</v>
      </c>
      <c r="E1239" s="1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7" t="e">
        <f t="shared" si="77"/>
        <v>#DIV/0!</v>
      </c>
      <c r="O1239" s="5">
        <f t="shared" si="78"/>
        <v>0</v>
      </c>
      <c r="P1239" s="6" t="s">
        <v>8280</v>
      </c>
      <c r="Q1239" s="6" t="s">
        <v>8295</v>
      </c>
      <c r="R1239" s="11">
        <f t="shared" si="79"/>
        <v>41124.908159722225</v>
      </c>
      <c r="S1239" s="12">
        <f t="shared" si="76"/>
        <v>41144.908159722225</v>
      </c>
    </row>
    <row r="1240" spans="1:19" ht="57.6">
      <c r="A1240">
        <v>1238</v>
      </c>
      <c r="B1240" s="3" t="s">
        <v>1239</v>
      </c>
      <c r="C1240" s="3" t="s">
        <v>5348</v>
      </c>
      <c r="D1240" s="15">
        <v>1000</v>
      </c>
      <c r="E1240" s="1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7">
        <f t="shared" si="77"/>
        <v>333.33333333333331</v>
      </c>
      <c r="O1240" s="5">
        <f t="shared" si="78"/>
        <v>0.17799999999999999</v>
      </c>
      <c r="P1240" s="6" t="s">
        <v>8280</v>
      </c>
      <c r="Q1240" s="6" t="s">
        <v>8295</v>
      </c>
      <c r="R1240" s="11">
        <f t="shared" si="79"/>
        <v>40731.23537037037</v>
      </c>
      <c r="S1240" s="12">
        <f t="shared" si="76"/>
        <v>40761.23537037037</v>
      </c>
    </row>
    <row r="1241" spans="1:19" ht="28.8">
      <c r="A1241">
        <v>1239</v>
      </c>
      <c r="B1241" s="3" t="s">
        <v>1240</v>
      </c>
      <c r="C1241" s="3" t="s">
        <v>5349</v>
      </c>
      <c r="D1241" s="15">
        <v>2500</v>
      </c>
      <c r="E1241" s="1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7" t="e">
        <f t="shared" si="77"/>
        <v>#DIV/0!</v>
      </c>
      <c r="O1241" s="5">
        <f t="shared" si="78"/>
        <v>0</v>
      </c>
      <c r="P1241" s="6" t="s">
        <v>8280</v>
      </c>
      <c r="Q1241" s="6" t="s">
        <v>8295</v>
      </c>
      <c r="R1241" s="11">
        <f t="shared" si="79"/>
        <v>40883.587581018517</v>
      </c>
      <c r="S1241" s="12">
        <f t="shared" si="76"/>
        <v>40913.587581018517</v>
      </c>
    </row>
    <row r="1242" spans="1:19" ht="43.2">
      <c r="A1242">
        <v>1240</v>
      </c>
      <c r="B1242" s="3" t="s">
        <v>1241</v>
      </c>
      <c r="C1242" s="3" t="s">
        <v>5350</v>
      </c>
      <c r="D1242" s="15">
        <v>8000</v>
      </c>
      <c r="E1242" s="1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7">
        <f t="shared" si="77"/>
        <v>1000</v>
      </c>
      <c r="O1242" s="5">
        <f t="shared" si="78"/>
        <v>3.0124999999999999E-2</v>
      </c>
      <c r="P1242" s="6" t="s">
        <v>8280</v>
      </c>
      <c r="Q1242" s="6" t="s">
        <v>8295</v>
      </c>
      <c r="R1242" s="11">
        <f t="shared" si="79"/>
        <v>41408.665011574078</v>
      </c>
      <c r="S1242" s="12">
        <f t="shared" si="76"/>
        <v>41467.535416666666</v>
      </c>
    </row>
    <row r="1243" spans="1:19" ht="57.6">
      <c r="A1243">
        <v>1241</v>
      </c>
      <c r="B1243" s="3" t="s">
        <v>1242</v>
      </c>
      <c r="C1243" s="3" t="s">
        <v>5351</v>
      </c>
      <c r="D1243" s="15">
        <v>5000</v>
      </c>
      <c r="E1243" s="1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7">
        <f t="shared" si="77"/>
        <v>147.05882352941177</v>
      </c>
      <c r="O1243" s="5">
        <f t="shared" si="78"/>
        <v>0.50739999999999996</v>
      </c>
      <c r="P1243" s="6" t="s">
        <v>8280</v>
      </c>
      <c r="Q1243" s="6" t="s">
        <v>8295</v>
      </c>
      <c r="R1243" s="11">
        <f t="shared" si="79"/>
        <v>41923.462731481479</v>
      </c>
      <c r="S1243" s="12">
        <f t="shared" si="76"/>
        <v>41945.874305555553</v>
      </c>
    </row>
    <row r="1244" spans="1:19" ht="43.2">
      <c r="A1244">
        <v>1242</v>
      </c>
      <c r="B1244" s="3" t="s">
        <v>1243</v>
      </c>
      <c r="C1244" s="3" t="s">
        <v>5352</v>
      </c>
      <c r="D1244" s="15">
        <v>911</v>
      </c>
      <c r="E1244" s="1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7">
        <f t="shared" si="77"/>
        <v>911</v>
      </c>
      <c r="O1244" s="5">
        <f t="shared" si="78"/>
        <v>5.4884742041712408E-3</v>
      </c>
      <c r="P1244" s="6" t="s">
        <v>8280</v>
      </c>
      <c r="Q1244" s="6" t="s">
        <v>8295</v>
      </c>
      <c r="R1244" s="11">
        <f t="shared" si="79"/>
        <v>40781.790532407409</v>
      </c>
      <c r="S1244" s="12">
        <f t="shared" si="76"/>
        <v>40797.179166666669</v>
      </c>
    </row>
    <row r="1245" spans="1:19" ht="43.2">
      <c r="A1245">
        <v>1243</v>
      </c>
      <c r="B1245" s="3" t="s">
        <v>1244</v>
      </c>
      <c r="C1245" s="3" t="s">
        <v>5353</v>
      </c>
      <c r="D1245" s="15">
        <v>12000</v>
      </c>
      <c r="E1245" s="1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7">
        <f t="shared" si="77"/>
        <v>315.78947368421052</v>
      </c>
      <c r="O1245" s="5">
        <f t="shared" si="78"/>
        <v>0.14091666666666666</v>
      </c>
      <c r="P1245" s="6" t="s">
        <v>8280</v>
      </c>
      <c r="Q1245" s="6" t="s">
        <v>8295</v>
      </c>
      <c r="R1245" s="11">
        <f t="shared" si="79"/>
        <v>40671.504293981481</v>
      </c>
      <c r="S1245" s="12">
        <f t="shared" si="76"/>
        <v>40732.5</v>
      </c>
    </row>
    <row r="1246" spans="1:19" ht="43.2">
      <c r="A1246">
        <v>1244</v>
      </c>
      <c r="B1246" s="3" t="s">
        <v>1245</v>
      </c>
      <c r="C1246" s="3" t="s">
        <v>5354</v>
      </c>
      <c r="D1246" s="15">
        <v>2000</v>
      </c>
      <c r="E1246" s="1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7">
        <f t="shared" si="77"/>
        <v>44.444444444444443</v>
      </c>
      <c r="O1246" s="5">
        <f t="shared" si="78"/>
        <v>1.038</v>
      </c>
      <c r="P1246" s="6" t="s">
        <v>8280</v>
      </c>
      <c r="Q1246" s="6" t="s">
        <v>8281</v>
      </c>
      <c r="R1246" s="11">
        <f t="shared" si="79"/>
        <v>41355.450497685189</v>
      </c>
      <c r="S1246" s="12">
        <f t="shared" si="76"/>
        <v>41386.5</v>
      </c>
    </row>
    <row r="1247" spans="1:19" ht="43.2">
      <c r="A1247">
        <v>1245</v>
      </c>
      <c r="B1247" s="3" t="s">
        <v>1246</v>
      </c>
      <c r="C1247" s="3" t="s">
        <v>5355</v>
      </c>
      <c r="D1247" s="15">
        <v>2000</v>
      </c>
      <c r="E1247" s="1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7">
        <f t="shared" si="77"/>
        <v>117.64705882352941</v>
      </c>
      <c r="O1247" s="5">
        <f t="shared" si="78"/>
        <v>1.2024999999999999</v>
      </c>
      <c r="P1247" s="6" t="s">
        <v>8280</v>
      </c>
      <c r="Q1247" s="6" t="s">
        <v>8281</v>
      </c>
      <c r="R1247" s="11">
        <f t="shared" si="79"/>
        <v>41774.22493055556</v>
      </c>
      <c r="S1247" s="12">
        <f t="shared" si="76"/>
        <v>41804.22493055556</v>
      </c>
    </row>
    <row r="1248" spans="1:19" ht="43.2">
      <c r="A1248">
        <v>1246</v>
      </c>
      <c r="B1248" s="3" t="s">
        <v>1247</v>
      </c>
      <c r="C1248" s="3" t="s">
        <v>5356</v>
      </c>
      <c r="D1248" s="15">
        <v>2000</v>
      </c>
      <c r="E1248" s="1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7">
        <f t="shared" si="77"/>
        <v>64.516129032258064</v>
      </c>
      <c r="O1248" s="5">
        <f t="shared" si="78"/>
        <v>1.17</v>
      </c>
      <c r="P1248" s="6" t="s">
        <v>8280</v>
      </c>
      <c r="Q1248" s="6" t="s">
        <v>8281</v>
      </c>
      <c r="R1248" s="11">
        <f t="shared" si="79"/>
        <v>40837.668391203704</v>
      </c>
      <c r="S1248" s="12">
        <f t="shared" si="76"/>
        <v>40882.710057870368</v>
      </c>
    </row>
    <row r="1249" spans="1:19" ht="28.8">
      <c r="A1249">
        <v>1247</v>
      </c>
      <c r="B1249" s="3" t="s">
        <v>1248</v>
      </c>
      <c r="C1249" s="3" t="s">
        <v>5357</v>
      </c>
      <c r="D1249" s="15">
        <v>3500</v>
      </c>
      <c r="E1249" s="1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7">
        <f t="shared" si="77"/>
        <v>70</v>
      </c>
      <c r="O1249" s="5">
        <f t="shared" si="78"/>
        <v>1.2214285714285715</v>
      </c>
      <c r="P1249" s="6" t="s">
        <v>8280</v>
      </c>
      <c r="Q1249" s="6" t="s">
        <v>8281</v>
      </c>
      <c r="R1249" s="11">
        <f t="shared" si="79"/>
        <v>41369.917303240742</v>
      </c>
      <c r="S1249" s="12">
        <f t="shared" si="76"/>
        <v>41399.917303240742</v>
      </c>
    </row>
    <row r="1250" spans="1:19" ht="43.2">
      <c r="A1250">
        <v>1248</v>
      </c>
      <c r="B1250" s="3" t="s">
        <v>1249</v>
      </c>
      <c r="C1250" s="3" t="s">
        <v>5358</v>
      </c>
      <c r="D1250" s="15">
        <v>2500</v>
      </c>
      <c r="E1250" s="1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7">
        <f t="shared" si="77"/>
        <v>42.372881355932201</v>
      </c>
      <c r="O1250" s="5">
        <f t="shared" si="78"/>
        <v>1.5164</v>
      </c>
      <c r="P1250" s="6" t="s">
        <v>8280</v>
      </c>
      <c r="Q1250" s="6" t="s">
        <v>8281</v>
      </c>
      <c r="R1250" s="11">
        <f t="shared" si="79"/>
        <v>41767.281863425924</v>
      </c>
      <c r="S1250" s="12">
        <f t="shared" si="76"/>
        <v>41802.915972222225</v>
      </c>
    </row>
    <row r="1251" spans="1:19" ht="43.2">
      <c r="A1251">
        <v>1249</v>
      </c>
      <c r="B1251" s="3" t="s">
        <v>1250</v>
      </c>
      <c r="C1251" s="3" t="s">
        <v>5359</v>
      </c>
      <c r="D1251" s="15">
        <v>5000</v>
      </c>
      <c r="E1251" s="1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7">
        <f t="shared" si="77"/>
        <v>61.728395061728392</v>
      </c>
      <c r="O1251" s="5">
        <f t="shared" si="78"/>
        <v>1.0444</v>
      </c>
      <c r="P1251" s="6" t="s">
        <v>8280</v>
      </c>
      <c r="Q1251" s="6" t="s">
        <v>8281</v>
      </c>
      <c r="R1251" s="11">
        <f t="shared" si="79"/>
        <v>41067.365868055553</v>
      </c>
      <c r="S1251" s="12">
        <f t="shared" si="76"/>
        <v>41097.365868055553</v>
      </c>
    </row>
    <row r="1252" spans="1:19" ht="57.6">
      <c r="A1252">
        <v>1250</v>
      </c>
      <c r="B1252" s="3" t="s">
        <v>1251</v>
      </c>
      <c r="C1252" s="3" t="s">
        <v>5360</v>
      </c>
      <c r="D1252" s="15">
        <v>30000</v>
      </c>
      <c r="E1252" s="1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7">
        <f t="shared" si="77"/>
        <v>59.055118110236222</v>
      </c>
      <c r="O1252" s="5">
        <f t="shared" si="78"/>
        <v>2.0015333333333332</v>
      </c>
      <c r="P1252" s="6" t="s">
        <v>8280</v>
      </c>
      <c r="Q1252" s="6" t="s">
        <v>8281</v>
      </c>
      <c r="R1252" s="11">
        <f t="shared" si="79"/>
        <v>41843.26771990741</v>
      </c>
      <c r="S1252" s="12">
        <f t="shared" si="76"/>
        <v>41888.26771990741</v>
      </c>
    </row>
    <row r="1253" spans="1:19" ht="28.8">
      <c r="A1253">
        <v>1251</v>
      </c>
      <c r="B1253" s="3" t="s">
        <v>1252</v>
      </c>
      <c r="C1253" s="3" t="s">
        <v>5361</v>
      </c>
      <c r="D1253" s="15">
        <v>6000</v>
      </c>
      <c r="E1253" s="1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7">
        <f t="shared" si="77"/>
        <v>81.081081081081081</v>
      </c>
      <c r="O1253" s="5">
        <f t="shared" si="78"/>
        <v>1.018</v>
      </c>
      <c r="P1253" s="6" t="s">
        <v>8280</v>
      </c>
      <c r="Q1253" s="6" t="s">
        <v>8281</v>
      </c>
      <c r="R1253" s="11">
        <f t="shared" si="79"/>
        <v>40751.439432870371</v>
      </c>
      <c r="S1253" s="12">
        <f t="shared" si="76"/>
        <v>40811.439432870371</v>
      </c>
    </row>
    <row r="1254" spans="1:19" ht="43.2">
      <c r="A1254">
        <v>1252</v>
      </c>
      <c r="B1254" s="3" t="s">
        <v>1253</v>
      </c>
      <c r="C1254" s="3" t="s">
        <v>5362</v>
      </c>
      <c r="D1254" s="15">
        <v>3500</v>
      </c>
      <c r="E1254" s="1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7">
        <f t="shared" si="77"/>
        <v>24.822695035460992</v>
      </c>
      <c r="O1254" s="5">
        <f t="shared" si="78"/>
        <v>1.3765714285714286</v>
      </c>
      <c r="P1254" s="6" t="s">
        <v>8280</v>
      </c>
      <c r="Q1254" s="6" t="s">
        <v>8281</v>
      </c>
      <c r="R1254" s="11">
        <f t="shared" si="79"/>
        <v>41543.613067129627</v>
      </c>
      <c r="S1254" s="12">
        <f t="shared" si="76"/>
        <v>41571.613067129627</v>
      </c>
    </row>
    <row r="1255" spans="1:19" ht="43.2">
      <c r="A1255">
        <v>1253</v>
      </c>
      <c r="B1255" s="3" t="s">
        <v>1254</v>
      </c>
      <c r="C1255" s="3" t="s">
        <v>5363</v>
      </c>
      <c r="D1255" s="15">
        <v>10</v>
      </c>
      <c r="E1255" s="1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7">
        <f t="shared" si="77"/>
        <v>1.4064697609001406E-2</v>
      </c>
      <c r="O1255" s="5">
        <f t="shared" si="78"/>
        <v>3038.3319999999999</v>
      </c>
      <c r="P1255" s="6" t="s">
        <v>8280</v>
      </c>
      <c r="Q1255" s="6" t="s">
        <v>8281</v>
      </c>
      <c r="R1255" s="11">
        <f t="shared" si="79"/>
        <v>41855.408645833333</v>
      </c>
      <c r="S1255" s="12">
        <f t="shared" si="76"/>
        <v>41885.408645833333</v>
      </c>
    </row>
    <row r="1256" spans="1:19" ht="43.2">
      <c r="A1256">
        <v>1254</v>
      </c>
      <c r="B1256" s="3" t="s">
        <v>1255</v>
      </c>
      <c r="C1256" s="3" t="s">
        <v>5364</v>
      </c>
      <c r="D1256" s="15">
        <v>6700</v>
      </c>
      <c r="E1256" s="1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7">
        <f t="shared" si="77"/>
        <v>47.5177304964539</v>
      </c>
      <c r="O1256" s="5">
        <f t="shared" si="78"/>
        <v>1.9885074626865671</v>
      </c>
      <c r="P1256" s="6" t="s">
        <v>8280</v>
      </c>
      <c r="Q1256" s="6" t="s">
        <v>8281</v>
      </c>
      <c r="R1256" s="11">
        <f t="shared" si="79"/>
        <v>40487.246365740742</v>
      </c>
      <c r="S1256" s="12">
        <f t="shared" si="76"/>
        <v>40543.832638888889</v>
      </c>
    </row>
    <row r="1257" spans="1:19" ht="43.2">
      <c r="A1257">
        <v>1255</v>
      </c>
      <c r="B1257" s="3" t="s">
        <v>1256</v>
      </c>
      <c r="C1257" s="3" t="s">
        <v>5365</v>
      </c>
      <c r="D1257" s="15">
        <v>3000</v>
      </c>
      <c r="E1257" s="1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7">
        <f t="shared" si="77"/>
        <v>27.522935779816514</v>
      </c>
      <c r="O1257" s="5">
        <f t="shared" si="78"/>
        <v>2.0236666666666667</v>
      </c>
      <c r="P1257" s="6" t="s">
        <v>8280</v>
      </c>
      <c r="Q1257" s="6" t="s">
        <v>8281</v>
      </c>
      <c r="R1257" s="11">
        <f t="shared" si="79"/>
        <v>41579.470509259263</v>
      </c>
      <c r="S1257" s="12">
        <f t="shared" si="76"/>
        <v>41609.512175925927</v>
      </c>
    </row>
    <row r="1258" spans="1:19" ht="43.2">
      <c r="A1258">
        <v>1256</v>
      </c>
      <c r="B1258" s="3" t="s">
        <v>1257</v>
      </c>
      <c r="C1258" s="3" t="s">
        <v>5366</v>
      </c>
      <c r="D1258" s="15">
        <v>30000</v>
      </c>
      <c r="E1258" s="1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7">
        <f t="shared" si="77"/>
        <v>83.10249307479225</v>
      </c>
      <c r="O1258" s="5">
        <f t="shared" si="78"/>
        <v>1.1796376666666666</v>
      </c>
      <c r="P1258" s="6" t="s">
        <v>8280</v>
      </c>
      <c r="Q1258" s="6" t="s">
        <v>8281</v>
      </c>
      <c r="R1258" s="11">
        <f t="shared" si="79"/>
        <v>40921.544340277775</v>
      </c>
      <c r="S1258" s="12">
        <f t="shared" si="76"/>
        <v>40951.544340277775</v>
      </c>
    </row>
    <row r="1259" spans="1:19" ht="43.2">
      <c r="A1259">
        <v>1257</v>
      </c>
      <c r="B1259" s="3" t="s">
        <v>1258</v>
      </c>
      <c r="C1259" s="3" t="s">
        <v>5367</v>
      </c>
      <c r="D1259" s="15">
        <v>5500</v>
      </c>
      <c r="E1259" s="1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7">
        <f t="shared" si="77"/>
        <v>31.25</v>
      </c>
      <c r="O1259" s="5">
        <f t="shared" si="78"/>
        <v>2.9472727272727273</v>
      </c>
      <c r="P1259" s="6" t="s">
        <v>8280</v>
      </c>
      <c r="Q1259" s="6" t="s">
        <v>8281</v>
      </c>
      <c r="R1259" s="11">
        <f t="shared" si="79"/>
        <v>40586.710532407407</v>
      </c>
      <c r="S1259" s="12">
        <f t="shared" si="76"/>
        <v>40635.668865740743</v>
      </c>
    </row>
    <row r="1260" spans="1:19" ht="43.2">
      <c r="A1260">
        <v>1258</v>
      </c>
      <c r="B1260" s="3" t="s">
        <v>1259</v>
      </c>
      <c r="C1260" s="3" t="s">
        <v>5368</v>
      </c>
      <c r="D1260" s="15">
        <v>12000</v>
      </c>
      <c r="E1260" s="1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7">
        <f t="shared" si="77"/>
        <v>17.910447761194028</v>
      </c>
      <c r="O1260" s="5">
        <f t="shared" si="78"/>
        <v>2.1314633333333335</v>
      </c>
      <c r="P1260" s="6" t="s">
        <v>8280</v>
      </c>
      <c r="Q1260" s="6" t="s">
        <v>8281</v>
      </c>
      <c r="R1260" s="11">
        <f t="shared" si="79"/>
        <v>41487.236250000002</v>
      </c>
      <c r="S1260" s="12">
        <f t="shared" si="76"/>
        <v>41517.236250000002</v>
      </c>
    </row>
    <row r="1261" spans="1:19" ht="43.2">
      <c r="A1261">
        <v>1259</v>
      </c>
      <c r="B1261" s="3" t="s">
        <v>1260</v>
      </c>
      <c r="C1261" s="3" t="s">
        <v>5369</v>
      </c>
      <c r="D1261" s="15">
        <v>2500</v>
      </c>
      <c r="E1261" s="1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7">
        <f t="shared" si="77"/>
        <v>26.041666666666668</v>
      </c>
      <c r="O1261" s="5">
        <f t="shared" si="78"/>
        <v>1.0424</v>
      </c>
      <c r="P1261" s="6" t="s">
        <v>8280</v>
      </c>
      <c r="Q1261" s="6" t="s">
        <v>8281</v>
      </c>
      <c r="R1261" s="11">
        <f t="shared" si="79"/>
        <v>41766.595648148148</v>
      </c>
      <c r="S1261" s="12">
        <f t="shared" si="76"/>
        <v>41798.790972222225</v>
      </c>
    </row>
    <row r="1262" spans="1:19" ht="43.2">
      <c r="A1262">
        <v>1260</v>
      </c>
      <c r="B1262" s="3" t="s">
        <v>1261</v>
      </c>
      <c r="C1262" s="3" t="s">
        <v>5370</v>
      </c>
      <c r="D1262" s="15">
        <v>3300</v>
      </c>
      <c r="E1262" s="1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7">
        <f t="shared" si="77"/>
        <v>44.594594594594597</v>
      </c>
      <c r="O1262" s="5">
        <f t="shared" si="78"/>
        <v>1.1366666666666667</v>
      </c>
      <c r="P1262" s="6" t="s">
        <v>8280</v>
      </c>
      <c r="Q1262" s="6" t="s">
        <v>8281</v>
      </c>
      <c r="R1262" s="11">
        <f t="shared" si="79"/>
        <v>41666.467824074076</v>
      </c>
      <c r="S1262" s="12">
        <f t="shared" si="76"/>
        <v>41696.467824074076</v>
      </c>
    </row>
    <row r="1263" spans="1:19" ht="43.2">
      <c r="A1263">
        <v>1261</v>
      </c>
      <c r="B1263" s="3" t="s">
        <v>1262</v>
      </c>
      <c r="C1263" s="3" t="s">
        <v>5371</v>
      </c>
      <c r="D1263" s="15">
        <v>2000</v>
      </c>
      <c r="E1263" s="1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7">
        <f t="shared" si="77"/>
        <v>38.46153846153846</v>
      </c>
      <c r="O1263" s="5">
        <f t="shared" si="78"/>
        <v>1.0125</v>
      </c>
      <c r="P1263" s="6" t="s">
        <v>8280</v>
      </c>
      <c r="Q1263" s="6" t="s">
        <v>8281</v>
      </c>
      <c r="R1263" s="11">
        <f t="shared" si="79"/>
        <v>41637.967905092592</v>
      </c>
      <c r="S1263" s="12">
        <f t="shared" si="76"/>
        <v>41667.967905092592</v>
      </c>
    </row>
    <row r="1264" spans="1:19" ht="43.2">
      <c r="A1264">
        <v>1262</v>
      </c>
      <c r="B1264" s="3" t="s">
        <v>1263</v>
      </c>
      <c r="C1264" s="3" t="s">
        <v>5372</v>
      </c>
      <c r="D1264" s="15">
        <v>6500</v>
      </c>
      <c r="E1264" s="1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7">
        <f t="shared" si="77"/>
        <v>61.904761904761905</v>
      </c>
      <c r="O1264" s="5">
        <f t="shared" si="78"/>
        <v>1.2541538461538462</v>
      </c>
      <c r="P1264" s="6" t="s">
        <v>8280</v>
      </c>
      <c r="Q1264" s="6" t="s">
        <v>8281</v>
      </c>
      <c r="R1264" s="11">
        <f t="shared" si="79"/>
        <v>41656.387638888889</v>
      </c>
      <c r="S1264" s="12">
        <f t="shared" si="76"/>
        <v>41686.387638888889</v>
      </c>
    </row>
    <row r="1265" spans="1:19" ht="28.8">
      <c r="A1265">
        <v>1263</v>
      </c>
      <c r="B1265" s="3" t="s">
        <v>1264</v>
      </c>
      <c r="C1265" s="3" t="s">
        <v>5373</v>
      </c>
      <c r="D1265" s="15">
        <v>1500</v>
      </c>
      <c r="E1265" s="1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7">
        <f t="shared" si="77"/>
        <v>36.585365853658537</v>
      </c>
      <c r="O1265" s="5">
        <f t="shared" si="78"/>
        <v>1.19</v>
      </c>
      <c r="P1265" s="6" t="s">
        <v>8280</v>
      </c>
      <c r="Q1265" s="6" t="s">
        <v>8281</v>
      </c>
      <c r="R1265" s="11">
        <f t="shared" si="79"/>
        <v>41691.709143518521</v>
      </c>
      <c r="S1265" s="12">
        <f t="shared" si="76"/>
        <v>41726.666666666664</v>
      </c>
    </row>
    <row r="1266" spans="1:19" ht="43.2">
      <c r="A1266">
        <v>1264</v>
      </c>
      <c r="B1266" s="3" t="s">
        <v>1265</v>
      </c>
      <c r="C1266" s="3" t="s">
        <v>5374</v>
      </c>
      <c r="D1266" s="15">
        <v>650</v>
      </c>
      <c r="E1266" s="1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7">
        <f t="shared" si="77"/>
        <v>19.117647058823529</v>
      </c>
      <c r="O1266" s="5">
        <f t="shared" si="78"/>
        <v>1.6646153846153846</v>
      </c>
      <c r="P1266" s="6" t="s">
        <v>8280</v>
      </c>
      <c r="Q1266" s="6" t="s">
        <v>8281</v>
      </c>
      <c r="R1266" s="11">
        <f t="shared" si="79"/>
        <v>41547.287997685184</v>
      </c>
      <c r="S1266" s="12">
        <f t="shared" si="76"/>
        <v>41576.287997685184</v>
      </c>
    </row>
    <row r="1267" spans="1:19" ht="57.6">
      <c r="A1267">
        <v>1265</v>
      </c>
      <c r="B1267" s="3" t="s">
        <v>1266</v>
      </c>
      <c r="C1267" s="3" t="s">
        <v>5375</v>
      </c>
      <c r="D1267" s="15">
        <v>3500</v>
      </c>
      <c r="E1267" s="1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7">
        <f t="shared" si="77"/>
        <v>53.030303030303031</v>
      </c>
      <c r="O1267" s="5">
        <f t="shared" si="78"/>
        <v>1.1914771428571429</v>
      </c>
      <c r="P1267" s="6" t="s">
        <v>8280</v>
      </c>
      <c r="Q1267" s="6" t="s">
        <v>8281</v>
      </c>
      <c r="R1267" s="11">
        <f t="shared" si="79"/>
        <v>40465.280266203699</v>
      </c>
      <c r="S1267" s="12">
        <f t="shared" si="76"/>
        <v>40512.280266203699</v>
      </c>
    </row>
    <row r="1268" spans="1:19" ht="28.8">
      <c r="A1268">
        <v>1266</v>
      </c>
      <c r="B1268" s="3" t="s">
        <v>1267</v>
      </c>
      <c r="C1268" s="3" t="s">
        <v>5376</v>
      </c>
      <c r="D1268" s="15">
        <v>9500</v>
      </c>
      <c r="E1268" s="1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7">
        <f t="shared" si="77"/>
        <v>190</v>
      </c>
      <c r="O1268" s="5">
        <f t="shared" si="78"/>
        <v>1.0047368421052632</v>
      </c>
      <c r="P1268" s="6" t="s">
        <v>8280</v>
      </c>
      <c r="Q1268" s="6" t="s">
        <v>8281</v>
      </c>
      <c r="R1268" s="11">
        <f t="shared" si="79"/>
        <v>41620.50167824074</v>
      </c>
      <c r="S1268" s="12">
        <f t="shared" si="76"/>
        <v>41650.50167824074</v>
      </c>
    </row>
    <row r="1269" spans="1:19" ht="43.2">
      <c r="A1269">
        <v>1267</v>
      </c>
      <c r="B1269" s="3" t="s">
        <v>1268</v>
      </c>
      <c r="C1269" s="3" t="s">
        <v>5377</v>
      </c>
      <c r="D1269" s="15">
        <v>22000</v>
      </c>
      <c r="E1269" s="1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7">
        <f t="shared" si="77"/>
        <v>138.36477987421384</v>
      </c>
      <c r="O1269" s="5">
        <f t="shared" si="78"/>
        <v>1.018</v>
      </c>
      <c r="P1269" s="6" t="s">
        <v>8280</v>
      </c>
      <c r="Q1269" s="6" t="s">
        <v>8281</v>
      </c>
      <c r="R1269" s="11">
        <f t="shared" si="79"/>
        <v>41449.210162037038</v>
      </c>
      <c r="S1269" s="12">
        <f t="shared" si="76"/>
        <v>41479.210162037038</v>
      </c>
    </row>
    <row r="1270" spans="1:19" ht="28.8">
      <c r="A1270">
        <v>1268</v>
      </c>
      <c r="B1270" s="3" t="s">
        <v>1269</v>
      </c>
      <c r="C1270" s="3" t="s">
        <v>5378</v>
      </c>
      <c r="D1270" s="15">
        <v>12000</v>
      </c>
      <c r="E1270" s="1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7">
        <f t="shared" si="77"/>
        <v>65.934065934065927</v>
      </c>
      <c r="O1270" s="5">
        <f t="shared" si="78"/>
        <v>1.1666666666666667</v>
      </c>
      <c r="P1270" s="6" t="s">
        <v>8280</v>
      </c>
      <c r="Q1270" s="6" t="s">
        <v>8281</v>
      </c>
      <c r="R1270" s="11">
        <f t="shared" si="79"/>
        <v>41507.470451388886</v>
      </c>
      <c r="S1270" s="12">
        <f t="shared" si="76"/>
        <v>41537.470451388886</v>
      </c>
    </row>
    <row r="1271" spans="1:19" ht="43.2">
      <c r="A1271">
        <v>1269</v>
      </c>
      <c r="B1271" s="3" t="s">
        <v>1270</v>
      </c>
      <c r="C1271" s="3" t="s">
        <v>5379</v>
      </c>
      <c r="D1271" s="15">
        <v>18800</v>
      </c>
      <c r="E1271" s="1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7">
        <f t="shared" si="77"/>
        <v>91.262135922330103</v>
      </c>
      <c r="O1271" s="5">
        <f t="shared" si="78"/>
        <v>1.0864893617021276</v>
      </c>
      <c r="P1271" s="6" t="s">
        <v>8280</v>
      </c>
      <c r="Q1271" s="6" t="s">
        <v>8281</v>
      </c>
      <c r="R1271" s="11">
        <f t="shared" si="79"/>
        <v>42445.448055555556</v>
      </c>
      <c r="S1271" s="12">
        <f t="shared" si="76"/>
        <v>42475.625</v>
      </c>
    </row>
    <row r="1272" spans="1:19" ht="28.8">
      <c r="A1272">
        <v>1270</v>
      </c>
      <c r="B1272" s="3" t="s">
        <v>1271</v>
      </c>
      <c r="C1272" s="3" t="s">
        <v>5380</v>
      </c>
      <c r="D1272" s="15">
        <v>10000</v>
      </c>
      <c r="E1272" s="1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7">
        <f t="shared" si="77"/>
        <v>59.171597633136095</v>
      </c>
      <c r="O1272" s="5">
        <f t="shared" si="78"/>
        <v>1.1472</v>
      </c>
      <c r="P1272" s="6" t="s">
        <v>8280</v>
      </c>
      <c r="Q1272" s="6" t="s">
        <v>8281</v>
      </c>
      <c r="R1272" s="11">
        <f t="shared" si="79"/>
        <v>40933.48196759259</v>
      </c>
      <c r="S1272" s="12">
        <f t="shared" si="76"/>
        <v>40993.440300925926</v>
      </c>
    </row>
    <row r="1273" spans="1:19" ht="43.2">
      <c r="A1273">
        <v>1271</v>
      </c>
      <c r="B1273" s="3" t="s">
        <v>1272</v>
      </c>
      <c r="C1273" s="3" t="s">
        <v>5381</v>
      </c>
      <c r="D1273" s="15">
        <v>7500</v>
      </c>
      <c r="E1273" s="1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7">
        <f t="shared" si="77"/>
        <v>241.93548387096774</v>
      </c>
      <c r="O1273" s="5">
        <f t="shared" si="78"/>
        <v>1.018</v>
      </c>
      <c r="P1273" s="6" t="s">
        <v>8280</v>
      </c>
      <c r="Q1273" s="6" t="s">
        <v>8281</v>
      </c>
      <c r="R1273" s="11">
        <f t="shared" si="79"/>
        <v>41561.308553240742</v>
      </c>
      <c r="S1273" s="12">
        <f t="shared" si="76"/>
        <v>41591.350219907406</v>
      </c>
    </row>
    <row r="1274" spans="1:19" ht="57.6">
      <c r="A1274">
        <v>1272</v>
      </c>
      <c r="B1274" s="3" t="s">
        <v>1273</v>
      </c>
      <c r="C1274" s="3" t="s">
        <v>5382</v>
      </c>
      <c r="D1274" s="15">
        <v>5000</v>
      </c>
      <c r="E1274" s="1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7">
        <f t="shared" si="77"/>
        <v>178.57142857142858</v>
      </c>
      <c r="O1274" s="5">
        <f t="shared" si="78"/>
        <v>1.06</v>
      </c>
      <c r="P1274" s="6" t="s">
        <v>8280</v>
      </c>
      <c r="Q1274" s="6" t="s">
        <v>8281</v>
      </c>
      <c r="R1274" s="11">
        <f t="shared" si="79"/>
        <v>40274.370127314818</v>
      </c>
      <c r="S1274" s="12">
        <f t="shared" si="76"/>
        <v>40343.791666666664</v>
      </c>
    </row>
    <row r="1275" spans="1:19" ht="43.2">
      <c r="A1275">
        <v>1273</v>
      </c>
      <c r="B1275" s="3" t="s">
        <v>1274</v>
      </c>
      <c r="C1275" s="3" t="s">
        <v>5383</v>
      </c>
      <c r="D1275" s="15">
        <v>4000</v>
      </c>
      <c r="E1275" s="1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7">
        <f t="shared" si="77"/>
        <v>74.074074074074076</v>
      </c>
      <c r="O1275" s="5">
        <f t="shared" si="78"/>
        <v>1.0349999999999999</v>
      </c>
      <c r="P1275" s="6" t="s">
        <v>8280</v>
      </c>
      <c r="Q1275" s="6" t="s">
        <v>8281</v>
      </c>
      <c r="R1275" s="11">
        <f t="shared" si="79"/>
        <v>41852.355219907404</v>
      </c>
      <c r="S1275" s="12">
        <f t="shared" si="76"/>
        <v>41882.355219907404</v>
      </c>
    </row>
    <row r="1276" spans="1:19" ht="43.2">
      <c r="A1276">
        <v>1274</v>
      </c>
      <c r="B1276" s="3" t="s">
        <v>1275</v>
      </c>
      <c r="C1276" s="3" t="s">
        <v>5384</v>
      </c>
      <c r="D1276" s="15">
        <v>25000</v>
      </c>
      <c r="E1276" s="1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7">
        <f t="shared" si="77"/>
        <v>53.533190578158461</v>
      </c>
      <c r="O1276" s="5">
        <f t="shared" si="78"/>
        <v>1.5497535999999998</v>
      </c>
      <c r="P1276" s="6" t="s">
        <v>8280</v>
      </c>
      <c r="Q1276" s="6" t="s">
        <v>8281</v>
      </c>
      <c r="R1276" s="11">
        <f t="shared" si="79"/>
        <v>41116.315104166664</v>
      </c>
      <c r="S1276" s="12">
        <f t="shared" si="76"/>
        <v>41151.315104166664</v>
      </c>
    </row>
    <row r="1277" spans="1:19" ht="43.2">
      <c r="A1277">
        <v>1275</v>
      </c>
      <c r="B1277" s="3" t="s">
        <v>1276</v>
      </c>
      <c r="C1277" s="3" t="s">
        <v>5385</v>
      </c>
      <c r="D1277" s="15">
        <v>15000</v>
      </c>
      <c r="E1277" s="1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7">
        <f t="shared" si="77"/>
        <v>38.560411311053983</v>
      </c>
      <c r="O1277" s="5">
        <f t="shared" si="78"/>
        <v>1.6214066666666667</v>
      </c>
      <c r="P1277" s="6" t="s">
        <v>8280</v>
      </c>
      <c r="Q1277" s="6" t="s">
        <v>8281</v>
      </c>
      <c r="R1277" s="11">
        <f t="shared" si="79"/>
        <v>41458.492905092593</v>
      </c>
      <c r="S1277" s="12">
        <f t="shared" si="76"/>
        <v>41493.492905092593</v>
      </c>
    </row>
    <row r="1278" spans="1:19" ht="28.8">
      <c r="A1278">
        <v>1276</v>
      </c>
      <c r="B1278" s="3" t="s">
        <v>1277</v>
      </c>
      <c r="C1278" s="3" t="s">
        <v>5386</v>
      </c>
      <c r="D1278" s="15">
        <v>3000</v>
      </c>
      <c r="E1278" s="1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7">
        <f t="shared" si="77"/>
        <v>44.117647058823529</v>
      </c>
      <c r="O1278" s="5">
        <f t="shared" si="78"/>
        <v>1.0442100000000001</v>
      </c>
      <c r="P1278" s="6" t="s">
        <v>8280</v>
      </c>
      <c r="Q1278" s="6" t="s">
        <v>8281</v>
      </c>
      <c r="R1278" s="11">
        <f t="shared" si="79"/>
        <v>40007.329247685186</v>
      </c>
      <c r="S1278" s="12">
        <f t="shared" si="76"/>
        <v>40056.791666666664</v>
      </c>
    </row>
    <row r="1279" spans="1:19" ht="43.2">
      <c r="A1279">
        <v>1277</v>
      </c>
      <c r="B1279" s="3" t="s">
        <v>1278</v>
      </c>
      <c r="C1279" s="3" t="s">
        <v>5387</v>
      </c>
      <c r="D1279" s="15">
        <v>15000</v>
      </c>
      <c r="E1279" s="1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7">
        <f t="shared" si="77"/>
        <v>36.319612590799032</v>
      </c>
      <c r="O1279" s="5">
        <f t="shared" si="78"/>
        <v>1.0612433333333333</v>
      </c>
      <c r="P1279" s="6" t="s">
        <v>8280</v>
      </c>
      <c r="Q1279" s="6" t="s">
        <v>8281</v>
      </c>
      <c r="R1279" s="11">
        <f t="shared" si="79"/>
        <v>41121.186886574076</v>
      </c>
      <c r="S1279" s="12">
        <f t="shared" si="76"/>
        <v>41156.186886574076</v>
      </c>
    </row>
    <row r="1280" spans="1:19" ht="43.2">
      <c r="A1280">
        <v>1278</v>
      </c>
      <c r="B1280" s="3" t="s">
        <v>1279</v>
      </c>
      <c r="C1280" s="3" t="s">
        <v>5388</v>
      </c>
      <c r="D1280" s="15">
        <v>6500</v>
      </c>
      <c r="E1280" s="1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7">
        <f t="shared" si="77"/>
        <v>34.210526315789473</v>
      </c>
      <c r="O1280" s="5">
        <f t="shared" si="78"/>
        <v>1.5493846153846154</v>
      </c>
      <c r="P1280" s="6" t="s">
        <v>8280</v>
      </c>
      <c r="Q1280" s="6" t="s">
        <v>8281</v>
      </c>
      <c r="R1280" s="11">
        <f t="shared" si="79"/>
        <v>41786.180162037039</v>
      </c>
      <c r="S1280" s="12">
        <f t="shared" si="76"/>
        <v>41814.708333333336</v>
      </c>
    </row>
    <row r="1281" spans="1:19" ht="43.2">
      <c r="A1281">
        <v>1279</v>
      </c>
      <c r="B1281" s="3" t="s">
        <v>1280</v>
      </c>
      <c r="C1281" s="3" t="s">
        <v>5389</v>
      </c>
      <c r="D1281" s="15">
        <v>12516</v>
      </c>
      <c r="E1281" s="1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7">
        <f t="shared" si="77"/>
        <v>66.222222222222229</v>
      </c>
      <c r="O1281" s="5">
        <f t="shared" si="78"/>
        <v>1.1077157238734421</v>
      </c>
      <c r="P1281" s="6" t="s">
        <v>8280</v>
      </c>
      <c r="Q1281" s="6" t="s">
        <v>8281</v>
      </c>
      <c r="R1281" s="11">
        <f t="shared" si="79"/>
        <v>41681.724189814813</v>
      </c>
      <c r="S1281" s="12">
        <f t="shared" si="76"/>
        <v>41721.682523148149</v>
      </c>
    </row>
    <row r="1282" spans="1:19" ht="43.2">
      <c r="A1282">
        <v>1280</v>
      </c>
      <c r="B1282" s="3" t="s">
        <v>1281</v>
      </c>
      <c r="C1282" s="3" t="s">
        <v>5390</v>
      </c>
      <c r="D1282" s="15">
        <v>15000</v>
      </c>
      <c r="E1282" s="1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7">
        <f t="shared" si="77"/>
        <v>115.38461538461539</v>
      </c>
      <c r="O1282" s="5">
        <f t="shared" si="78"/>
        <v>1.1091186666666666</v>
      </c>
      <c r="P1282" s="6" t="s">
        <v>8280</v>
      </c>
      <c r="Q1282" s="6" t="s">
        <v>8281</v>
      </c>
      <c r="R1282" s="11">
        <f t="shared" si="79"/>
        <v>40513.382569444446</v>
      </c>
      <c r="S1282" s="12">
        <f t="shared" ref="S1282:S1345" si="80">(I1282/86400)+25569+(-9/24)</f>
        <v>40603.382569444446</v>
      </c>
    </row>
    <row r="1283" spans="1:19" ht="43.2">
      <c r="A1283">
        <v>1281</v>
      </c>
      <c r="B1283" s="3" t="s">
        <v>1282</v>
      </c>
      <c r="C1283" s="3" t="s">
        <v>5391</v>
      </c>
      <c r="D1283" s="15">
        <v>7000</v>
      </c>
      <c r="E1283" s="1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7">
        <f t="shared" ref="N1283:N1346" si="81">D1283/L1283</f>
        <v>94.594594594594597</v>
      </c>
      <c r="O1283" s="5">
        <f t="shared" ref="O1283:O1346" si="82">E1283/D1283</f>
        <v>1.1071428571428572</v>
      </c>
      <c r="P1283" s="6" t="s">
        <v>8280</v>
      </c>
      <c r="Q1283" s="6" t="s">
        <v>8281</v>
      </c>
      <c r="R1283" s="11">
        <f t="shared" ref="R1283:R1346" si="83">(J1283/86400)+25569+(-9/24)</f>
        <v>41463.368472222224</v>
      </c>
      <c r="S1283" s="12">
        <f t="shared" si="80"/>
        <v>41483.368472222224</v>
      </c>
    </row>
    <row r="1284" spans="1:19" ht="43.2">
      <c r="A1284">
        <v>1282</v>
      </c>
      <c r="B1284" s="3" t="s">
        <v>1283</v>
      </c>
      <c r="C1284" s="3" t="s">
        <v>5392</v>
      </c>
      <c r="D1284" s="15">
        <v>15000</v>
      </c>
      <c r="E1284" s="1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7">
        <f t="shared" si="81"/>
        <v>54.744525547445257</v>
      </c>
      <c r="O1284" s="5">
        <f t="shared" si="82"/>
        <v>1.2361333333333333</v>
      </c>
      <c r="P1284" s="6" t="s">
        <v>8280</v>
      </c>
      <c r="Q1284" s="6" t="s">
        <v>8281</v>
      </c>
      <c r="R1284" s="11">
        <f t="shared" si="83"/>
        <v>41586.100173611107</v>
      </c>
      <c r="S1284" s="12">
        <f t="shared" si="80"/>
        <v>41616.832638888889</v>
      </c>
    </row>
    <row r="1285" spans="1:19" ht="43.2">
      <c r="A1285">
        <v>1283</v>
      </c>
      <c r="B1285" s="3" t="s">
        <v>1284</v>
      </c>
      <c r="C1285" s="3" t="s">
        <v>5393</v>
      </c>
      <c r="D1285" s="15">
        <v>1000</v>
      </c>
      <c r="E1285" s="1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7">
        <f t="shared" si="81"/>
        <v>45.454545454545453</v>
      </c>
      <c r="O1285" s="5">
        <f t="shared" si="82"/>
        <v>2.1105</v>
      </c>
      <c r="P1285" s="6" t="s">
        <v>8280</v>
      </c>
      <c r="Q1285" s="6" t="s">
        <v>8281</v>
      </c>
      <c r="R1285" s="11">
        <f t="shared" si="83"/>
        <v>41320.342465277776</v>
      </c>
      <c r="S1285" s="12">
        <f t="shared" si="80"/>
        <v>41343.791666666664</v>
      </c>
    </row>
    <row r="1286" spans="1:19" ht="43.2">
      <c r="A1286">
        <v>1284</v>
      </c>
      <c r="B1286" s="3" t="s">
        <v>1285</v>
      </c>
      <c r="C1286" s="3" t="s">
        <v>5394</v>
      </c>
      <c r="D1286" s="15">
        <v>2000</v>
      </c>
      <c r="E1286" s="1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7">
        <f t="shared" si="81"/>
        <v>64.516129032258064</v>
      </c>
      <c r="O1286" s="5">
        <f t="shared" si="82"/>
        <v>1.01</v>
      </c>
      <c r="P1286" s="6" t="s">
        <v>8272</v>
      </c>
      <c r="Q1286" s="6" t="s">
        <v>8273</v>
      </c>
      <c r="R1286" s="11">
        <f t="shared" si="83"/>
        <v>42711.85974537037</v>
      </c>
      <c r="S1286" s="12">
        <f t="shared" si="80"/>
        <v>42735.332638888889</v>
      </c>
    </row>
    <row r="1287" spans="1:19" ht="43.2">
      <c r="A1287">
        <v>1285</v>
      </c>
      <c r="B1287" s="3" t="s">
        <v>1286</v>
      </c>
      <c r="C1287" s="3" t="s">
        <v>5395</v>
      </c>
      <c r="D1287" s="15">
        <v>2000</v>
      </c>
      <c r="E1287" s="1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7">
        <f t="shared" si="81"/>
        <v>31.746031746031747</v>
      </c>
      <c r="O1287" s="5">
        <f t="shared" si="82"/>
        <v>1.0165</v>
      </c>
      <c r="P1287" s="6" t="s">
        <v>8272</v>
      </c>
      <c r="Q1287" s="6" t="s">
        <v>8273</v>
      </c>
      <c r="R1287" s="11">
        <f t="shared" si="83"/>
        <v>42160.208043981482</v>
      </c>
      <c r="S1287" s="12">
        <f t="shared" si="80"/>
        <v>42175.208043981482</v>
      </c>
    </row>
    <row r="1288" spans="1:19" ht="43.2">
      <c r="A1288">
        <v>1286</v>
      </c>
      <c r="B1288" s="3" t="s">
        <v>1287</v>
      </c>
      <c r="C1288" s="3" t="s">
        <v>5396</v>
      </c>
      <c r="D1288" s="15">
        <v>1500</v>
      </c>
      <c r="E1288" s="1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7">
        <f t="shared" si="81"/>
        <v>75</v>
      </c>
      <c r="O1288" s="5">
        <f t="shared" si="82"/>
        <v>1.0833333333333333</v>
      </c>
      <c r="P1288" s="6" t="s">
        <v>8272</v>
      </c>
      <c r="Q1288" s="6" t="s">
        <v>8273</v>
      </c>
      <c r="R1288" s="11">
        <f t="shared" si="83"/>
        <v>42039.009571759263</v>
      </c>
      <c r="S1288" s="12">
        <f t="shared" si="80"/>
        <v>42052.208333333328</v>
      </c>
    </row>
    <row r="1289" spans="1:19" ht="72">
      <c r="A1289">
        <v>1287</v>
      </c>
      <c r="B1289" s="3" t="s">
        <v>1288</v>
      </c>
      <c r="C1289" s="3" t="s">
        <v>5397</v>
      </c>
      <c r="D1289" s="15">
        <v>250</v>
      </c>
      <c r="E1289" s="1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7">
        <f t="shared" si="81"/>
        <v>10</v>
      </c>
      <c r="O1289" s="5">
        <f t="shared" si="82"/>
        <v>2.42</v>
      </c>
      <c r="P1289" s="6" t="s">
        <v>8272</v>
      </c>
      <c r="Q1289" s="6" t="s">
        <v>8273</v>
      </c>
      <c r="R1289" s="11">
        <f t="shared" si="83"/>
        <v>42107.246018518519</v>
      </c>
      <c r="S1289" s="12">
        <f t="shared" si="80"/>
        <v>42167.246018518519</v>
      </c>
    </row>
    <row r="1290" spans="1:19" ht="43.2">
      <c r="A1290">
        <v>1288</v>
      </c>
      <c r="B1290" s="3" t="s">
        <v>1289</v>
      </c>
      <c r="C1290" s="3" t="s">
        <v>5398</v>
      </c>
      <c r="D1290" s="15">
        <v>4000</v>
      </c>
      <c r="E1290" s="1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7">
        <f t="shared" si="81"/>
        <v>65.573770491803273</v>
      </c>
      <c r="O1290" s="5">
        <f t="shared" si="82"/>
        <v>1.0044999999999999</v>
      </c>
      <c r="P1290" s="6" t="s">
        <v>8272</v>
      </c>
      <c r="Q1290" s="6" t="s">
        <v>8273</v>
      </c>
      <c r="R1290" s="11">
        <f t="shared" si="83"/>
        <v>42560.779664351852</v>
      </c>
      <c r="S1290" s="12">
        <f t="shared" si="80"/>
        <v>42591.791666666672</v>
      </c>
    </row>
    <row r="1291" spans="1:19" ht="43.2">
      <c r="A1291">
        <v>1289</v>
      </c>
      <c r="B1291" s="3" t="s">
        <v>1290</v>
      </c>
      <c r="C1291" s="3" t="s">
        <v>5399</v>
      </c>
      <c r="D1291" s="15">
        <v>1500</v>
      </c>
      <c r="E1291" s="1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7">
        <f t="shared" si="81"/>
        <v>28.846153846153847</v>
      </c>
      <c r="O1291" s="5">
        <f t="shared" si="82"/>
        <v>1.2506666666666666</v>
      </c>
      <c r="P1291" s="6" t="s">
        <v>8272</v>
      </c>
      <c r="Q1291" s="6" t="s">
        <v>8273</v>
      </c>
      <c r="R1291" s="11">
        <f t="shared" si="83"/>
        <v>42708.759780092594</v>
      </c>
      <c r="S1291" s="12">
        <f t="shared" si="80"/>
        <v>42738.759780092594</v>
      </c>
    </row>
    <row r="1292" spans="1:19" ht="28.8">
      <c r="A1292">
        <v>1290</v>
      </c>
      <c r="B1292" s="3" t="s">
        <v>1291</v>
      </c>
      <c r="C1292" s="3" t="s">
        <v>5400</v>
      </c>
      <c r="D1292" s="15">
        <v>3500</v>
      </c>
      <c r="E1292" s="1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7">
        <f t="shared" si="81"/>
        <v>40.697674418604649</v>
      </c>
      <c r="O1292" s="5">
        <f t="shared" si="82"/>
        <v>1.0857142857142856</v>
      </c>
      <c r="P1292" s="6" t="s">
        <v>8272</v>
      </c>
      <c r="Q1292" s="6" t="s">
        <v>8273</v>
      </c>
      <c r="R1292" s="11">
        <f t="shared" si="83"/>
        <v>42086.239942129629</v>
      </c>
      <c r="S1292" s="12">
        <f t="shared" si="80"/>
        <v>42116.915972222225</v>
      </c>
    </row>
    <row r="1293" spans="1:19" ht="43.2">
      <c r="A1293">
        <v>1291</v>
      </c>
      <c r="B1293" s="3" t="s">
        <v>1292</v>
      </c>
      <c r="C1293" s="3" t="s">
        <v>5401</v>
      </c>
      <c r="D1293" s="15">
        <v>3000</v>
      </c>
      <c r="E1293" s="1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7">
        <f t="shared" si="81"/>
        <v>71.428571428571431</v>
      </c>
      <c r="O1293" s="5">
        <f t="shared" si="82"/>
        <v>1.4570000000000001</v>
      </c>
      <c r="P1293" s="6" t="s">
        <v>8272</v>
      </c>
      <c r="Q1293" s="6" t="s">
        <v>8273</v>
      </c>
      <c r="R1293" s="11">
        <f t="shared" si="83"/>
        <v>42064.277673611112</v>
      </c>
      <c r="S1293" s="12">
        <f t="shared" si="80"/>
        <v>42100.916666666672</v>
      </c>
    </row>
    <row r="1294" spans="1:19" ht="57.6">
      <c r="A1294">
        <v>1292</v>
      </c>
      <c r="B1294" s="3" t="s">
        <v>1293</v>
      </c>
      <c r="C1294" s="3" t="s">
        <v>5402</v>
      </c>
      <c r="D1294" s="15">
        <v>1700</v>
      </c>
      <c r="E1294" s="1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7">
        <f t="shared" si="81"/>
        <v>32.692307692307693</v>
      </c>
      <c r="O1294" s="5">
        <f t="shared" si="82"/>
        <v>1.1000000000000001</v>
      </c>
      <c r="P1294" s="6" t="s">
        <v>8272</v>
      </c>
      <c r="Q1294" s="6" t="s">
        <v>8273</v>
      </c>
      <c r="R1294" s="11">
        <f t="shared" si="83"/>
        <v>42256.389212962968</v>
      </c>
      <c r="S1294" s="12">
        <f t="shared" si="80"/>
        <v>42283.582638888889</v>
      </c>
    </row>
    <row r="1295" spans="1:19" ht="57.6">
      <c r="A1295">
        <v>1293</v>
      </c>
      <c r="B1295" s="3" t="s">
        <v>1294</v>
      </c>
      <c r="C1295" s="3" t="s">
        <v>5403</v>
      </c>
      <c r="D1295" s="15">
        <v>15000</v>
      </c>
      <c r="E1295" s="1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7">
        <f t="shared" si="81"/>
        <v>125</v>
      </c>
      <c r="O1295" s="5">
        <f t="shared" si="82"/>
        <v>1.0223333333333333</v>
      </c>
      <c r="P1295" s="6" t="s">
        <v>8272</v>
      </c>
      <c r="Q1295" s="6" t="s">
        <v>8273</v>
      </c>
      <c r="R1295" s="11">
        <f t="shared" si="83"/>
        <v>42292.326053240744</v>
      </c>
      <c r="S1295" s="12">
        <f t="shared" si="80"/>
        <v>42322.367719907408</v>
      </c>
    </row>
    <row r="1296" spans="1:19" ht="43.2">
      <c r="A1296">
        <v>1294</v>
      </c>
      <c r="B1296" s="3" t="s">
        <v>1295</v>
      </c>
      <c r="C1296" s="3" t="s">
        <v>5404</v>
      </c>
      <c r="D1296" s="15">
        <v>500</v>
      </c>
      <c r="E1296" s="1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7">
        <f t="shared" si="81"/>
        <v>22.727272727272727</v>
      </c>
      <c r="O1296" s="5">
        <f t="shared" si="82"/>
        <v>1.22</v>
      </c>
      <c r="P1296" s="6" t="s">
        <v>8272</v>
      </c>
      <c r="Q1296" s="6" t="s">
        <v>8273</v>
      </c>
      <c r="R1296" s="11">
        <f t="shared" si="83"/>
        <v>42278.078668981485</v>
      </c>
      <c r="S1296" s="12">
        <f t="shared" si="80"/>
        <v>42296.083333333328</v>
      </c>
    </row>
    <row r="1297" spans="1:19" ht="43.2">
      <c r="A1297">
        <v>1295</v>
      </c>
      <c r="B1297" s="3" t="s">
        <v>1296</v>
      </c>
      <c r="C1297" s="3" t="s">
        <v>5405</v>
      </c>
      <c r="D1297" s="15">
        <v>2500</v>
      </c>
      <c r="E1297" s="1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7">
        <f t="shared" si="81"/>
        <v>39.0625</v>
      </c>
      <c r="O1297" s="5">
        <f t="shared" si="82"/>
        <v>1.0196000000000001</v>
      </c>
      <c r="P1297" s="6" t="s">
        <v>8272</v>
      </c>
      <c r="Q1297" s="6" t="s">
        <v>8273</v>
      </c>
      <c r="R1297" s="11">
        <f t="shared" si="83"/>
        <v>42184.197881944448</v>
      </c>
      <c r="S1297" s="12">
        <f t="shared" si="80"/>
        <v>42214.333333333328</v>
      </c>
    </row>
    <row r="1298" spans="1:19" ht="57.6">
      <c r="A1298">
        <v>1296</v>
      </c>
      <c r="B1298" s="3" t="s">
        <v>1297</v>
      </c>
      <c r="C1298" s="3" t="s">
        <v>5406</v>
      </c>
      <c r="D1298" s="15">
        <v>850</v>
      </c>
      <c r="E1298" s="1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7">
        <f t="shared" si="81"/>
        <v>36.956521739130437</v>
      </c>
      <c r="O1298" s="5">
        <f t="shared" si="82"/>
        <v>1.411764705882353</v>
      </c>
      <c r="P1298" s="6" t="s">
        <v>8272</v>
      </c>
      <c r="Q1298" s="6" t="s">
        <v>8273</v>
      </c>
      <c r="R1298" s="11">
        <f t="shared" si="83"/>
        <v>42422.675613425927</v>
      </c>
      <c r="S1298" s="12">
        <f t="shared" si="80"/>
        <v>42442.633946759262</v>
      </c>
    </row>
    <row r="1299" spans="1:19" ht="43.2">
      <c r="A1299">
        <v>1297</v>
      </c>
      <c r="B1299" s="3" t="s">
        <v>1298</v>
      </c>
      <c r="C1299" s="3" t="s">
        <v>5407</v>
      </c>
      <c r="D1299" s="15">
        <v>20000</v>
      </c>
      <c r="E1299" s="1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7">
        <f t="shared" si="81"/>
        <v>84.033613445378151</v>
      </c>
      <c r="O1299" s="5">
        <f t="shared" si="82"/>
        <v>1.0952500000000001</v>
      </c>
      <c r="P1299" s="6" t="s">
        <v>8272</v>
      </c>
      <c r="Q1299" s="6" t="s">
        <v>8273</v>
      </c>
      <c r="R1299" s="11">
        <f t="shared" si="83"/>
        <v>42461.372199074074</v>
      </c>
      <c r="S1299" s="12">
        <f t="shared" si="80"/>
        <v>42491.372199074074</v>
      </c>
    </row>
    <row r="1300" spans="1:19" ht="43.2">
      <c r="A1300">
        <v>1298</v>
      </c>
      <c r="B1300" s="3" t="s">
        <v>1299</v>
      </c>
      <c r="C1300" s="3" t="s">
        <v>5408</v>
      </c>
      <c r="D1300" s="15">
        <v>2000</v>
      </c>
      <c r="E1300" s="1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7">
        <f t="shared" si="81"/>
        <v>60.606060606060609</v>
      </c>
      <c r="O1300" s="5">
        <f t="shared" si="82"/>
        <v>1.0465</v>
      </c>
      <c r="P1300" s="6" t="s">
        <v>8272</v>
      </c>
      <c r="Q1300" s="6" t="s">
        <v>8273</v>
      </c>
      <c r="R1300" s="11">
        <f t="shared" si="83"/>
        <v>42458.305925925924</v>
      </c>
      <c r="S1300" s="12">
        <f t="shared" si="80"/>
        <v>42488.305925925924</v>
      </c>
    </row>
    <row r="1301" spans="1:19" ht="43.2">
      <c r="A1301">
        <v>1299</v>
      </c>
      <c r="B1301" s="3" t="s">
        <v>1300</v>
      </c>
      <c r="C1301" s="3" t="s">
        <v>5409</v>
      </c>
      <c r="D1301" s="15">
        <v>3500</v>
      </c>
      <c r="E1301" s="1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7">
        <f t="shared" si="81"/>
        <v>109.375</v>
      </c>
      <c r="O1301" s="5">
        <f t="shared" si="82"/>
        <v>1.24</v>
      </c>
      <c r="P1301" s="6" t="s">
        <v>8272</v>
      </c>
      <c r="Q1301" s="6" t="s">
        <v>8273</v>
      </c>
      <c r="R1301" s="11">
        <f t="shared" si="83"/>
        <v>42169.439340277779</v>
      </c>
      <c r="S1301" s="12">
        <f t="shared" si="80"/>
        <v>42199.439340277779</v>
      </c>
    </row>
    <row r="1302" spans="1:19" ht="43.2">
      <c r="A1302">
        <v>1300</v>
      </c>
      <c r="B1302" s="3" t="s">
        <v>1301</v>
      </c>
      <c r="C1302" s="3" t="s">
        <v>5410</v>
      </c>
      <c r="D1302" s="15">
        <v>3000</v>
      </c>
      <c r="E1302" s="1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7">
        <f t="shared" si="81"/>
        <v>125</v>
      </c>
      <c r="O1302" s="5">
        <f t="shared" si="82"/>
        <v>1.35</v>
      </c>
      <c r="P1302" s="6" t="s">
        <v>8272</v>
      </c>
      <c r="Q1302" s="6" t="s">
        <v>8273</v>
      </c>
      <c r="R1302" s="11">
        <f t="shared" si="83"/>
        <v>42483.300208333334</v>
      </c>
      <c r="S1302" s="12">
        <f t="shared" si="80"/>
        <v>42522.414583333331</v>
      </c>
    </row>
    <row r="1303" spans="1:19" ht="43.2">
      <c r="A1303">
        <v>1301</v>
      </c>
      <c r="B1303" s="3" t="s">
        <v>1302</v>
      </c>
      <c r="C1303" s="3" t="s">
        <v>5411</v>
      </c>
      <c r="D1303" s="15">
        <v>2000</v>
      </c>
      <c r="E1303" s="1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7">
        <f t="shared" si="81"/>
        <v>68.965517241379317</v>
      </c>
      <c r="O1303" s="5">
        <f t="shared" si="82"/>
        <v>1.0275000000000001</v>
      </c>
      <c r="P1303" s="6" t="s">
        <v>8272</v>
      </c>
      <c r="Q1303" s="6" t="s">
        <v>8273</v>
      </c>
      <c r="R1303" s="11">
        <f t="shared" si="83"/>
        <v>42195.374745370369</v>
      </c>
      <c r="S1303" s="12">
        <f t="shared" si="80"/>
        <v>42205.75</v>
      </c>
    </row>
    <row r="1304" spans="1:19" ht="43.2">
      <c r="A1304">
        <v>1302</v>
      </c>
      <c r="B1304" s="3" t="s">
        <v>1303</v>
      </c>
      <c r="C1304" s="3" t="s">
        <v>5412</v>
      </c>
      <c r="D1304" s="15">
        <v>2500</v>
      </c>
      <c r="E1304" s="1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7">
        <f t="shared" si="81"/>
        <v>50</v>
      </c>
      <c r="O1304" s="5">
        <f t="shared" si="82"/>
        <v>1</v>
      </c>
      <c r="P1304" s="6" t="s">
        <v>8272</v>
      </c>
      <c r="Q1304" s="6" t="s">
        <v>8273</v>
      </c>
      <c r="R1304" s="11">
        <f t="shared" si="83"/>
        <v>42674.682997685188</v>
      </c>
      <c r="S1304" s="12">
        <f t="shared" si="80"/>
        <v>42704.724664351852</v>
      </c>
    </row>
    <row r="1305" spans="1:19" ht="28.8">
      <c r="A1305">
        <v>1303</v>
      </c>
      <c r="B1305" s="3" t="s">
        <v>1304</v>
      </c>
      <c r="C1305" s="3" t="s">
        <v>5413</v>
      </c>
      <c r="D1305" s="15">
        <v>3500</v>
      </c>
      <c r="E1305" s="1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7">
        <f t="shared" si="81"/>
        <v>32.407407407407405</v>
      </c>
      <c r="O1305" s="5">
        <f t="shared" si="82"/>
        <v>1.3026085714285716</v>
      </c>
      <c r="P1305" s="6" t="s">
        <v>8272</v>
      </c>
      <c r="Q1305" s="6" t="s">
        <v>8273</v>
      </c>
      <c r="R1305" s="11">
        <f t="shared" si="83"/>
        <v>42566.066203703704</v>
      </c>
      <c r="S1305" s="12">
        <f t="shared" si="80"/>
        <v>42582.083333333328</v>
      </c>
    </row>
    <row r="1306" spans="1:19" ht="43.2">
      <c r="A1306">
        <v>1304</v>
      </c>
      <c r="B1306" s="3" t="s">
        <v>1305</v>
      </c>
      <c r="C1306" s="3" t="s">
        <v>5414</v>
      </c>
      <c r="D1306" s="15">
        <v>40000</v>
      </c>
      <c r="E1306" s="1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7">
        <f t="shared" si="81"/>
        <v>384.61538461538464</v>
      </c>
      <c r="O1306" s="5">
        <f t="shared" si="82"/>
        <v>0.39627499999999999</v>
      </c>
      <c r="P1306" s="6" t="s">
        <v>8274</v>
      </c>
      <c r="Q1306" s="6" t="s">
        <v>8276</v>
      </c>
      <c r="R1306" s="11">
        <f t="shared" si="83"/>
        <v>42746.819502314815</v>
      </c>
      <c r="S1306" s="12">
        <f t="shared" si="80"/>
        <v>42806.777835648143</v>
      </c>
    </row>
    <row r="1307" spans="1:19" ht="43.2">
      <c r="A1307">
        <v>1305</v>
      </c>
      <c r="B1307" s="3" t="s">
        <v>1306</v>
      </c>
      <c r="C1307" s="3" t="s">
        <v>5415</v>
      </c>
      <c r="D1307" s="15">
        <v>30000</v>
      </c>
      <c r="E1307" s="1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7">
        <f t="shared" si="81"/>
        <v>348.83720930232556</v>
      </c>
      <c r="O1307" s="5">
        <f t="shared" si="82"/>
        <v>0.25976666666666665</v>
      </c>
      <c r="P1307" s="6" t="s">
        <v>8274</v>
      </c>
      <c r="Q1307" s="6" t="s">
        <v>8276</v>
      </c>
      <c r="R1307" s="11">
        <f t="shared" si="83"/>
        <v>42543.290601851855</v>
      </c>
      <c r="S1307" s="12">
        <f t="shared" si="80"/>
        <v>42572.354166666672</v>
      </c>
    </row>
    <row r="1308" spans="1:19" ht="57.6">
      <c r="A1308">
        <v>1306</v>
      </c>
      <c r="B1308" s="3" t="s">
        <v>1307</v>
      </c>
      <c r="C1308" s="3" t="s">
        <v>5416</v>
      </c>
      <c r="D1308" s="15">
        <v>110000</v>
      </c>
      <c r="E1308" s="1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7">
        <f t="shared" si="81"/>
        <v>308.98876404494382</v>
      </c>
      <c r="O1308" s="5">
        <f t="shared" si="82"/>
        <v>0.65246363636363636</v>
      </c>
      <c r="P1308" s="6" t="s">
        <v>8274</v>
      </c>
      <c r="Q1308" s="6" t="s">
        <v>8276</v>
      </c>
      <c r="R1308" s="11">
        <f t="shared" si="83"/>
        <v>41947.082569444443</v>
      </c>
      <c r="S1308" s="12">
        <f t="shared" si="80"/>
        <v>41977.082569444443</v>
      </c>
    </row>
    <row r="1309" spans="1:19" ht="28.8">
      <c r="A1309">
        <v>1307</v>
      </c>
      <c r="B1309" s="3" t="s">
        <v>1308</v>
      </c>
      <c r="C1309" s="3" t="s">
        <v>5417</v>
      </c>
      <c r="D1309" s="15">
        <v>50000</v>
      </c>
      <c r="E1309" s="1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7">
        <f t="shared" si="81"/>
        <v>1111.1111111111111</v>
      </c>
      <c r="O1309" s="5">
        <f t="shared" si="82"/>
        <v>0.11514000000000001</v>
      </c>
      <c r="P1309" s="6" t="s">
        <v>8274</v>
      </c>
      <c r="Q1309" s="6" t="s">
        <v>8276</v>
      </c>
      <c r="R1309" s="11">
        <f t="shared" si="83"/>
        <v>42387.128229166672</v>
      </c>
      <c r="S1309" s="12">
        <f t="shared" si="80"/>
        <v>42417.128229166672</v>
      </c>
    </row>
    <row r="1310" spans="1:19" ht="28.8">
      <c r="A1310">
        <v>1308</v>
      </c>
      <c r="B1310" s="3" t="s">
        <v>1309</v>
      </c>
      <c r="C1310" s="3" t="s">
        <v>5418</v>
      </c>
      <c r="D1310" s="15">
        <v>10000</v>
      </c>
      <c r="E1310" s="1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7">
        <f t="shared" si="81"/>
        <v>263.15789473684208</v>
      </c>
      <c r="O1310" s="5">
        <f t="shared" si="82"/>
        <v>0.11360000000000001</v>
      </c>
      <c r="P1310" s="6" t="s">
        <v>8274</v>
      </c>
      <c r="Q1310" s="6" t="s">
        <v>8276</v>
      </c>
      <c r="R1310" s="11">
        <f t="shared" si="83"/>
        <v>42611.238564814819</v>
      </c>
      <c r="S1310" s="12">
        <f t="shared" si="80"/>
        <v>42651.238564814819</v>
      </c>
    </row>
    <row r="1311" spans="1:19" ht="43.2">
      <c r="A1311">
        <v>1309</v>
      </c>
      <c r="B1311" s="3" t="s">
        <v>1310</v>
      </c>
      <c r="C1311" s="3" t="s">
        <v>5419</v>
      </c>
      <c r="D1311" s="15">
        <v>11500</v>
      </c>
      <c r="E1311" s="1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7">
        <f t="shared" si="81"/>
        <v>328.57142857142856</v>
      </c>
      <c r="O1311" s="5">
        <f t="shared" si="82"/>
        <v>1.1199130434782609</v>
      </c>
      <c r="P1311" s="6" t="s">
        <v>8274</v>
      </c>
      <c r="Q1311" s="6" t="s">
        <v>8276</v>
      </c>
      <c r="R1311" s="11">
        <f t="shared" si="83"/>
        <v>42257.507731481484</v>
      </c>
      <c r="S1311" s="12">
        <f t="shared" si="80"/>
        <v>42292.507731481484</v>
      </c>
    </row>
    <row r="1312" spans="1:19" ht="43.2">
      <c r="A1312">
        <v>1310</v>
      </c>
      <c r="B1312" s="3" t="s">
        <v>1311</v>
      </c>
      <c r="C1312" s="3" t="s">
        <v>5420</v>
      </c>
      <c r="D1312" s="15">
        <v>20000</v>
      </c>
      <c r="E1312" s="1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7">
        <f t="shared" si="81"/>
        <v>833.33333333333337</v>
      </c>
      <c r="O1312" s="5">
        <f t="shared" si="82"/>
        <v>0.155</v>
      </c>
      <c r="P1312" s="6" t="s">
        <v>8274</v>
      </c>
      <c r="Q1312" s="6" t="s">
        <v>8276</v>
      </c>
      <c r="R1312" s="11">
        <f t="shared" si="83"/>
        <v>42556.292245370365</v>
      </c>
      <c r="S1312" s="12">
        <f t="shared" si="80"/>
        <v>42601.292245370365</v>
      </c>
    </row>
    <row r="1313" spans="1:19" ht="57.6">
      <c r="A1313">
        <v>1311</v>
      </c>
      <c r="B1313" s="3" t="s">
        <v>1312</v>
      </c>
      <c r="C1313" s="3" t="s">
        <v>5421</v>
      </c>
      <c r="D1313" s="15">
        <v>250000</v>
      </c>
      <c r="E1313" s="1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7">
        <f t="shared" si="81"/>
        <v>2500</v>
      </c>
      <c r="O1313" s="5">
        <f t="shared" si="82"/>
        <v>0.32028000000000001</v>
      </c>
      <c r="P1313" s="6" t="s">
        <v>8274</v>
      </c>
      <c r="Q1313" s="6" t="s">
        <v>8276</v>
      </c>
      <c r="R1313" s="11">
        <f t="shared" si="83"/>
        <v>42669.427303240736</v>
      </c>
      <c r="S1313" s="12">
        <f t="shared" si="80"/>
        <v>42704.468969907408</v>
      </c>
    </row>
    <row r="1314" spans="1:19" ht="43.2">
      <c r="A1314">
        <v>1312</v>
      </c>
      <c r="B1314" s="3" t="s">
        <v>1313</v>
      </c>
      <c r="C1314" s="3" t="s">
        <v>5422</v>
      </c>
      <c r="D1314" s="15">
        <v>4600</v>
      </c>
      <c r="E1314" s="1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7">
        <f t="shared" si="81"/>
        <v>4600</v>
      </c>
      <c r="O1314" s="5">
        <f t="shared" si="82"/>
        <v>6.0869565217391303E-3</v>
      </c>
      <c r="P1314" s="6" t="s">
        <v>8274</v>
      </c>
      <c r="Q1314" s="6" t="s">
        <v>8276</v>
      </c>
      <c r="R1314" s="11">
        <f t="shared" si="83"/>
        <v>42082.327800925923</v>
      </c>
      <c r="S1314" s="12">
        <f t="shared" si="80"/>
        <v>42112.327800925923</v>
      </c>
    </row>
    <row r="1315" spans="1:19" ht="43.2">
      <c r="A1315">
        <v>1313</v>
      </c>
      <c r="B1315" s="3" t="s">
        <v>1314</v>
      </c>
      <c r="C1315" s="3" t="s">
        <v>5423</v>
      </c>
      <c r="D1315" s="15">
        <v>40000</v>
      </c>
      <c r="E1315" s="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7">
        <f t="shared" si="81"/>
        <v>327.86885245901641</v>
      </c>
      <c r="O1315" s="5">
        <f t="shared" si="82"/>
        <v>0.31114999999999998</v>
      </c>
      <c r="P1315" s="6" t="s">
        <v>8274</v>
      </c>
      <c r="Q1315" s="6" t="s">
        <v>8276</v>
      </c>
      <c r="R1315" s="11">
        <f t="shared" si="83"/>
        <v>42402.334652777776</v>
      </c>
      <c r="S1315" s="12">
        <f t="shared" si="80"/>
        <v>42432.334652777776</v>
      </c>
    </row>
    <row r="1316" spans="1:19" ht="43.2">
      <c r="A1316">
        <v>1314</v>
      </c>
      <c r="B1316" s="3" t="s">
        <v>1315</v>
      </c>
      <c r="C1316" s="3" t="s">
        <v>5424</v>
      </c>
      <c r="D1316" s="15">
        <v>180000</v>
      </c>
      <c r="E1316" s="1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7">
        <f t="shared" si="81"/>
        <v>16363.636363636364</v>
      </c>
      <c r="O1316" s="5">
        <f t="shared" si="82"/>
        <v>1.1266666666666666E-2</v>
      </c>
      <c r="P1316" s="6" t="s">
        <v>8274</v>
      </c>
      <c r="Q1316" s="6" t="s">
        <v>8276</v>
      </c>
      <c r="R1316" s="11">
        <f t="shared" si="83"/>
        <v>42604.294675925921</v>
      </c>
      <c r="S1316" s="12">
        <f t="shared" si="80"/>
        <v>42664.294675925921</v>
      </c>
    </row>
    <row r="1317" spans="1:19" ht="28.8">
      <c r="A1317">
        <v>1315</v>
      </c>
      <c r="B1317" s="3" t="s">
        <v>1316</v>
      </c>
      <c r="C1317" s="3" t="s">
        <v>5425</v>
      </c>
      <c r="D1317" s="15">
        <v>100000</v>
      </c>
      <c r="E1317" s="1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7">
        <f t="shared" si="81"/>
        <v>403.22580645161293</v>
      </c>
      <c r="O1317" s="5">
        <f t="shared" si="82"/>
        <v>0.40404000000000001</v>
      </c>
      <c r="P1317" s="6" t="s">
        <v>8274</v>
      </c>
      <c r="Q1317" s="6" t="s">
        <v>8276</v>
      </c>
      <c r="R1317" s="11">
        <f t="shared" si="83"/>
        <v>42278.123240740737</v>
      </c>
      <c r="S1317" s="12">
        <f t="shared" si="80"/>
        <v>42313.666666666672</v>
      </c>
    </row>
    <row r="1318" spans="1:19" ht="43.2">
      <c r="A1318">
        <v>1316</v>
      </c>
      <c r="B1318" s="3" t="s">
        <v>1317</v>
      </c>
      <c r="C1318" s="3" t="s">
        <v>5426</v>
      </c>
      <c r="D1318" s="15">
        <v>75000</v>
      </c>
      <c r="E1318" s="1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7">
        <f t="shared" si="81"/>
        <v>75000</v>
      </c>
      <c r="O1318" s="5">
        <f t="shared" si="82"/>
        <v>1.3333333333333333E-5</v>
      </c>
      <c r="P1318" s="6" t="s">
        <v>8274</v>
      </c>
      <c r="Q1318" s="6" t="s">
        <v>8276</v>
      </c>
      <c r="R1318" s="11">
        <f t="shared" si="83"/>
        <v>42393.586909722224</v>
      </c>
      <c r="S1318" s="12">
        <f t="shared" si="80"/>
        <v>42428.586909722224</v>
      </c>
    </row>
    <row r="1319" spans="1:19" ht="57.6">
      <c r="A1319">
        <v>1317</v>
      </c>
      <c r="B1319" s="3" t="s">
        <v>1318</v>
      </c>
      <c r="C1319" s="3" t="s">
        <v>5427</v>
      </c>
      <c r="D1319" s="15">
        <v>200000</v>
      </c>
      <c r="E1319" s="1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7">
        <f t="shared" si="81"/>
        <v>10526.315789473685</v>
      </c>
      <c r="O1319" s="5">
        <f t="shared" si="82"/>
        <v>5.7334999999999997E-2</v>
      </c>
      <c r="P1319" s="6" t="s">
        <v>8274</v>
      </c>
      <c r="Q1319" s="6" t="s">
        <v>8276</v>
      </c>
      <c r="R1319" s="11">
        <f t="shared" si="83"/>
        <v>42519.860486111109</v>
      </c>
      <c r="S1319" s="12">
        <f t="shared" si="80"/>
        <v>42572.208333333328</v>
      </c>
    </row>
    <row r="1320" spans="1:19" ht="43.2">
      <c r="A1320">
        <v>1318</v>
      </c>
      <c r="B1320" s="3" t="s">
        <v>1319</v>
      </c>
      <c r="C1320" s="3" t="s">
        <v>5428</v>
      </c>
      <c r="D1320" s="15">
        <v>40000</v>
      </c>
      <c r="E1320" s="1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7">
        <f t="shared" si="81"/>
        <v>296.2962962962963</v>
      </c>
      <c r="O1320" s="5">
        <f t="shared" si="82"/>
        <v>0.15325</v>
      </c>
      <c r="P1320" s="6" t="s">
        <v>8274</v>
      </c>
      <c r="Q1320" s="6" t="s">
        <v>8276</v>
      </c>
      <c r="R1320" s="11">
        <f t="shared" si="83"/>
        <v>41984.668657407412</v>
      </c>
      <c r="S1320" s="12">
        <f t="shared" si="80"/>
        <v>42014.668657407412</v>
      </c>
    </row>
    <row r="1321" spans="1:19" ht="43.2">
      <c r="A1321">
        <v>1319</v>
      </c>
      <c r="B1321" s="3" t="s">
        <v>1320</v>
      </c>
      <c r="C1321" s="3" t="s">
        <v>5429</v>
      </c>
      <c r="D1321" s="15">
        <v>5800</v>
      </c>
      <c r="E1321" s="1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7">
        <f t="shared" si="81"/>
        <v>644.44444444444446</v>
      </c>
      <c r="O1321" s="5">
        <f t="shared" si="82"/>
        <v>0.15103448275862069</v>
      </c>
      <c r="P1321" s="6" t="s">
        <v>8274</v>
      </c>
      <c r="Q1321" s="6" t="s">
        <v>8276</v>
      </c>
      <c r="R1321" s="11">
        <f t="shared" si="83"/>
        <v>41816.437094907407</v>
      </c>
      <c r="S1321" s="12">
        <f t="shared" si="80"/>
        <v>41831.291666666664</v>
      </c>
    </row>
    <row r="1322" spans="1:19" ht="43.2">
      <c r="A1322">
        <v>1320</v>
      </c>
      <c r="B1322" s="3" t="s">
        <v>1321</v>
      </c>
      <c r="C1322" s="3" t="s">
        <v>5430</v>
      </c>
      <c r="D1322" s="15">
        <v>100000</v>
      </c>
      <c r="E1322" s="1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7">
        <f t="shared" si="81"/>
        <v>33333.333333333336</v>
      </c>
      <c r="O1322" s="5">
        <f t="shared" si="82"/>
        <v>5.0299999999999997E-3</v>
      </c>
      <c r="P1322" s="6" t="s">
        <v>8274</v>
      </c>
      <c r="Q1322" s="6" t="s">
        <v>8276</v>
      </c>
      <c r="R1322" s="11">
        <f t="shared" si="83"/>
        <v>42705.315347222218</v>
      </c>
      <c r="S1322" s="12">
        <f t="shared" si="80"/>
        <v>42734.583333333328</v>
      </c>
    </row>
    <row r="1323" spans="1:19" ht="57.6">
      <c r="A1323">
        <v>1321</v>
      </c>
      <c r="B1323" s="3" t="s">
        <v>1322</v>
      </c>
      <c r="C1323" s="3" t="s">
        <v>5431</v>
      </c>
      <c r="D1323" s="15">
        <v>462000</v>
      </c>
      <c r="E1323" s="1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7">
        <f t="shared" si="81"/>
        <v>66000</v>
      </c>
      <c r="O1323" s="5">
        <f t="shared" si="82"/>
        <v>1.3028138528138528E-2</v>
      </c>
      <c r="P1323" s="6" t="s">
        <v>8274</v>
      </c>
      <c r="Q1323" s="6" t="s">
        <v>8276</v>
      </c>
      <c r="R1323" s="11">
        <f t="shared" si="83"/>
        <v>42697.37427083333</v>
      </c>
      <c r="S1323" s="12">
        <f t="shared" si="80"/>
        <v>42727.37427083333</v>
      </c>
    </row>
    <row r="1324" spans="1:19" ht="43.2">
      <c r="A1324">
        <v>1322</v>
      </c>
      <c r="B1324" s="3" t="s">
        <v>1323</v>
      </c>
      <c r="C1324" s="3" t="s">
        <v>5432</v>
      </c>
      <c r="D1324" s="15">
        <v>35000</v>
      </c>
      <c r="E1324" s="1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7">
        <f t="shared" si="81"/>
        <v>8750</v>
      </c>
      <c r="O1324" s="5">
        <f t="shared" si="82"/>
        <v>3.0285714285714286E-3</v>
      </c>
      <c r="P1324" s="6" t="s">
        <v>8274</v>
      </c>
      <c r="Q1324" s="6" t="s">
        <v>8276</v>
      </c>
      <c r="R1324" s="11">
        <f t="shared" si="83"/>
        <v>42115.281539351854</v>
      </c>
      <c r="S1324" s="12">
        <f t="shared" si="80"/>
        <v>42145.281539351854</v>
      </c>
    </row>
    <row r="1325" spans="1:19" ht="43.2">
      <c r="A1325">
        <v>1323</v>
      </c>
      <c r="B1325" s="3" t="s">
        <v>1324</v>
      </c>
      <c r="C1325" s="3" t="s">
        <v>5433</v>
      </c>
      <c r="D1325" s="15">
        <v>15000</v>
      </c>
      <c r="E1325" s="1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7">
        <f t="shared" si="81"/>
        <v>340.90909090909093</v>
      </c>
      <c r="O1325" s="5">
        <f t="shared" si="82"/>
        <v>8.8800000000000004E-2</v>
      </c>
      <c r="P1325" s="6" t="s">
        <v>8274</v>
      </c>
      <c r="Q1325" s="6" t="s">
        <v>8276</v>
      </c>
      <c r="R1325" s="11">
        <f t="shared" si="83"/>
        <v>42451.323449074072</v>
      </c>
      <c r="S1325" s="12">
        <f t="shared" si="80"/>
        <v>42485.913194444445</v>
      </c>
    </row>
    <row r="1326" spans="1:19" ht="43.2">
      <c r="A1326">
        <v>1324</v>
      </c>
      <c r="B1326" s="3" t="s">
        <v>1325</v>
      </c>
      <c r="C1326" s="3" t="s">
        <v>5434</v>
      </c>
      <c r="D1326" s="15">
        <v>50000</v>
      </c>
      <c r="E1326" s="1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7">
        <f t="shared" si="81"/>
        <v>555.55555555555554</v>
      </c>
      <c r="O1326" s="5">
        <f t="shared" si="82"/>
        <v>9.8400000000000001E-2</v>
      </c>
      <c r="P1326" s="6" t="s">
        <v>8274</v>
      </c>
      <c r="Q1326" s="6" t="s">
        <v>8276</v>
      </c>
      <c r="R1326" s="11">
        <f t="shared" si="83"/>
        <v>42626.258703703701</v>
      </c>
      <c r="S1326" s="12">
        <f t="shared" si="80"/>
        <v>42656.258703703701</v>
      </c>
    </row>
    <row r="1327" spans="1:19" ht="43.2">
      <c r="A1327">
        <v>1325</v>
      </c>
      <c r="B1327" s="3" t="s">
        <v>1326</v>
      </c>
      <c r="C1327" s="3" t="s">
        <v>5435</v>
      </c>
      <c r="D1327" s="15">
        <v>20000</v>
      </c>
      <c r="E1327" s="1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7">
        <f t="shared" si="81"/>
        <v>2500</v>
      </c>
      <c r="O1327" s="5">
        <f t="shared" si="82"/>
        <v>2.4299999999999999E-2</v>
      </c>
      <c r="P1327" s="6" t="s">
        <v>8274</v>
      </c>
      <c r="Q1327" s="6" t="s">
        <v>8276</v>
      </c>
      <c r="R1327" s="11">
        <f t="shared" si="83"/>
        <v>42703.711053240739</v>
      </c>
      <c r="S1327" s="12">
        <f t="shared" si="80"/>
        <v>42733.711053240739</v>
      </c>
    </row>
    <row r="1328" spans="1:19" ht="43.2">
      <c r="A1328">
        <v>1326</v>
      </c>
      <c r="B1328" s="3" t="s">
        <v>1327</v>
      </c>
      <c r="C1328" s="3" t="s">
        <v>5436</v>
      </c>
      <c r="D1328" s="15">
        <v>100000</v>
      </c>
      <c r="E1328" s="1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7">
        <f t="shared" si="81"/>
        <v>9090.9090909090901</v>
      </c>
      <c r="O1328" s="5">
        <f t="shared" si="82"/>
        <v>1.1299999999999999E-2</v>
      </c>
      <c r="P1328" s="6" t="s">
        <v>8274</v>
      </c>
      <c r="Q1328" s="6" t="s">
        <v>8276</v>
      </c>
      <c r="R1328" s="11">
        <f t="shared" si="83"/>
        <v>41974.416990740741</v>
      </c>
      <c r="S1328" s="12">
        <f t="shared" si="80"/>
        <v>42019.416990740741</v>
      </c>
    </row>
    <row r="1329" spans="1:19" ht="43.2">
      <c r="A1329">
        <v>1327</v>
      </c>
      <c r="B1329" s="3" t="s">
        <v>1328</v>
      </c>
      <c r="C1329" s="3" t="s">
        <v>5437</v>
      </c>
      <c r="D1329" s="15">
        <v>48000</v>
      </c>
      <c r="E1329" s="1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7">
        <f t="shared" si="81"/>
        <v>1170.7317073170732</v>
      </c>
      <c r="O1329" s="5">
        <f t="shared" si="82"/>
        <v>3.5520833333333335E-2</v>
      </c>
      <c r="P1329" s="6" t="s">
        <v>8274</v>
      </c>
      <c r="Q1329" s="6" t="s">
        <v>8276</v>
      </c>
      <c r="R1329" s="11">
        <f t="shared" si="83"/>
        <v>42123.303645833337</v>
      </c>
      <c r="S1329" s="12">
        <f t="shared" si="80"/>
        <v>42153.303645833337</v>
      </c>
    </row>
    <row r="1330" spans="1:19" ht="43.2">
      <c r="A1330">
        <v>1328</v>
      </c>
      <c r="B1330" s="3" t="s">
        <v>1329</v>
      </c>
      <c r="C1330" s="3" t="s">
        <v>5438</v>
      </c>
      <c r="D1330" s="15">
        <v>75000</v>
      </c>
      <c r="E1330" s="1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7">
        <f t="shared" si="81"/>
        <v>5000</v>
      </c>
      <c r="O1330" s="5">
        <f t="shared" si="82"/>
        <v>2.3306666666666667E-2</v>
      </c>
      <c r="P1330" s="6" t="s">
        <v>8274</v>
      </c>
      <c r="Q1330" s="6" t="s">
        <v>8276</v>
      </c>
      <c r="R1330" s="11">
        <f t="shared" si="83"/>
        <v>42612.267754629633</v>
      </c>
      <c r="S1330" s="12">
        <f t="shared" si="80"/>
        <v>42657.267754629633</v>
      </c>
    </row>
    <row r="1331" spans="1:19" ht="43.2">
      <c r="A1331">
        <v>1329</v>
      </c>
      <c r="B1331" s="3" t="s">
        <v>1330</v>
      </c>
      <c r="C1331" s="3" t="s">
        <v>5439</v>
      </c>
      <c r="D1331" s="15">
        <v>50000</v>
      </c>
      <c r="E1331" s="1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7">
        <f t="shared" si="81"/>
        <v>5555.5555555555557</v>
      </c>
      <c r="O1331" s="5">
        <f t="shared" si="82"/>
        <v>8.1600000000000006E-3</v>
      </c>
      <c r="P1331" s="6" t="s">
        <v>8274</v>
      </c>
      <c r="Q1331" s="6" t="s">
        <v>8276</v>
      </c>
      <c r="R1331" s="11">
        <f t="shared" si="83"/>
        <v>41934.846585648149</v>
      </c>
      <c r="S1331" s="12">
        <f t="shared" si="80"/>
        <v>41974.888252314813</v>
      </c>
    </row>
    <row r="1332" spans="1:19" ht="43.2">
      <c r="A1332">
        <v>1330</v>
      </c>
      <c r="B1332" s="3" t="s">
        <v>1331</v>
      </c>
      <c r="C1332" s="3" t="s">
        <v>5440</v>
      </c>
      <c r="D1332" s="15">
        <v>35000</v>
      </c>
      <c r="E1332" s="1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7">
        <f t="shared" si="81"/>
        <v>700</v>
      </c>
      <c r="O1332" s="5">
        <f t="shared" si="82"/>
        <v>0.22494285714285714</v>
      </c>
      <c r="P1332" s="6" t="s">
        <v>8274</v>
      </c>
      <c r="Q1332" s="6" t="s">
        <v>8276</v>
      </c>
      <c r="R1332" s="11">
        <f t="shared" si="83"/>
        <v>42521.901724537034</v>
      </c>
      <c r="S1332" s="12">
        <f t="shared" si="80"/>
        <v>42552.791666666672</v>
      </c>
    </row>
    <row r="1333" spans="1:19" ht="43.2">
      <c r="A1333">
        <v>1331</v>
      </c>
      <c r="B1333" s="3" t="s">
        <v>1332</v>
      </c>
      <c r="C1333" s="3" t="s">
        <v>5441</v>
      </c>
      <c r="D1333" s="15">
        <v>250000</v>
      </c>
      <c r="E1333" s="1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7">
        <f t="shared" si="81"/>
        <v>7352.9411764705883</v>
      </c>
      <c r="O1333" s="5">
        <f t="shared" si="82"/>
        <v>1.3668E-2</v>
      </c>
      <c r="P1333" s="6" t="s">
        <v>8274</v>
      </c>
      <c r="Q1333" s="6" t="s">
        <v>8276</v>
      </c>
      <c r="R1333" s="11">
        <f t="shared" si="83"/>
        <v>42569.12909722222</v>
      </c>
      <c r="S1333" s="12">
        <f t="shared" si="80"/>
        <v>42599.12909722222</v>
      </c>
    </row>
    <row r="1334" spans="1:19" ht="43.2">
      <c r="A1334">
        <v>1332</v>
      </c>
      <c r="B1334" s="3" t="s">
        <v>1333</v>
      </c>
      <c r="C1334" s="3" t="s">
        <v>5442</v>
      </c>
      <c r="D1334" s="15">
        <v>10115</v>
      </c>
      <c r="E1334" s="1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7" t="e">
        <f t="shared" si="81"/>
        <v>#DIV/0!</v>
      </c>
      <c r="O1334" s="5">
        <f t="shared" si="82"/>
        <v>0</v>
      </c>
      <c r="P1334" s="6" t="s">
        <v>8274</v>
      </c>
      <c r="Q1334" s="6" t="s">
        <v>8276</v>
      </c>
      <c r="R1334" s="11">
        <f t="shared" si="83"/>
        <v>42731.685277777782</v>
      </c>
      <c r="S1334" s="12">
        <f t="shared" si="80"/>
        <v>42761.685277777782</v>
      </c>
    </row>
    <row r="1335" spans="1:19" ht="43.2">
      <c r="A1335">
        <v>1333</v>
      </c>
      <c r="B1335" s="3" t="s">
        <v>1334</v>
      </c>
      <c r="C1335" s="3" t="s">
        <v>5443</v>
      </c>
      <c r="D1335" s="15">
        <v>2500</v>
      </c>
      <c r="E1335" s="1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7" t="e">
        <f t="shared" si="81"/>
        <v>#DIV/0!</v>
      </c>
      <c r="O1335" s="5">
        <f t="shared" si="82"/>
        <v>0</v>
      </c>
      <c r="P1335" s="6" t="s">
        <v>8274</v>
      </c>
      <c r="Q1335" s="6" t="s">
        <v>8276</v>
      </c>
      <c r="R1335" s="11">
        <f t="shared" si="83"/>
        <v>41805.731770833336</v>
      </c>
      <c r="S1335" s="12">
        <f t="shared" si="80"/>
        <v>41835.731770833336</v>
      </c>
    </row>
    <row r="1336" spans="1:19" ht="43.2">
      <c r="A1336">
        <v>1334</v>
      </c>
      <c r="B1336" s="3" t="s">
        <v>1335</v>
      </c>
      <c r="C1336" s="3" t="s">
        <v>5444</v>
      </c>
      <c r="D1336" s="15">
        <v>133000</v>
      </c>
      <c r="E1336" s="1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7">
        <f t="shared" si="81"/>
        <v>481.8840579710145</v>
      </c>
      <c r="O1336" s="5">
        <f t="shared" si="82"/>
        <v>0.10754135338345865</v>
      </c>
      <c r="P1336" s="6" t="s">
        <v>8274</v>
      </c>
      <c r="Q1336" s="6" t="s">
        <v>8276</v>
      </c>
      <c r="R1336" s="11">
        <f t="shared" si="83"/>
        <v>42410.399155092593</v>
      </c>
      <c r="S1336" s="12">
        <f t="shared" si="80"/>
        <v>42440.399155092593</v>
      </c>
    </row>
    <row r="1337" spans="1:19" ht="43.2">
      <c r="A1337">
        <v>1335</v>
      </c>
      <c r="B1337" s="3" t="s">
        <v>1336</v>
      </c>
      <c r="C1337" s="3" t="s">
        <v>5445</v>
      </c>
      <c r="D1337" s="15">
        <v>25000</v>
      </c>
      <c r="E1337" s="1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7">
        <f t="shared" si="81"/>
        <v>1562.5</v>
      </c>
      <c r="O1337" s="5">
        <f t="shared" si="82"/>
        <v>0.1976</v>
      </c>
      <c r="P1337" s="6" t="s">
        <v>8274</v>
      </c>
      <c r="Q1337" s="6" t="s">
        <v>8276</v>
      </c>
      <c r="R1337" s="11">
        <f t="shared" si="83"/>
        <v>42313.561365740738</v>
      </c>
      <c r="S1337" s="12">
        <f t="shared" si="80"/>
        <v>42343.561365740738</v>
      </c>
    </row>
    <row r="1338" spans="1:19" ht="43.2">
      <c r="A1338">
        <v>1336</v>
      </c>
      <c r="B1338" s="3" t="s">
        <v>1337</v>
      </c>
      <c r="C1338" s="3" t="s">
        <v>5446</v>
      </c>
      <c r="D1338" s="15">
        <v>100000</v>
      </c>
      <c r="E1338" s="1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7">
        <f t="shared" si="81"/>
        <v>446.42857142857144</v>
      </c>
      <c r="O1338" s="5">
        <f t="shared" si="82"/>
        <v>0.84946999999999995</v>
      </c>
      <c r="P1338" s="6" t="s">
        <v>8274</v>
      </c>
      <c r="Q1338" s="6" t="s">
        <v>8276</v>
      </c>
      <c r="R1338" s="11">
        <f t="shared" si="83"/>
        <v>41955.488750000004</v>
      </c>
      <c r="S1338" s="12">
        <f t="shared" si="80"/>
        <v>41990.488750000004</v>
      </c>
    </row>
    <row r="1339" spans="1:19" ht="43.2">
      <c r="A1339">
        <v>1337</v>
      </c>
      <c r="B1339" s="3" t="s">
        <v>1338</v>
      </c>
      <c r="C1339" s="3" t="s">
        <v>5447</v>
      </c>
      <c r="D1339" s="15">
        <v>50000</v>
      </c>
      <c r="E1339" s="1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7">
        <f t="shared" si="81"/>
        <v>357.14285714285717</v>
      </c>
      <c r="O1339" s="5">
        <f t="shared" si="82"/>
        <v>0.49381999999999998</v>
      </c>
      <c r="P1339" s="6" t="s">
        <v>8274</v>
      </c>
      <c r="Q1339" s="6" t="s">
        <v>8276</v>
      </c>
      <c r="R1339" s="11">
        <f t="shared" si="83"/>
        <v>42767.202303240745</v>
      </c>
      <c r="S1339" s="12">
        <f t="shared" si="80"/>
        <v>42797.202303240745</v>
      </c>
    </row>
    <row r="1340" spans="1:19" ht="57.6">
      <c r="A1340">
        <v>1338</v>
      </c>
      <c r="B1340" s="3" t="s">
        <v>1339</v>
      </c>
      <c r="C1340" s="3" t="s">
        <v>5448</v>
      </c>
      <c r="D1340" s="15">
        <v>30000</v>
      </c>
      <c r="E1340" s="1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7">
        <f t="shared" si="81"/>
        <v>2000</v>
      </c>
      <c r="O1340" s="5">
        <f t="shared" si="82"/>
        <v>3.3033333333333331E-2</v>
      </c>
      <c r="P1340" s="6" t="s">
        <v>8274</v>
      </c>
      <c r="Q1340" s="6" t="s">
        <v>8276</v>
      </c>
      <c r="R1340" s="11">
        <f t="shared" si="83"/>
        <v>42188.428622685184</v>
      </c>
      <c r="S1340" s="12">
        <f t="shared" si="80"/>
        <v>42218.428622685184</v>
      </c>
    </row>
    <row r="1341" spans="1:19" ht="28.8">
      <c r="A1341">
        <v>1339</v>
      </c>
      <c r="B1341" s="3" t="s">
        <v>1340</v>
      </c>
      <c r="C1341" s="3" t="s">
        <v>5449</v>
      </c>
      <c r="D1341" s="15">
        <v>50000</v>
      </c>
      <c r="E1341" s="1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7">
        <f t="shared" si="81"/>
        <v>1351.3513513513512</v>
      </c>
      <c r="O1341" s="5">
        <f t="shared" si="82"/>
        <v>6.6339999999999996E-2</v>
      </c>
      <c r="P1341" s="6" t="s">
        <v>8274</v>
      </c>
      <c r="Q1341" s="6" t="s">
        <v>8276</v>
      </c>
      <c r="R1341" s="11">
        <f t="shared" si="83"/>
        <v>41936.272164351853</v>
      </c>
      <c r="S1341" s="12">
        <f t="shared" si="80"/>
        <v>41981.313831018517</v>
      </c>
    </row>
    <row r="1342" spans="1:19" ht="43.2">
      <c r="A1342">
        <v>1340</v>
      </c>
      <c r="B1342" s="3" t="s">
        <v>1341</v>
      </c>
      <c r="C1342" s="3" t="s">
        <v>5450</v>
      </c>
      <c r="D1342" s="15">
        <v>1680</v>
      </c>
      <c r="E1342" s="1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7" t="e">
        <f t="shared" si="81"/>
        <v>#DIV/0!</v>
      </c>
      <c r="O1342" s="5">
        <f t="shared" si="82"/>
        <v>0</v>
      </c>
      <c r="P1342" s="6" t="s">
        <v>8274</v>
      </c>
      <c r="Q1342" s="6" t="s">
        <v>8276</v>
      </c>
      <c r="R1342" s="11">
        <f t="shared" si="83"/>
        <v>41836.220520833333</v>
      </c>
      <c r="S1342" s="12">
        <f t="shared" si="80"/>
        <v>41866.220520833333</v>
      </c>
    </row>
    <row r="1343" spans="1:19" ht="57.6">
      <c r="A1343">
        <v>1341</v>
      </c>
      <c r="B1343" s="3" t="s">
        <v>1342</v>
      </c>
      <c r="C1343" s="3" t="s">
        <v>5451</v>
      </c>
      <c r="D1343" s="15">
        <v>25000</v>
      </c>
      <c r="E1343" s="1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7">
        <f t="shared" si="81"/>
        <v>543.47826086956525</v>
      </c>
      <c r="O1343" s="5">
        <f t="shared" si="82"/>
        <v>0.7036</v>
      </c>
      <c r="P1343" s="6" t="s">
        <v>8274</v>
      </c>
      <c r="Q1343" s="6" t="s">
        <v>8276</v>
      </c>
      <c r="R1343" s="11">
        <f t="shared" si="83"/>
        <v>42612.249039351853</v>
      </c>
      <c r="S1343" s="12">
        <f t="shared" si="80"/>
        <v>42644.249039351853</v>
      </c>
    </row>
    <row r="1344" spans="1:19" ht="43.2">
      <c r="A1344">
        <v>1342</v>
      </c>
      <c r="B1344" s="3" t="s">
        <v>1343</v>
      </c>
      <c r="C1344" s="3" t="s">
        <v>5452</v>
      </c>
      <c r="D1344" s="15">
        <v>50000</v>
      </c>
      <c r="E1344" s="1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7">
        <f t="shared" si="81"/>
        <v>50000</v>
      </c>
      <c r="O1344" s="5">
        <f t="shared" si="82"/>
        <v>2E-3</v>
      </c>
      <c r="P1344" s="6" t="s">
        <v>8274</v>
      </c>
      <c r="Q1344" s="6" t="s">
        <v>8276</v>
      </c>
      <c r="R1344" s="11">
        <f t="shared" si="83"/>
        <v>42172.441423611112</v>
      </c>
      <c r="S1344" s="12">
        <f t="shared" si="80"/>
        <v>42202.441423611112</v>
      </c>
    </row>
    <row r="1345" spans="1:19" ht="43.2">
      <c r="A1345">
        <v>1343</v>
      </c>
      <c r="B1345" s="3" t="s">
        <v>1344</v>
      </c>
      <c r="C1345" s="3" t="s">
        <v>5453</v>
      </c>
      <c r="D1345" s="15">
        <v>50000</v>
      </c>
      <c r="E1345" s="1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7">
        <f t="shared" si="81"/>
        <v>154.79876160990713</v>
      </c>
      <c r="O1345" s="5">
        <f t="shared" si="82"/>
        <v>1.02298</v>
      </c>
      <c r="P1345" s="6" t="s">
        <v>8274</v>
      </c>
      <c r="Q1345" s="6" t="s">
        <v>8276</v>
      </c>
      <c r="R1345" s="11">
        <f t="shared" si="83"/>
        <v>42542.151423611111</v>
      </c>
      <c r="S1345" s="12">
        <f t="shared" si="80"/>
        <v>42600.790972222225</v>
      </c>
    </row>
    <row r="1346" spans="1:19" ht="43.2">
      <c r="A1346">
        <v>1344</v>
      </c>
      <c r="B1346" s="3" t="s">
        <v>1345</v>
      </c>
      <c r="C1346" s="3" t="s">
        <v>5454</v>
      </c>
      <c r="D1346" s="15">
        <v>1500</v>
      </c>
      <c r="E1346" s="1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7">
        <f t="shared" si="81"/>
        <v>10.791366906474821</v>
      </c>
      <c r="O1346" s="5">
        <f t="shared" si="82"/>
        <v>3.7773333333333334</v>
      </c>
      <c r="P1346" s="6" t="s">
        <v>8277</v>
      </c>
      <c r="Q1346" s="6" t="s">
        <v>8278</v>
      </c>
      <c r="R1346" s="11">
        <f t="shared" si="83"/>
        <v>42522.414803240739</v>
      </c>
      <c r="S1346" s="12">
        <f t="shared" ref="S1346:S1409" si="84">(I1346/86400)+25569+(-9/24)</f>
        <v>42551.414803240739</v>
      </c>
    </row>
    <row r="1347" spans="1:19" ht="43.2">
      <c r="A1347">
        <v>1345</v>
      </c>
      <c r="B1347" s="3" t="s">
        <v>1346</v>
      </c>
      <c r="C1347" s="3" t="s">
        <v>5455</v>
      </c>
      <c r="D1347" s="15">
        <v>300</v>
      </c>
      <c r="E1347" s="1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7">
        <f t="shared" ref="N1347:N1410" si="85">D1347/L1347</f>
        <v>42.857142857142854</v>
      </c>
      <c r="O1347" s="5">
        <f t="shared" ref="O1347:O1410" si="86">E1347/D1347</f>
        <v>1.25</v>
      </c>
      <c r="P1347" s="6" t="s">
        <v>8277</v>
      </c>
      <c r="Q1347" s="6" t="s">
        <v>8278</v>
      </c>
      <c r="R1347" s="11">
        <f t="shared" ref="R1347:R1410" si="87">(J1347/86400)+25569+(-9/24)</f>
        <v>41799.439340277779</v>
      </c>
      <c r="S1347" s="12">
        <f t="shared" si="84"/>
        <v>41834.439340277779</v>
      </c>
    </row>
    <row r="1348" spans="1:19" ht="43.2">
      <c r="A1348">
        <v>1346</v>
      </c>
      <c r="B1348" s="3" t="s">
        <v>1347</v>
      </c>
      <c r="C1348" s="3" t="s">
        <v>5456</v>
      </c>
      <c r="D1348" s="15">
        <v>4900</v>
      </c>
      <c r="E1348" s="1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7">
        <f t="shared" si="85"/>
        <v>32.885906040268459</v>
      </c>
      <c r="O1348" s="5">
        <f t="shared" si="86"/>
        <v>1.473265306122449</v>
      </c>
      <c r="P1348" s="6" t="s">
        <v>8277</v>
      </c>
      <c r="Q1348" s="6" t="s">
        <v>8278</v>
      </c>
      <c r="R1348" s="11">
        <f t="shared" si="87"/>
        <v>41421.700821759259</v>
      </c>
      <c r="S1348" s="12">
        <f t="shared" si="84"/>
        <v>41451.700821759259</v>
      </c>
    </row>
    <row r="1349" spans="1:19" ht="43.2">
      <c r="A1349">
        <v>1347</v>
      </c>
      <c r="B1349" s="3" t="s">
        <v>1348</v>
      </c>
      <c r="C1349" s="3" t="s">
        <v>5457</v>
      </c>
      <c r="D1349" s="15">
        <v>2500</v>
      </c>
      <c r="E1349" s="1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7">
        <f t="shared" si="85"/>
        <v>80.645161290322577</v>
      </c>
      <c r="O1349" s="5">
        <f t="shared" si="86"/>
        <v>1.022</v>
      </c>
      <c r="P1349" s="6" t="s">
        <v>8277</v>
      </c>
      <c r="Q1349" s="6" t="s">
        <v>8278</v>
      </c>
      <c r="R1349" s="11">
        <f t="shared" si="87"/>
        <v>42040.263020833328</v>
      </c>
      <c r="S1349" s="12">
        <f t="shared" si="84"/>
        <v>42070.263020833328</v>
      </c>
    </row>
    <row r="1350" spans="1:19" ht="43.2">
      <c r="A1350">
        <v>1348</v>
      </c>
      <c r="B1350" s="3" t="s">
        <v>1349</v>
      </c>
      <c r="C1350" s="3" t="s">
        <v>5458</v>
      </c>
      <c r="D1350" s="15">
        <v>5875</v>
      </c>
      <c r="E1350" s="1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7">
        <f t="shared" si="85"/>
        <v>225.96153846153845</v>
      </c>
      <c r="O1350" s="5">
        <f t="shared" si="86"/>
        <v>1.018723404255319</v>
      </c>
      <c r="P1350" s="6" t="s">
        <v>8277</v>
      </c>
      <c r="Q1350" s="6" t="s">
        <v>8278</v>
      </c>
      <c r="R1350" s="11">
        <f t="shared" si="87"/>
        <v>41963.131168981483</v>
      </c>
      <c r="S1350" s="12">
        <f t="shared" si="84"/>
        <v>41991.131168981483</v>
      </c>
    </row>
    <row r="1351" spans="1:19" ht="43.2">
      <c r="A1351">
        <v>1349</v>
      </c>
      <c r="B1351" s="3" t="s">
        <v>1350</v>
      </c>
      <c r="C1351" s="3" t="s">
        <v>5459</v>
      </c>
      <c r="D1351" s="15">
        <v>5000</v>
      </c>
      <c r="E1351" s="1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7">
        <f t="shared" si="85"/>
        <v>29.069767441860463</v>
      </c>
      <c r="O1351" s="5">
        <f t="shared" si="86"/>
        <v>2.0419999999999998</v>
      </c>
      <c r="P1351" s="6" t="s">
        <v>8277</v>
      </c>
      <c r="Q1351" s="6" t="s">
        <v>8278</v>
      </c>
      <c r="R1351" s="11">
        <f t="shared" si="87"/>
        <v>42316.95758101852</v>
      </c>
      <c r="S1351" s="12">
        <f t="shared" si="84"/>
        <v>42353.915972222225</v>
      </c>
    </row>
    <row r="1352" spans="1:19" ht="43.2">
      <c r="A1352">
        <v>1350</v>
      </c>
      <c r="B1352" s="3" t="s">
        <v>1351</v>
      </c>
      <c r="C1352" s="3" t="s">
        <v>5460</v>
      </c>
      <c r="D1352" s="15">
        <v>5000</v>
      </c>
      <c r="E1352" s="1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7">
        <f t="shared" si="85"/>
        <v>64.102564102564102</v>
      </c>
      <c r="O1352" s="5">
        <f t="shared" si="86"/>
        <v>1.0405</v>
      </c>
      <c r="P1352" s="6" t="s">
        <v>8277</v>
      </c>
      <c r="Q1352" s="6" t="s">
        <v>8278</v>
      </c>
      <c r="R1352" s="11">
        <f t="shared" si="87"/>
        <v>42333.638124999998</v>
      </c>
      <c r="S1352" s="12">
        <f t="shared" si="84"/>
        <v>42363.638124999998</v>
      </c>
    </row>
    <row r="1353" spans="1:19" ht="28.8">
      <c r="A1353">
        <v>1351</v>
      </c>
      <c r="B1353" s="3" t="s">
        <v>1352</v>
      </c>
      <c r="C1353" s="3" t="s">
        <v>5461</v>
      </c>
      <c r="D1353" s="15">
        <v>20000</v>
      </c>
      <c r="E1353" s="1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7">
        <f t="shared" si="85"/>
        <v>166.66666666666666</v>
      </c>
      <c r="O1353" s="5">
        <f t="shared" si="86"/>
        <v>1.0126500000000001</v>
      </c>
      <c r="P1353" s="6" t="s">
        <v>8277</v>
      </c>
      <c r="Q1353" s="6" t="s">
        <v>8278</v>
      </c>
      <c r="R1353" s="11">
        <f t="shared" si="87"/>
        <v>42382.36509259259</v>
      </c>
      <c r="S1353" s="12">
        <f t="shared" si="84"/>
        <v>42412.36509259259</v>
      </c>
    </row>
    <row r="1354" spans="1:19" ht="43.2">
      <c r="A1354">
        <v>1352</v>
      </c>
      <c r="B1354" s="3" t="s">
        <v>1353</v>
      </c>
      <c r="C1354" s="3" t="s">
        <v>5462</v>
      </c>
      <c r="D1354" s="15">
        <v>10000</v>
      </c>
      <c r="E1354" s="1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7">
        <f t="shared" si="85"/>
        <v>44.052863436123346</v>
      </c>
      <c r="O1354" s="5">
        <f t="shared" si="86"/>
        <v>1.3613999999999999</v>
      </c>
      <c r="P1354" s="6" t="s">
        <v>8277</v>
      </c>
      <c r="Q1354" s="6" t="s">
        <v>8278</v>
      </c>
      <c r="R1354" s="11">
        <f t="shared" si="87"/>
        <v>42200.203310185185</v>
      </c>
      <c r="S1354" s="12">
        <f t="shared" si="84"/>
        <v>42251.790972222225</v>
      </c>
    </row>
    <row r="1355" spans="1:19" ht="43.2">
      <c r="A1355">
        <v>1353</v>
      </c>
      <c r="B1355" s="3" t="s">
        <v>1354</v>
      </c>
      <c r="C1355" s="3" t="s">
        <v>5463</v>
      </c>
      <c r="D1355" s="15">
        <v>1000</v>
      </c>
      <c r="E1355" s="1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7">
        <f t="shared" si="85"/>
        <v>23.80952380952381</v>
      </c>
      <c r="O1355" s="5">
        <f t="shared" si="86"/>
        <v>1.3360000000000001</v>
      </c>
      <c r="P1355" s="6" t="s">
        <v>8277</v>
      </c>
      <c r="Q1355" s="6" t="s">
        <v>8278</v>
      </c>
      <c r="R1355" s="11">
        <f t="shared" si="87"/>
        <v>41308.74291666667</v>
      </c>
      <c r="S1355" s="12">
        <f t="shared" si="84"/>
        <v>41343.625</v>
      </c>
    </row>
    <row r="1356" spans="1:19" ht="43.2">
      <c r="A1356">
        <v>1354</v>
      </c>
      <c r="B1356" s="3" t="s">
        <v>1355</v>
      </c>
      <c r="C1356" s="3" t="s">
        <v>5464</v>
      </c>
      <c r="D1356" s="15">
        <v>1200</v>
      </c>
      <c r="E1356" s="1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7">
        <f t="shared" si="85"/>
        <v>18.75</v>
      </c>
      <c r="O1356" s="5">
        <f t="shared" si="86"/>
        <v>1.3025</v>
      </c>
      <c r="P1356" s="6" t="s">
        <v>8277</v>
      </c>
      <c r="Q1356" s="6" t="s">
        <v>8278</v>
      </c>
      <c r="R1356" s="11">
        <f t="shared" si="87"/>
        <v>42502.432627314818</v>
      </c>
      <c r="S1356" s="12">
        <f t="shared" si="84"/>
        <v>42532.432627314818</v>
      </c>
    </row>
    <row r="1357" spans="1:19" ht="57.6">
      <c r="A1357">
        <v>1355</v>
      </c>
      <c r="B1357" s="3" t="s">
        <v>1356</v>
      </c>
      <c r="C1357" s="3" t="s">
        <v>5465</v>
      </c>
      <c r="D1357" s="15">
        <v>2500</v>
      </c>
      <c r="E1357" s="1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7">
        <f t="shared" si="85"/>
        <v>20.66115702479339</v>
      </c>
      <c r="O1357" s="5">
        <f t="shared" si="86"/>
        <v>1.2267999999999999</v>
      </c>
      <c r="P1357" s="6" t="s">
        <v>8277</v>
      </c>
      <c r="Q1357" s="6" t="s">
        <v>8278</v>
      </c>
      <c r="R1357" s="11">
        <f t="shared" si="87"/>
        <v>41212.879687499997</v>
      </c>
      <c r="S1357" s="12">
        <f t="shared" si="84"/>
        <v>41243.041666666664</v>
      </c>
    </row>
    <row r="1358" spans="1:19" ht="43.2">
      <c r="A1358">
        <v>1356</v>
      </c>
      <c r="B1358" s="3" t="s">
        <v>1357</v>
      </c>
      <c r="C1358" s="3" t="s">
        <v>5466</v>
      </c>
      <c r="D1358" s="15">
        <v>3400</v>
      </c>
      <c r="E1358" s="1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7">
        <f t="shared" si="85"/>
        <v>39.080459770114942</v>
      </c>
      <c r="O1358" s="5">
        <f t="shared" si="86"/>
        <v>1.8281058823529412</v>
      </c>
      <c r="P1358" s="6" t="s">
        <v>8277</v>
      </c>
      <c r="Q1358" s="6" t="s">
        <v>8278</v>
      </c>
      <c r="R1358" s="11">
        <f t="shared" si="87"/>
        <v>41429.663888888885</v>
      </c>
      <c r="S1358" s="12">
        <f t="shared" si="84"/>
        <v>41459.663888888885</v>
      </c>
    </row>
    <row r="1359" spans="1:19" ht="43.2">
      <c r="A1359">
        <v>1357</v>
      </c>
      <c r="B1359" s="3" t="s">
        <v>1358</v>
      </c>
      <c r="C1359" s="3" t="s">
        <v>5467</v>
      </c>
      <c r="D1359" s="15">
        <v>2000</v>
      </c>
      <c r="E1359" s="1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7">
        <f t="shared" si="85"/>
        <v>30.76923076923077</v>
      </c>
      <c r="O1359" s="5">
        <f t="shared" si="86"/>
        <v>1.2529999999999999</v>
      </c>
      <c r="P1359" s="6" t="s">
        <v>8277</v>
      </c>
      <c r="Q1359" s="6" t="s">
        <v>8278</v>
      </c>
      <c r="R1359" s="11">
        <f t="shared" si="87"/>
        <v>41304.587233796294</v>
      </c>
      <c r="S1359" s="12">
        <f t="shared" si="84"/>
        <v>41333.874305555553</v>
      </c>
    </row>
    <row r="1360" spans="1:19" ht="43.2">
      <c r="A1360">
        <v>1358</v>
      </c>
      <c r="B1360" s="3" t="s">
        <v>1359</v>
      </c>
      <c r="C1360" s="3" t="s">
        <v>5468</v>
      </c>
      <c r="D1360" s="15">
        <v>3000</v>
      </c>
      <c r="E1360" s="1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7">
        <f t="shared" si="85"/>
        <v>61.224489795918366</v>
      </c>
      <c r="O1360" s="5">
        <f t="shared" si="86"/>
        <v>1.1166666666666667</v>
      </c>
      <c r="P1360" s="6" t="s">
        <v>8277</v>
      </c>
      <c r="Q1360" s="6" t="s">
        <v>8278</v>
      </c>
      <c r="R1360" s="11">
        <f t="shared" si="87"/>
        <v>40689.195868055554</v>
      </c>
      <c r="S1360" s="12">
        <f t="shared" si="84"/>
        <v>40719.195868055554</v>
      </c>
    </row>
    <row r="1361" spans="1:19" ht="43.2">
      <c r="A1361">
        <v>1359</v>
      </c>
      <c r="B1361" s="3" t="s">
        <v>1360</v>
      </c>
      <c r="C1361" s="3" t="s">
        <v>5469</v>
      </c>
      <c r="D1361" s="15">
        <v>660</v>
      </c>
      <c r="E1361" s="1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7">
        <f t="shared" si="85"/>
        <v>34.736842105263158</v>
      </c>
      <c r="O1361" s="5">
        <f t="shared" si="86"/>
        <v>1.1575757575757575</v>
      </c>
      <c r="P1361" s="6" t="s">
        <v>8277</v>
      </c>
      <c r="Q1361" s="6" t="s">
        <v>8278</v>
      </c>
      <c r="R1361" s="11">
        <f t="shared" si="87"/>
        <v>40668.439699074072</v>
      </c>
      <c r="S1361" s="12">
        <f t="shared" si="84"/>
        <v>40730.439699074072</v>
      </c>
    </row>
    <row r="1362" spans="1:19" ht="28.8">
      <c r="A1362">
        <v>1360</v>
      </c>
      <c r="B1362" s="3" t="s">
        <v>1361</v>
      </c>
      <c r="C1362" s="3" t="s">
        <v>5470</v>
      </c>
      <c r="D1362" s="15">
        <v>1500</v>
      </c>
      <c r="E1362" s="1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7">
        <f t="shared" si="85"/>
        <v>18.518518518518519</v>
      </c>
      <c r="O1362" s="5">
        <f t="shared" si="86"/>
        <v>1.732</v>
      </c>
      <c r="P1362" s="6" t="s">
        <v>8277</v>
      </c>
      <c r="Q1362" s="6" t="s">
        <v>8278</v>
      </c>
      <c r="R1362" s="11">
        <f t="shared" si="87"/>
        <v>41095.525694444441</v>
      </c>
      <c r="S1362" s="12">
        <f t="shared" si="84"/>
        <v>41123.525694444441</v>
      </c>
    </row>
    <row r="1363" spans="1:19" ht="43.2">
      <c r="A1363">
        <v>1361</v>
      </c>
      <c r="B1363" s="3" t="s">
        <v>1362</v>
      </c>
      <c r="C1363" s="3" t="s">
        <v>5471</v>
      </c>
      <c r="D1363" s="15">
        <v>6000</v>
      </c>
      <c r="E1363" s="1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7">
        <f t="shared" si="85"/>
        <v>22.727272727272727</v>
      </c>
      <c r="O1363" s="5">
        <f t="shared" si="86"/>
        <v>1.2598333333333334</v>
      </c>
      <c r="P1363" s="6" t="s">
        <v>8277</v>
      </c>
      <c r="Q1363" s="6" t="s">
        <v>8278</v>
      </c>
      <c r="R1363" s="11">
        <f t="shared" si="87"/>
        <v>41781.342268518521</v>
      </c>
      <c r="S1363" s="12">
        <f t="shared" si="84"/>
        <v>41811.342268518521</v>
      </c>
    </row>
    <row r="1364" spans="1:19" ht="43.2">
      <c r="A1364">
        <v>1362</v>
      </c>
      <c r="B1364" s="3" t="s">
        <v>1363</v>
      </c>
      <c r="C1364" s="3" t="s">
        <v>5472</v>
      </c>
      <c r="D1364" s="15">
        <v>1000</v>
      </c>
      <c r="E1364" s="1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7">
        <f t="shared" si="85"/>
        <v>40</v>
      </c>
      <c r="O1364" s="5">
        <f t="shared" si="86"/>
        <v>1.091</v>
      </c>
      <c r="P1364" s="6" t="s">
        <v>8277</v>
      </c>
      <c r="Q1364" s="6" t="s">
        <v>8278</v>
      </c>
      <c r="R1364" s="11">
        <f t="shared" si="87"/>
        <v>41464.559386574074</v>
      </c>
      <c r="S1364" s="12">
        <f t="shared" si="84"/>
        <v>41524.559386574074</v>
      </c>
    </row>
    <row r="1365" spans="1:19" ht="43.2">
      <c r="A1365">
        <v>1363</v>
      </c>
      <c r="B1365" s="3" t="s">
        <v>1364</v>
      </c>
      <c r="C1365" s="3" t="s">
        <v>5473</v>
      </c>
      <c r="D1365" s="15">
        <v>200</v>
      </c>
      <c r="E1365" s="1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7">
        <f t="shared" si="85"/>
        <v>40</v>
      </c>
      <c r="O1365" s="5">
        <f t="shared" si="86"/>
        <v>1</v>
      </c>
      <c r="P1365" s="6" t="s">
        <v>8277</v>
      </c>
      <c r="Q1365" s="6" t="s">
        <v>8278</v>
      </c>
      <c r="R1365" s="11">
        <f t="shared" si="87"/>
        <v>42396.4690625</v>
      </c>
      <c r="S1365" s="12">
        <f t="shared" si="84"/>
        <v>42414.957638888889</v>
      </c>
    </row>
    <row r="1366" spans="1:19" ht="57.6">
      <c r="A1366">
        <v>1364</v>
      </c>
      <c r="B1366" s="3" t="s">
        <v>1365</v>
      </c>
      <c r="C1366" s="3" t="s">
        <v>5474</v>
      </c>
      <c r="D1366" s="15">
        <v>42000</v>
      </c>
      <c r="E1366" s="1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7">
        <f t="shared" si="85"/>
        <v>291.66666666666669</v>
      </c>
      <c r="O1366" s="5">
        <f t="shared" si="86"/>
        <v>1.1864285714285714</v>
      </c>
      <c r="P1366" s="6" t="s">
        <v>8280</v>
      </c>
      <c r="Q1366" s="6" t="s">
        <v>8281</v>
      </c>
      <c r="R1366" s="11">
        <f t="shared" si="87"/>
        <v>41951.3206712963</v>
      </c>
      <c r="S1366" s="12">
        <f t="shared" si="84"/>
        <v>42011.3206712963</v>
      </c>
    </row>
    <row r="1367" spans="1:19" ht="43.2">
      <c r="A1367">
        <v>1365</v>
      </c>
      <c r="B1367" s="3" t="s">
        <v>1366</v>
      </c>
      <c r="C1367" s="3" t="s">
        <v>5475</v>
      </c>
      <c r="D1367" s="15">
        <v>7500</v>
      </c>
      <c r="E1367" s="1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7">
        <f t="shared" si="85"/>
        <v>81.521739130434781</v>
      </c>
      <c r="O1367" s="5">
        <f t="shared" si="86"/>
        <v>1.0026666666666666</v>
      </c>
      <c r="P1367" s="6" t="s">
        <v>8280</v>
      </c>
      <c r="Q1367" s="6" t="s">
        <v>8281</v>
      </c>
      <c r="R1367" s="11">
        <f t="shared" si="87"/>
        <v>42049.358240740738</v>
      </c>
      <c r="S1367" s="12">
        <f t="shared" si="84"/>
        <v>42079.316574074073</v>
      </c>
    </row>
    <row r="1368" spans="1:19">
      <c r="A1368">
        <v>1366</v>
      </c>
      <c r="B1368" s="3" t="s">
        <v>1367</v>
      </c>
      <c r="C1368" s="3" t="s">
        <v>5476</v>
      </c>
      <c r="D1368" s="15">
        <v>7500</v>
      </c>
      <c r="E1368" s="1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7">
        <f t="shared" si="85"/>
        <v>51.020408163265309</v>
      </c>
      <c r="O1368" s="5">
        <f t="shared" si="86"/>
        <v>1.2648920000000001</v>
      </c>
      <c r="P1368" s="6" t="s">
        <v>8280</v>
      </c>
      <c r="Q1368" s="6" t="s">
        <v>8281</v>
      </c>
      <c r="R1368" s="11">
        <f t="shared" si="87"/>
        <v>41924.621099537035</v>
      </c>
      <c r="S1368" s="12">
        <f t="shared" si="84"/>
        <v>41969.662766203706</v>
      </c>
    </row>
    <row r="1369" spans="1:19" ht="43.2">
      <c r="A1369">
        <v>1367</v>
      </c>
      <c r="B1369" s="3" t="s">
        <v>1368</v>
      </c>
      <c r="C1369" s="3" t="s">
        <v>5477</v>
      </c>
      <c r="D1369" s="15">
        <v>5000</v>
      </c>
      <c r="E1369" s="1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7">
        <f t="shared" si="85"/>
        <v>55.555555555555557</v>
      </c>
      <c r="O1369" s="5">
        <f t="shared" si="86"/>
        <v>1.1426000000000001</v>
      </c>
      <c r="P1369" s="6" t="s">
        <v>8280</v>
      </c>
      <c r="Q1369" s="6" t="s">
        <v>8281</v>
      </c>
      <c r="R1369" s="11">
        <f t="shared" si="87"/>
        <v>42291.627893518518</v>
      </c>
      <c r="S1369" s="12">
        <f t="shared" si="84"/>
        <v>42321.669560185182</v>
      </c>
    </row>
    <row r="1370" spans="1:19" ht="43.2">
      <c r="A1370">
        <v>1368</v>
      </c>
      <c r="B1370" s="3" t="s">
        <v>1369</v>
      </c>
      <c r="C1370" s="3" t="s">
        <v>5478</v>
      </c>
      <c r="D1370" s="15">
        <v>5000</v>
      </c>
      <c r="E1370" s="1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7">
        <f t="shared" si="85"/>
        <v>57.47126436781609</v>
      </c>
      <c r="O1370" s="5">
        <f t="shared" si="86"/>
        <v>1.107</v>
      </c>
      <c r="P1370" s="6" t="s">
        <v>8280</v>
      </c>
      <c r="Q1370" s="6" t="s">
        <v>8281</v>
      </c>
      <c r="R1370" s="11">
        <f t="shared" si="87"/>
        <v>42145.815902777773</v>
      </c>
      <c r="S1370" s="12">
        <f t="shared" si="84"/>
        <v>42169.815902777773</v>
      </c>
    </row>
    <row r="1371" spans="1:19" ht="43.2">
      <c r="A1371">
        <v>1369</v>
      </c>
      <c r="B1371" s="3" t="s">
        <v>1370</v>
      </c>
      <c r="C1371" s="3" t="s">
        <v>5479</v>
      </c>
      <c r="D1371" s="15">
        <v>32360</v>
      </c>
      <c r="E1371" s="1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7">
        <f t="shared" si="85"/>
        <v>79.70443349753694</v>
      </c>
      <c r="O1371" s="5">
        <f t="shared" si="86"/>
        <v>1.0534805315203954</v>
      </c>
      <c r="P1371" s="6" t="s">
        <v>8280</v>
      </c>
      <c r="Q1371" s="6" t="s">
        <v>8281</v>
      </c>
      <c r="R1371" s="11">
        <f t="shared" si="87"/>
        <v>41710.219282407408</v>
      </c>
      <c r="S1371" s="12">
        <f t="shared" si="84"/>
        <v>41740.219282407408</v>
      </c>
    </row>
    <row r="1372" spans="1:19" ht="28.8">
      <c r="A1372">
        <v>1370</v>
      </c>
      <c r="B1372" s="3" t="s">
        <v>1371</v>
      </c>
      <c r="C1372" s="3" t="s">
        <v>5480</v>
      </c>
      <c r="D1372" s="15">
        <v>1500</v>
      </c>
      <c r="E1372" s="1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7">
        <f t="shared" si="85"/>
        <v>75</v>
      </c>
      <c r="O1372" s="5">
        <f t="shared" si="86"/>
        <v>1.0366666666666666</v>
      </c>
      <c r="P1372" s="6" t="s">
        <v>8280</v>
      </c>
      <c r="Q1372" s="6" t="s">
        <v>8281</v>
      </c>
      <c r="R1372" s="11">
        <f t="shared" si="87"/>
        <v>41547.62835648148</v>
      </c>
      <c r="S1372" s="12">
        <f t="shared" si="84"/>
        <v>41562.62835648148</v>
      </c>
    </row>
    <row r="1373" spans="1:19" ht="43.2">
      <c r="A1373">
        <v>1371</v>
      </c>
      <c r="B1373" s="3" t="s">
        <v>1372</v>
      </c>
      <c r="C1373" s="3" t="s">
        <v>5481</v>
      </c>
      <c r="D1373" s="15">
        <v>6999</v>
      </c>
      <c r="E1373" s="1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7">
        <f t="shared" si="85"/>
        <v>99.98571428571428</v>
      </c>
      <c r="O1373" s="5">
        <f t="shared" si="86"/>
        <v>1.0708672667523933</v>
      </c>
      <c r="P1373" s="6" t="s">
        <v>8280</v>
      </c>
      <c r="Q1373" s="6" t="s">
        <v>8281</v>
      </c>
      <c r="R1373" s="11">
        <f t="shared" si="87"/>
        <v>42101.383587962962</v>
      </c>
      <c r="S1373" s="12">
        <f t="shared" si="84"/>
        <v>42131.383587962962</v>
      </c>
    </row>
    <row r="1374" spans="1:19">
      <c r="A1374">
        <v>1372</v>
      </c>
      <c r="B1374" s="3" t="s">
        <v>1373</v>
      </c>
      <c r="C1374" s="3" t="s">
        <v>5482</v>
      </c>
      <c r="D1374" s="15">
        <v>500</v>
      </c>
      <c r="E1374" s="1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7">
        <f t="shared" si="85"/>
        <v>31.25</v>
      </c>
      <c r="O1374" s="5">
        <f t="shared" si="86"/>
        <v>1.24</v>
      </c>
      <c r="P1374" s="6" t="s">
        <v>8280</v>
      </c>
      <c r="Q1374" s="6" t="s">
        <v>8281</v>
      </c>
      <c r="R1374" s="11">
        <f t="shared" si="87"/>
        <v>41072.364953703705</v>
      </c>
      <c r="S1374" s="12">
        <f t="shared" si="84"/>
        <v>41102.364953703705</v>
      </c>
    </row>
    <row r="1375" spans="1:19" ht="28.8">
      <c r="A1375">
        <v>1373</v>
      </c>
      <c r="B1375" s="3" t="s">
        <v>1374</v>
      </c>
      <c r="C1375" s="3" t="s">
        <v>5483</v>
      </c>
      <c r="D1375" s="15">
        <v>10000</v>
      </c>
      <c r="E1375" s="1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7">
        <f t="shared" si="85"/>
        <v>192.30769230769232</v>
      </c>
      <c r="O1375" s="5">
        <f t="shared" si="86"/>
        <v>1.0501</v>
      </c>
      <c r="P1375" s="6" t="s">
        <v>8280</v>
      </c>
      <c r="Q1375" s="6" t="s">
        <v>8281</v>
      </c>
      <c r="R1375" s="11">
        <f t="shared" si="87"/>
        <v>42704.57677083333</v>
      </c>
      <c r="S1375" s="12">
        <f t="shared" si="84"/>
        <v>42734.57677083333</v>
      </c>
    </row>
    <row r="1376" spans="1:19" ht="43.2">
      <c r="A1376">
        <v>1374</v>
      </c>
      <c r="B1376" s="3" t="s">
        <v>1375</v>
      </c>
      <c r="C1376" s="3" t="s">
        <v>5484</v>
      </c>
      <c r="D1376" s="15">
        <v>1500</v>
      </c>
      <c r="E1376" s="1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7">
        <f t="shared" si="85"/>
        <v>22.727272727272727</v>
      </c>
      <c r="O1376" s="5">
        <f t="shared" si="86"/>
        <v>1.8946666666666667</v>
      </c>
      <c r="P1376" s="6" t="s">
        <v>8280</v>
      </c>
      <c r="Q1376" s="6" t="s">
        <v>8281</v>
      </c>
      <c r="R1376" s="11">
        <f t="shared" si="87"/>
        <v>42423.786898148144</v>
      </c>
      <c r="S1376" s="12">
        <f t="shared" si="84"/>
        <v>42453.74523148148</v>
      </c>
    </row>
    <row r="1377" spans="1:19" ht="57.6">
      <c r="A1377">
        <v>1375</v>
      </c>
      <c r="B1377" s="3" t="s">
        <v>1376</v>
      </c>
      <c r="C1377" s="3" t="s">
        <v>5485</v>
      </c>
      <c r="D1377" s="15">
        <v>4000</v>
      </c>
      <c r="E1377" s="1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7">
        <f t="shared" si="85"/>
        <v>36.697247706422019</v>
      </c>
      <c r="O1377" s="5">
        <f t="shared" si="86"/>
        <v>1.7132499999999999</v>
      </c>
      <c r="P1377" s="6" t="s">
        <v>8280</v>
      </c>
      <c r="Q1377" s="6" t="s">
        <v>8281</v>
      </c>
      <c r="R1377" s="11">
        <f t="shared" si="87"/>
        <v>42719.691192129627</v>
      </c>
      <c r="S1377" s="12">
        <f t="shared" si="84"/>
        <v>42749.691192129627</v>
      </c>
    </row>
    <row r="1378" spans="1:19" ht="28.8">
      <c r="A1378">
        <v>1376</v>
      </c>
      <c r="B1378" s="3" t="s">
        <v>1377</v>
      </c>
      <c r="C1378" s="3" t="s">
        <v>5486</v>
      </c>
      <c r="D1378" s="15">
        <v>3700</v>
      </c>
      <c r="E1378" s="1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7">
        <f t="shared" si="85"/>
        <v>22.023809523809526</v>
      </c>
      <c r="O1378" s="5">
        <f t="shared" si="86"/>
        <v>2.5248648648648651</v>
      </c>
      <c r="P1378" s="6" t="s">
        <v>8280</v>
      </c>
      <c r="Q1378" s="6" t="s">
        <v>8281</v>
      </c>
      <c r="R1378" s="11">
        <f t="shared" si="87"/>
        <v>42677.294050925921</v>
      </c>
      <c r="S1378" s="12">
        <f t="shared" si="84"/>
        <v>42707.335717592592</v>
      </c>
    </row>
    <row r="1379" spans="1:19" ht="43.2">
      <c r="A1379">
        <v>1377</v>
      </c>
      <c r="B1379" s="3" t="s">
        <v>1378</v>
      </c>
      <c r="C1379" s="3" t="s">
        <v>5487</v>
      </c>
      <c r="D1379" s="15">
        <v>1300</v>
      </c>
      <c r="E1379" s="1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7">
        <f t="shared" si="85"/>
        <v>41.935483870967744</v>
      </c>
      <c r="O1379" s="5">
        <f t="shared" si="86"/>
        <v>1.1615384615384616</v>
      </c>
      <c r="P1379" s="6" t="s">
        <v>8280</v>
      </c>
      <c r="Q1379" s="6" t="s">
        <v>8281</v>
      </c>
      <c r="R1379" s="11">
        <f t="shared" si="87"/>
        <v>42746.844560185185</v>
      </c>
      <c r="S1379" s="12">
        <f t="shared" si="84"/>
        <v>42768.799305555556</v>
      </c>
    </row>
    <row r="1380" spans="1:19">
      <c r="A1380">
        <v>1378</v>
      </c>
      <c r="B1380" s="3" t="s">
        <v>1379</v>
      </c>
      <c r="C1380" s="3" t="s">
        <v>5488</v>
      </c>
      <c r="D1380" s="15">
        <v>2000</v>
      </c>
      <c r="E1380" s="1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7">
        <f t="shared" si="85"/>
        <v>15.037593984962406</v>
      </c>
      <c r="O1380" s="5">
        <f t="shared" si="86"/>
        <v>2.0335000000000001</v>
      </c>
      <c r="P1380" s="6" t="s">
        <v>8280</v>
      </c>
      <c r="Q1380" s="6" t="s">
        <v>8281</v>
      </c>
      <c r="R1380" s="11">
        <f t="shared" si="87"/>
        <v>42568.384375000001</v>
      </c>
      <c r="S1380" s="12">
        <f t="shared" si="84"/>
        <v>42583.384375000001</v>
      </c>
    </row>
    <row r="1381" spans="1:19" ht="28.8">
      <c r="A1381">
        <v>1379</v>
      </c>
      <c r="B1381" s="3" t="s">
        <v>1380</v>
      </c>
      <c r="C1381" s="3" t="s">
        <v>5489</v>
      </c>
      <c r="D1381" s="15">
        <v>10000</v>
      </c>
      <c r="E1381" s="1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7">
        <f t="shared" si="85"/>
        <v>66.225165562913901</v>
      </c>
      <c r="O1381" s="5">
        <f t="shared" si="86"/>
        <v>1.1160000000000001</v>
      </c>
      <c r="P1381" s="6" t="s">
        <v>8280</v>
      </c>
      <c r="Q1381" s="6" t="s">
        <v>8281</v>
      </c>
      <c r="R1381" s="11">
        <f t="shared" si="87"/>
        <v>42130.116620370369</v>
      </c>
      <c r="S1381" s="12">
        <f t="shared" si="84"/>
        <v>42160.116620370369</v>
      </c>
    </row>
    <row r="1382" spans="1:19" ht="43.2">
      <c r="A1382">
        <v>1380</v>
      </c>
      <c r="B1382" s="3" t="s">
        <v>1381</v>
      </c>
      <c r="C1382" s="3" t="s">
        <v>5490</v>
      </c>
      <c r="D1382" s="15">
        <v>25</v>
      </c>
      <c r="E1382" s="1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7">
        <f t="shared" si="85"/>
        <v>5</v>
      </c>
      <c r="O1382" s="5">
        <f t="shared" si="86"/>
        <v>4.24</v>
      </c>
      <c r="P1382" s="6" t="s">
        <v>8280</v>
      </c>
      <c r="Q1382" s="6" t="s">
        <v>8281</v>
      </c>
      <c r="R1382" s="11">
        <f t="shared" si="87"/>
        <v>42141.387800925921</v>
      </c>
      <c r="S1382" s="12">
        <f t="shared" si="84"/>
        <v>42163.708333333328</v>
      </c>
    </row>
    <row r="1383" spans="1:19" ht="57.6">
      <c r="A1383">
        <v>1381</v>
      </c>
      <c r="B1383" s="3" t="s">
        <v>1382</v>
      </c>
      <c r="C1383" s="3" t="s">
        <v>5491</v>
      </c>
      <c r="D1383" s="15">
        <v>5000</v>
      </c>
      <c r="E1383" s="1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7">
        <f t="shared" si="85"/>
        <v>68.493150684931507</v>
      </c>
      <c r="O1383" s="5">
        <f t="shared" si="86"/>
        <v>1.071</v>
      </c>
      <c r="P1383" s="6" t="s">
        <v>8280</v>
      </c>
      <c r="Q1383" s="6" t="s">
        <v>8281</v>
      </c>
      <c r="R1383" s="11">
        <f t="shared" si="87"/>
        <v>42702.839409722219</v>
      </c>
      <c r="S1383" s="12">
        <f t="shared" si="84"/>
        <v>42732.839409722219</v>
      </c>
    </row>
    <row r="1384" spans="1:19" ht="43.2">
      <c r="A1384">
        <v>1382</v>
      </c>
      <c r="B1384" s="3" t="s">
        <v>1383</v>
      </c>
      <c r="C1384" s="3" t="s">
        <v>5492</v>
      </c>
      <c r="D1384" s="15">
        <v>8000</v>
      </c>
      <c r="E1384" s="1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7">
        <f t="shared" si="85"/>
        <v>54.054054054054056</v>
      </c>
      <c r="O1384" s="5">
        <f t="shared" si="86"/>
        <v>1.043625</v>
      </c>
      <c r="P1384" s="6" t="s">
        <v>8280</v>
      </c>
      <c r="Q1384" s="6" t="s">
        <v>8281</v>
      </c>
      <c r="R1384" s="11">
        <f t="shared" si="87"/>
        <v>41370.425185185188</v>
      </c>
      <c r="S1384" s="12">
        <f t="shared" si="84"/>
        <v>41400.425185185188</v>
      </c>
    </row>
    <row r="1385" spans="1:19" ht="43.2">
      <c r="A1385">
        <v>1383</v>
      </c>
      <c r="B1385" s="3" t="s">
        <v>1384</v>
      </c>
      <c r="C1385" s="3" t="s">
        <v>5493</v>
      </c>
      <c r="D1385" s="15">
        <v>2200</v>
      </c>
      <c r="E1385" s="1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7">
        <f t="shared" si="85"/>
        <v>23.655913978494624</v>
      </c>
      <c r="O1385" s="5">
        <f t="shared" si="86"/>
        <v>2.124090909090909</v>
      </c>
      <c r="P1385" s="6" t="s">
        <v>8280</v>
      </c>
      <c r="Q1385" s="6" t="s">
        <v>8281</v>
      </c>
      <c r="R1385" s="11">
        <f t="shared" si="87"/>
        <v>42706.699976851851</v>
      </c>
      <c r="S1385" s="12">
        <f t="shared" si="84"/>
        <v>42726.699976851851</v>
      </c>
    </row>
    <row r="1386" spans="1:19" ht="43.2">
      <c r="A1386">
        <v>1384</v>
      </c>
      <c r="B1386" s="3" t="s">
        <v>1385</v>
      </c>
      <c r="C1386" s="3" t="s">
        <v>5494</v>
      </c>
      <c r="D1386" s="15">
        <v>3500</v>
      </c>
      <c r="E1386" s="1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7">
        <f t="shared" si="85"/>
        <v>55.555555555555557</v>
      </c>
      <c r="O1386" s="5">
        <f t="shared" si="86"/>
        <v>1.2408571428571429</v>
      </c>
      <c r="P1386" s="6" t="s">
        <v>8280</v>
      </c>
      <c r="Q1386" s="6" t="s">
        <v>8281</v>
      </c>
      <c r="R1386" s="11">
        <f t="shared" si="87"/>
        <v>42160.360208333332</v>
      </c>
      <c r="S1386" s="12">
        <f t="shared" si="84"/>
        <v>42190.360208333332</v>
      </c>
    </row>
    <row r="1387" spans="1:19" ht="43.2">
      <c r="A1387">
        <v>1385</v>
      </c>
      <c r="B1387" s="3" t="s">
        <v>1386</v>
      </c>
      <c r="C1387" s="3" t="s">
        <v>5495</v>
      </c>
      <c r="D1387" s="15">
        <v>8000</v>
      </c>
      <c r="E1387" s="1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7">
        <f t="shared" si="85"/>
        <v>59.701492537313435</v>
      </c>
      <c r="O1387" s="5">
        <f t="shared" si="86"/>
        <v>1.10406125</v>
      </c>
      <c r="P1387" s="6" t="s">
        <v>8280</v>
      </c>
      <c r="Q1387" s="6" t="s">
        <v>8281</v>
      </c>
      <c r="R1387" s="11">
        <f t="shared" si="87"/>
        <v>42433.313900462963</v>
      </c>
      <c r="S1387" s="12">
        <f t="shared" si="84"/>
        <v>42489.132638888885</v>
      </c>
    </row>
    <row r="1388" spans="1:19" ht="28.8">
      <c r="A1388">
        <v>1386</v>
      </c>
      <c r="B1388" s="3" t="s">
        <v>1387</v>
      </c>
      <c r="C1388" s="3" t="s">
        <v>5496</v>
      </c>
      <c r="D1388" s="15">
        <v>400</v>
      </c>
      <c r="E1388" s="1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7">
        <f t="shared" si="85"/>
        <v>28.571428571428573</v>
      </c>
      <c r="O1388" s="5">
        <f t="shared" si="86"/>
        <v>2.1875</v>
      </c>
      <c r="P1388" s="6" t="s">
        <v>8280</v>
      </c>
      <c r="Q1388" s="6" t="s">
        <v>8281</v>
      </c>
      <c r="R1388" s="11">
        <f t="shared" si="87"/>
        <v>42184.271863425922</v>
      </c>
      <c r="S1388" s="12">
        <f t="shared" si="84"/>
        <v>42214.271863425922</v>
      </c>
    </row>
    <row r="1389" spans="1:19" ht="43.2">
      <c r="A1389">
        <v>1387</v>
      </c>
      <c r="B1389" s="3" t="s">
        <v>1388</v>
      </c>
      <c r="C1389" s="3" t="s">
        <v>5497</v>
      </c>
      <c r="D1389" s="15">
        <v>4000</v>
      </c>
      <c r="E1389" s="1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7">
        <f t="shared" si="85"/>
        <v>51.282051282051285</v>
      </c>
      <c r="O1389" s="5">
        <f t="shared" si="86"/>
        <v>1.36625</v>
      </c>
      <c r="P1389" s="6" t="s">
        <v>8280</v>
      </c>
      <c r="Q1389" s="6" t="s">
        <v>8281</v>
      </c>
      <c r="R1389" s="11">
        <f t="shared" si="87"/>
        <v>42126.54623842593</v>
      </c>
      <c r="S1389" s="12">
        <f t="shared" si="84"/>
        <v>42157.8125</v>
      </c>
    </row>
    <row r="1390" spans="1:19" ht="43.2">
      <c r="A1390">
        <v>1388</v>
      </c>
      <c r="B1390" s="3" t="s">
        <v>1389</v>
      </c>
      <c r="C1390" s="3" t="s">
        <v>5498</v>
      </c>
      <c r="D1390" s="15">
        <v>5000</v>
      </c>
      <c r="E1390" s="1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7">
        <f t="shared" si="85"/>
        <v>44.642857142857146</v>
      </c>
      <c r="O1390" s="5">
        <f t="shared" si="86"/>
        <v>1.348074</v>
      </c>
      <c r="P1390" s="6" t="s">
        <v>8280</v>
      </c>
      <c r="Q1390" s="6" t="s">
        <v>8281</v>
      </c>
      <c r="R1390" s="11">
        <f t="shared" si="87"/>
        <v>42634.239780092597</v>
      </c>
      <c r="S1390" s="12">
        <f t="shared" si="84"/>
        <v>42660.301388888889</v>
      </c>
    </row>
    <row r="1391" spans="1:19" ht="28.8">
      <c r="A1391">
        <v>1389</v>
      </c>
      <c r="B1391" s="3" t="s">
        <v>1390</v>
      </c>
      <c r="C1391" s="3" t="s">
        <v>5499</v>
      </c>
      <c r="D1391" s="15">
        <v>500</v>
      </c>
      <c r="E1391" s="1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7">
        <f t="shared" si="85"/>
        <v>14.705882352941176</v>
      </c>
      <c r="O1391" s="5">
        <f t="shared" si="86"/>
        <v>1.454</v>
      </c>
      <c r="P1391" s="6" t="s">
        <v>8280</v>
      </c>
      <c r="Q1391" s="6" t="s">
        <v>8281</v>
      </c>
      <c r="R1391" s="11">
        <f t="shared" si="87"/>
        <v>42565.105983796297</v>
      </c>
      <c r="S1391" s="12">
        <f t="shared" si="84"/>
        <v>42595.105983796297</v>
      </c>
    </row>
    <row r="1392" spans="1:19" ht="43.2">
      <c r="A1392">
        <v>1390</v>
      </c>
      <c r="B1392" s="3" t="s">
        <v>1391</v>
      </c>
      <c r="C1392" s="3" t="s">
        <v>5500</v>
      </c>
      <c r="D1392" s="15">
        <v>2800</v>
      </c>
      <c r="E1392" s="1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7">
        <f t="shared" si="85"/>
        <v>147.36842105263159</v>
      </c>
      <c r="O1392" s="5">
        <f t="shared" si="86"/>
        <v>1.0910714285714285</v>
      </c>
      <c r="P1392" s="6" t="s">
        <v>8280</v>
      </c>
      <c r="Q1392" s="6" t="s">
        <v>8281</v>
      </c>
      <c r="R1392" s="11">
        <f t="shared" si="87"/>
        <v>42087.428310185191</v>
      </c>
      <c r="S1392" s="12">
        <f t="shared" si="84"/>
        <v>42121.341666666667</v>
      </c>
    </row>
    <row r="1393" spans="1:19" ht="43.2">
      <c r="A1393">
        <v>1391</v>
      </c>
      <c r="B1393" s="3" t="s">
        <v>1392</v>
      </c>
      <c r="C1393" s="3" t="s">
        <v>5501</v>
      </c>
      <c r="D1393" s="15">
        <v>500</v>
      </c>
      <c r="E1393" s="1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7">
        <f t="shared" si="85"/>
        <v>38.46153846153846</v>
      </c>
      <c r="O1393" s="5">
        <f t="shared" si="86"/>
        <v>1.1020000000000001</v>
      </c>
      <c r="P1393" s="6" t="s">
        <v>8280</v>
      </c>
      <c r="Q1393" s="6" t="s">
        <v>8281</v>
      </c>
      <c r="R1393" s="11">
        <f t="shared" si="87"/>
        <v>42193.275671296295</v>
      </c>
      <c r="S1393" s="12">
        <f t="shared" si="84"/>
        <v>42237.832638888889</v>
      </c>
    </row>
    <row r="1394" spans="1:19" ht="43.2">
      <c r="A1394">
        <v>1392</v>
      </c>
      <c r="B1394" s="3" t="s">
        <v>1393</v>
      </c>
      <c r="C1394" s="3" t="s">
        <v>5502</v>
      </c>
      <c r="D1394" s="15">
        <v>2500</v>
      </c>
      <c r="E1394" s="1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7">
        <f t="shared" si="85"/>
        <v>24.03846153846154</v>
      </c>
      <c r="O1394" s="5">
        <f t="shared" si="86"/>
        <v>1.1364000000000001</v>
      </c>
      <c r="P1394" s="6" t="s">
        <v>8280</v>
      </c>
      <c r="Q1394" s="6" t="s">
        <v>8281</v>
      </c>
      <c r="R1394" s="11">
        <f t="shared" si="87"/>
        <v>42400.779930555553</v>
      </c>
      <c r="S1394" s="12">
        <f t="shared" si="84"/>
        <v>42431.779930555553</v>
      </c>
    </row>
    <row r="1395" spans="1:19">
      <c r="A1395">
        <v>1393</v>
      </c>
      <c r="B1395" s="3" t="s">
        <v>1394</v>
      </c>
      <c r="C1395" s="3" t="s">
        <v>5503</v>
      </c>
      <c r="D1395" s="15">
        <v>10000</v>
      </c>
      <c r="E1395" s="1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7">
        <f t="shared" si="85"/>
        <v>192.30769230769232</v>
      </c>
      <c r="O1395" s="5">
        <f t="shared" si="86"/>
        <v>1.0235000000000001</v>
      </c>
      <c r="P1395" s="6" t="s">
        <v>8280</v>
      </c>
      <c r="Q1395" s="6" t="s">
        <v>8281</v>
      </c>
      <c r="R1395" s="11">
        <f t="shared" si="87"/>
        <v>42553.306979166664</v>
      </c>
      <c r="S1395" s="12">
        <f t="shared" si="84"/>
        <v>42583.306979166664</v>
      </c>
    </row>
    <row r="1396" spans="1:19" ht="43.2">
      <c r="A1396">
        <v>1394</v>
      </c>
      <c r="B1396" s="3" t="s">
        <v>1395</v>
      </c>
      <c r="C1396" s="3" t="s">
        <v>5504</v>
      </c>
      <c r="D1396" s="15">
        <v>750</v>
      </c>
      <c r="E1396" s="1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7">
        <f t="shared" si="85"/>
        <v>44.117647058823529</v>
      </c>
      <c r="O1396" s="5">
        <f t="shared" si="86"/>
        <v>1.2213333333333334</v>
      </c>
      <c r="P1396" s="6" t="s">
        <v>8280</v>
      </c>
      <c r="Q1396" s="6" t="s">
        <v>8281</v>
      </c>
      <c r="R1396" s="11">
        <f t="shared" si="87"/>
        <v>42751.769976851851</v>
      </c>
      <c r="S1396" s="12">
        <f t="shared" si="84"/>
        <v>42794.75</v>
      </c>
    </row>
    <row r="1397" spans="1:19">
      <c r="A1397">
        <v>1395</v>
      </c>
      <c r="B1397" s="3" t="s">
        <v>1396</v>
      </c>
      <c r="C1397" s="3" t="s">
        <v>5505</v>
      </c>
      <c r="D1397" s="15">
        <v>3500</v>
      </c>
      <c r="E1397" s="1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7">
        <f t="shared" si="85"/>
        <v>42.68292682926829</v>
      </c>
      <c r="O1397" s="5">
        <f t="shared" si="86"/>
        <v>1.1188571428571428</v>
      </c>
      <c r="P1397" s="6" t="s">
        <v>8280</v>
      </c>
      <c r="Q1397" s="6" t="s">
        <v>8281</v>
      </c>
      <c r="R1397" s="11">
        <f t="shared" si="87"/>
        <v>42719.53334490741</v>
      </c>
      <c r="S1397" s="12">
        <f t="shared" si="84"/>
        <v>42749.53334490741</v>
      </c>
    </row>
    <row r="1398" spans="1:19" ht="43.2">
      <c r="A1398">
        <v>1396</v>
      </c>
      <c r="B1398" s="3" t="s">
        <v>1397</v>
      </c>
      <c r="C1398" s="3" t="s">
        <v>5506</v>
      </c>
      <c r="D1398" s="15">
        <v>6000</v>
      </c>
      <c r="E1398" s="1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7">
        <f t="shared" si="85"/>
        <v>82.191780821917803</v>
      </c>
      <c r="O1398" s="5">
        <f t="shared" si="86"/>
        <v>1.073</v>
      </c>
      <c r="P1398" s="6" t="s">
        <v>8280</v>
      </c>
      <c r="Q1398" s="6" t="s">
        <v>8281</v>
      </c>
      <c r="R1398" s="11">
        <f t="shared" si="87"/>
        <v>42018.62363425926</v>
      </c>
      <c r="S1398" s="12">
        <f t="shared" si="84"/>
        <v>42048.62363425926</v>
      </c>
    </row>
    <row r="1399" spans="1:19" ht="43.2">
      <c r="A1399">
        <v>1397</v>
      </c>
      <c r="B1399" s="3" t="s">
        <v>1398</v>
      </c>
      <c r="C1399" s="3" t="s">
        <v>5507</v>
      </c>
      <c r="D1399" s="15">
        <v>10000</v>
      </c>
      <c r="E1399" s="1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7">
        <f t="shared" si="85"/>
        <v>63.291139240506332</v>
      </c>
      <c r="O1399" s="5">
        <f t="shared" si="86"/>
        <v>1.1385000000000001</v>
      </c>
      <c r="P1399" s="6" t="s">
        <v>8280</v>
      </c>
      <c r="Q1399" s="6" t="s">
        <v>8281</v>
      </c>
      <c r="R1399" s="11">
        <f t="shared" si="87"/>
        <v>42640.542939814812</v>
      </c>
      <c r="S1399" s="12">
        <f t="shared" si="84"/>
        <v>42670.513194444444</v>
      </c>
    </row>
    <row r="1400" spans="1:19" ht="43.2">
      <c r="A1400">
        <v>1398</v>
      </c>
      <c r="B1400" s="3" t="s">
        <v>1399</v>
      </c>
      <c r="C1400" s="3" t="s">
        <v>5508</v>
      </c>
      <c r="D1400" s="15">
        <v>4400</v>
      </c>
      <c r="E1400" s="1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7">
        <f t="shared" si="85"/>
        <v>67.692307692307693</v>
      </c>
      <c r="O1400" s="5">
        <f t="shared" si="86"/>
        <v>1.0968181818181819</v>
      </c>
      <c r="P1400" s="6" t="s">
        <v>8280</v>
      </c>
      <c r="Q1400" s="6" t="s">
        <v>8281</v>
      </c>
      <c r="R1400" s="11">
        <f t="shared" si="87"/>
        <v>42526.499236111107</v>
      </c>
      <c r="S1400" s="12">
        <f t="shared" si="84"/>
        <v>42556.499236111107</v>
      </c>
    </row>
    <row r="1401" spans="1:19" ht="43.2">
      <c r="A1401">
        <v>1399</v>
      </c>
      <c r="B1401" s="3" t="s">
        <v>1400</v>
      </c>
      <c r="C1401" s="3" t="s">
        <v>5509</v>
      </c>
      <c r="D1401" s="15">
        <v>9000</v>
      </c>
      <c r="E1401" s="1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7">
        <f t="shared" si="85"/>
        <v>48.913043478260867</v>
      </c>
      <c r="O1401" s="5">
        <f t="shared" si="86"/>
        <v>1.2614444444444444</v>
      </c>
      <c r="P1401" s="6" t="s">
        <v>8280</v>
      </c>
      <c r="Q1401" s="6" t="s">
        <v>8281</v>
      </c>
      <c r="R1401" s="11">
        <f t="shared" si="87"/>
        <v>41888.629317129627</v>
      </c>
      <c r="S1401" s="12">
        <f t="shared" si="84"/>
        <v>41918.629317129627</v>
      </c>
    </row>
    <row r="1402" spans="1:19" ht="43.2">
      <c r="A1402">
        <v>1400</v>
      </c>
      <c r="B1402" s="3" t="s">
        <v>1401</v>
      </c>
      <c r="C1402" s="3" t="s">
        <v>5510</v>
      </c>
      <c r="D1402" s="15">
        <v>350</v>
      </c>
      <c r="E1402" s="1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7">
        <f t="shared" si="85"/>
        <v>10.294117647058824</v>
      </c>
      <c r="O1402" s="5">
        <f t="shared" si="86"/>
        <v>1.6742857142857144</v>
      </c>
      <c r="P1402" s="6" t="s">
        <v>8280</v>
      </c>
      <c r="Q1402" s="6" t="s">
        <v>8281</v>
      </c>
      <c r="R1402" s="11">
        <f t="shared" si="87"/>
        <v>42497.966122685189</v>
      </c>
      <c r="S1402" s="12">
        <f t="shared" si="84"/>
        <v>42532.854166666672</v>
      </c>
    </row>
    <row r="1403" spans="1:19" ht="57.6">
      <c r="A1403">
        <v>1401</v>
      </c>
      <c r="B1403" s="3" t="s">
        <v>1402</v>
      </c>
      <c r="C1403" s="3" t="s">
        <v>5511</v>
      </c>
      <c r="D1403" s="15">
        <v>2500</v>
      </c>
      <c r="E1403" s="1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7">
        <f t="shared" si="85"/>
        <v>10.416666666666666</v>
      </c>
      <c r="O1403" s="5">
        <f t="shared" si="86"/>
        <v>4.9652000000000003</v>
      </c>
      <c r="P1403" s="6" t="s">
        <v>8280</v>
      </c>
      <c r="Q1403" s="6" t="s">
        <v>8281</v>
      </c>
      <c r="R1403" s="11">
        <f t="shared" si="87"/>
        <v>41399.62122685185</v>
      </c>
      <c r="S1403" s="12">
        <f t="shared" si="84"/>
        <v>41420.62122685185</v>
      </c>
    </row>
    <row r="1404" spans="1:19" ht="43.2">
      <c r="A1404">
        <v>1402</v>
      </c>
      <c r="B1404" s="3" t="s">
        <v>1403</v>
      </c>
      <c r="C1404" s="3" t="s">
        <v>5512</v>
      </c>
      <c r="D1404" s="15">
        <v>2500</v>
      </c>
      <c r="E1404" s="1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7">
        <f t="shared" si="85"/>
        <v>22.123893805309734</v>
      </c>
      <c r="O1404" s="5">
        <f t="shared" si="86"/>
        <v>1.0915999999999999</v>
      </c>
      <c r="P1404" s="6" t="s">
        <v>8280</v>
      </c>
      <c r="Q1404" s="6" t="s">
        <v>8281</v>
      </c>
      <c r="R1404" s="11">
        <f t="shared" si="87"/>
        <v>42064.678368055553</v>
      </c>
      <c r="S1404" s="12">
        <f t="shared" si="84"/>
        <v>42124.636701388888</v>
      </c>
    </row>
    <row r="1405" spans="1:19" ht="43.2">
      <c r="A1405">
        <v>1403</v>
      </c>
      <c r="B1405" s="3" t="s">
        <v>1404</v>
      </c>
      <c r="C1405" s="3" t="s">
        <v>5513</v>
      </c>
      <c r="D1405" s="15">
        <v>4000</v>
      </c>
      <c r="E1405" s="1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7">
        <f t="shared" si="85"/>
        <v>60.606060606060609</v>
      </c>
      <c r="O1405" s="5">
        <f t="shared" si="86"/>
        <v>1.0257499999999999</v>
      </c>
      <c r="P1405" s="6" t="s">
        <v>8280</v>
      </c>
      <c r="Q1405" s="6" t="s">
        <v>8281</v>
      </c>
      <c r="R1405" s="11">
        <f t="shared" si="87"/>
        <v>41450.687905092593</v>
      </c>
      <c r="S1405" s="12">
        <f t="shared" si="84"/>
        <v>41480.687905092593</v>
      </c>
    </row>
    <row r="1406" spans="1:19" ht="43.2">
      <c r="A1406">
        <v>1404</v>
      </c>
      <c r="B1406" s="3" t="s">
        <v>1405</v>
      </c>
      <c r="C1406" s="3" t="s">
        <v>5514</v>
      </c>
      <c r="D1406" s="15">
        <v>14500</v>
      </c>
      <c r="E1406" s="1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7">
        <f t="shared" si="85"/>
        <v>2900</v>
      </c>
      <c r="O1406" s="5">
        <f t="shared" si="86"/>
        <v>1.6620689655172414E-2</v>
      </c>
      <c r="P1406" s="6" t="s">
        <v>8277</v>
      </c>
      <c r="Q1406" s="6" t="s">
        <v>8296</v>
      </c>
      <c r="R1406" s="11">
        <f t="shared" si="87"/>
        <v>42032.135243055556</v>
      </c>
      <c r="S1406" s="12">
        <f t="shared" si="84"/>
        <v>42057.135243055556</v>
      </c>
    </row>
    <row r="1407" spans="1:19" ht="28.8">
      <c r="A1407">
        <v>1405</v>
      </c>
      <c r="B1407" s="3" t="s">
        <v>1406</v>
      </c>
      <c r="C1407" s="3" t="s">
        <v>5515</v>
      </c>
      <c r="D1407" s="15">
        <v>25000</v>
      </c>
      <c r="E1407" s="1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7">
        <f t="shared" si="85"/>
        <v>1470.5882352941176</v>
      </c>
      <c r="O1407" s="5">
        <f t="shared" si="86"/>
        <v>4.1999999999999997E-3</v>
      </c>
      <c r="P1407" s="6" t="s">
        <v>8277</v>
      </c>
      <c r="Q1407" s="6" t="s">
        <v>8296</v>
      </c>
      <c r="R1407" s="11">
        <f t="shared" si="87"/>
        <v>41941.305567129632</v>
      </c>
      <c r="S1407" s="12">
        <f t="shared" si="84"/>
        <v>41971.347233796296</v>
      </c>
    </row>
    <row r="1408" spans="1:19">
      <c r="A1408">
        <v>1406</v>
      </c>
      <c r="B1408" s="3" t="s">
        <v>1407</v>
      </c>
      <c r="C1408" s="3" t="s">
        <v>5516</v>
      </c>
      <c r="D1408" s="15">
        <v>12000</v>
      </c>
      <c r="E1408" s="1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7">
        <f t="shared" si="85"/>
        <v>4000</v>
      </c>
      <c r="O1408" s="5">
        <f t="shared" si="86"/>
        <v>1.25E-3</v>
      </c>
      <c r="P1408" s="6" t="s">
        <v>8277</v>
      </c>
      <c r="Q1408" s="6" t="s">
        <v>8296</v>
      </c>
      <c r="R1408" s="11">
        <f t="shared" si="87"/>
        <v>42297.057951388888</v>
      </c>
      <c r="S1408" s="12">
        <f t="shared" si="84"/>
        <v>42350.041666666672</v>
      </c>
    </row>
    <row r="1409" spans="1:19" ht="43.2">
      <c r="A1409">
        <v>1407</v>
      </c>
      <c r="B1409" s="3" t="s">
        <v>1408</v>
      </c>
      <c r="C1409" s="3" t="s">
        <v>5517</v>
      </c>
      <c r="D1409" s="15">
        <v>3000</v>
      </c>
      <c r="E1409" s="1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7">
        <f t="shared" si="85"/>
        <v>1500</v>
      </c>
      <c r="O1409" s="5">
        <f t="shared" si="86"/>
        <v>5.0000000000000001E-3</v>
      </c>
      <c r="P1409" s="6" t="s">
        <v>8277</v>
      </c>
      <c r="Q1409" s="6" t="s">
        <v>8296</v>
      </c>
      <c r="R1409" s="11">
        <f t="shared" si="87"/>
        <v>41838.161782407406</v>
      </c>
      <c r="S1409" s="12">
        <f t="shared" si="84"/>
        <v>41863.161782407406</v>
      </c>
    </row>
    <row r="1410" spans="1:19" ht="43.2">
      <c r="A1410">
        <v>1408</v>
      </c>
      <c r="B1410" s="3" t="s">
        <v>1409</v>
      </c>
      <c r="C1410" s="3" t="s">
        <v>5518</v>
      </c>
      <c r="D1410" s="15">
        <v>1000</v>
      </c>
      <c r="E1410" s="1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7">
        <f t="shared" si="85"/>
        <v>166.66666666666666</v>
      </c>
      <c r="O1410" s="5">
        <f t="shared" si="86"/>
        <v>7.1999999999999995E-2</v>
      </c>
      <c r="P1410" s="6" t="s">
        <v>8277</v>
      </c>
      <c r="Q1410" s="6" t="s">
        <v>8296</v>
      </c>
      <c r="R1410" s="11">
        <f t="shared" si="87"/>
        <v>42291.497175925921</v>
      </c>
      <c r="S1410" s="12">
        <f t="shared" ref="S1410:S1473" si="88">(I1410/86400)+25569+(-9/24)</f>
        <v>42321.538842592592</v>
      </c>
    </row>
    <row r="1411" spans="1:19" ht="43.2">
      <c r="A1411">
        <v>1409</v>
      </c>
      <c r="B1411" s="3" t="s">
        <v>1410</v>
      </c>
      <c r="C1411" s="3" t="s">
        <v>5519</v>
      </c>
      <c r="D1411" s="15">
        <v>4000</v>
      </c>
      <c r="E1411" s="1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7" t="e">
        <f t="shared" ref="N1411:N1474" si="89">D1411/L1411</f>
        <v>#DIV/0!</v>
      </c>
      <c r="O1411" s="5">
        <f t="shared" ref="O1411:O1474" si="90">E1411/D1411</f>
        <v>0</v>
      </c>
      <c r="P1411" s="6" t="s">
        <v>8277</v>
      </c>
      <c r="Q1411" s="6" t="s">
        <v>8296</v>
      </c>
      <c r="R1411" s="11">
        <f t="shared" ref="R1411:R1474" si="91">(J1411/86400)+25569+(-9/24)</f>
        <v>41944.758506944447</v>
      </c>
      <c r="S1411" s="12">
        <f t="shared" si="88"/>
        <v>42004.800173611111</v>
      </c>
    </row>
    <row r="1412" spans="1:19" ht="43.2">
      <c r="A1412">
        <v>1410</v>
      </c>
      <c r="B1412" s="3" t="s">
        <v>1411</v>
      </c>
      <c r="C1412" s="3" t="s">
        <v>5520</v>
      </c>
      <c r="D1412" s="15">
        <v>6000</v>
      </c>
      <c r="E1412" s="1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7">
        <f t="shared" si="89"/>
        <v>6000</v>
      </c>
      <c r="O1412" s="5">
        <f t="shared" si="90"/>
        <v>1.6666666666666666E-4</v>
      </c>
      <c r="P1412" s="6" t="s">
        <v>8277</v>
      </c>
      <c r="Q1412" s="6" t="s">
        <v>8296</v>
      </c>
      <c r="R1412" s="11">
        <f t="shared" si="91"/>
        <v>42478.943518518514</v>
      </c>
      <c r="S1412" s="12">
        <f t="shared" si="88"/>
        <v>42523.943518518514</v>
      </c>
    </row>
    <row r="1413" spans="1:19" ht="57.6">
      <c r="A1413">
        <v>1411</v>
      </c>
      <c r="B1413" s="3" t="s">
        <v>1412</v>
      </c>
      <c r="C1413" s="3" t="s">
        <v>5521</v>
      </c>
      <c r="D1413" s="15">
        <v>3000</v>
      </c>
      <c r="E1413" s="1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7">
        <f t="shared" si="89"/>
        <v>1000</v>
      </c>
      <c r="O1413" s="5">
        <f t="shared" si="90"/>
        <v>2.3333333333333335E-3</v>
      </c>
      <c r="P1413" s="6" t="s">
        <v>8277</v>
      </c>
      <c r="Q1413" s="6" t="s">
        <v>8296</v>
      </c>
      <c r="R1413" s="11">
        <f t="shared" si="91"/>
        <v>42012.684027777781</v>
      </c>
      <c r="S1413" s="12">
        <f t="shared" si="88"/>
        <v>42040.684027777781</v>
      </c>
    </row>
    <row r="1414" spans="1:19" ht="28.8">
      <c r="A1414">
        <v>1412</v>
      </c>
      <c r="B1414" s="3" t="s">
        <v>1413</v>
      </c>
      <c r="C1414" s="3" t="s">
        <v>5522</v>
      </c>
      <c r="D1414" s="15">
        <v>7000</v>
      </c>
      <c r="E1414" s="1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7">
        <f t="shared" si="89"/>
        <v>538.46153846153845</v>
      </c>
      <c r="O1414" s="5">
        <f t="shared" si="90"/>
        <v>4.5714285714285714E-2</v>
      </c>
      <c r="P1414" s="6" t="s">
        <v>8277</v>
      </c>
      <c r="Q1414" s="6" t="s">
        <v>8296</v>
      </c>
      <c r="R1414" s="11">
        <f t="shared" si="91"/>
        <v>41946.688645833332</v>
      </c>
      <c r="S1414" s="12">
        <f t="shared" si="88"/>
        <v>41976.688645833332</v>
      </c>
    </row>
    <row r="1415" spans="1:19" ht="57.6">
      <c r="A1415">
        <v>1413</v>
      </c>
      <c r="B1415" s="3" t="s">
        <v>1414</v>
      </c>
      <c r="C1415" s="3" t="s">
        <v>5523</v>
      </c>
      <c r="D1415" s="15">
        <v>2000</v>
      </c>
      <c r="E1415" s="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7">
        <f t="shared" si="89"/>
        <v>2000</v>
      </c>
      <c r="O1415" s="5">
        <f t="shared" si="90"/>
        <v>0.05</v>
      </c>
      <c r="P1415" s="6" t="s">
        <v>8277</v>
      </c>
      <c r="Q1415" s="6" t="s">
        <v>8296</v>
      </c>
      <c r="R1415" s="11">
        <f t="shared" si="91"/>
        <v>42360.062152777777</v>
      </c>
      <c r="S1415" s="12">
        <f t="shared" si="88"/>
        <v>42420.062152777777</v>
      </c>
    </row>
    <row r="1416" spans="1:19" ht="43.2">
      <c r="A1416">
        <v>1414</v>
      </c>
      <c r="B1416" s="3" t="s">
        <v>1415</v>
      </c>
      <c r="C1416" s="3" t="s">
        <v>5524</v>
      </c>
      <c r="D1416" s="15">
        <v>500</v>
      </c>
      <c r="E1416" s="1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7">
        <f t="shared" si="89"/>
        <v>500</v>
      </c>
      <c r="O1416" s="5">
        <f t="shared" si="90"/>
        <v>2E-3</v>
      </c>
      <c r="P1416" s="6" t="s">
        <v>8277</v>
      </c>
      <c r="Q1416" s="6" t="s">
        <v>8296</v>
      </c>
      <c r="R1416" s="11">
        <f t="shared" si="91"/>
        <v>42707.87809027778</v>
      </c>
      <c r="S1416" s="12">
        <f t="shared" si="88"/>
        <v>42737.87809027778</v>
      </c>
    </row>
    <row r="1417" spans="1:19" ht="43.2">
      <c r="A1417">
        <v>1415</v>
      </c>
      <c r="B1417" s="3" t="s">
        <v>1416</v>
      </c>
      <c r="C1417" s="3" t="s">
        <v>5525</v>
      </c>
      <c r="D1417" s="15">
        <v>4400</v>
      </c>
      <c r="E1417" s="1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7">
        <f t="shared" si="89"/>
        <v>488.88888888888891</v>
      </c>
      <c r="O1417" s="5">
        <f t="shared" si="90"/>
        <v>0.18181818181818182</v>
      </c>
      <c r="P1417" s="6" t="s">
        <v>8277</v>
      </c>
      <c r="Q1417" s="6" t="s">
        <v>8296</v>
      </c>
      <c r="R1417" s="11">
        <f t="shared" si="91"/>
        <v>42192.300821759258</v>
      </c>
      <c r="S1417" s="12">
        <f t="shared" si="88"/>
        <v>42232.300821759258</v>
      </c>
    </row>
    <row r="1418" spans="1:19" ht="43.2">
      <c r="A1418">
        <v>1416</v>
      </c>
      <c r="B1418" s="3" t="s">
        <v>1417</v>
      </c>
      <c r="C1418" s="3" t="s">
        <v>5526</v>
      </c>
      <c r="D1418" s="15">
        <v>50000</v>
      </c>
      <c r="E1418" s="1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7" t="e">
        <f t="shared" si="89"/>
        <v>#DIV/0!</v>
      </c>
      <c r="O1418" s="5">
        <f t="shared" si="90"/>
        <v>0</v>
      </c>
      <c r="P1418" s="6" t="s">
        <v>8277</v>
      </c>
      <c r="Q1418" s="6" t="s">
        <v>8296</v>
      </c>
      <c r="R1418" s="11">
        <f t="shared" si="91"/>
        <v>42299.551145833335</v>
      </c>
      <c r="S1418" s="12">
        <f t="shared" si="88"/>
        <v>42329.592812499999</v>
      </c>
    </row>
    <row r="1419" spans="1:19" ht="43.2">
      <c r="A1419">
        <v>1417</v>
      </c>
      <c r="B1419" s="3" t="s">
        <v>1418</v>
      </c>
      <c r="C1419" s="3" t="s">
        <v>5527</v>
      </c>
      <c r="D1419" s="15">
        <v>4500</v>
      </c>
      <c r="E1419" s="1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7">
        <f t="shared" si="89"/>
        <v>2250</v>
      </c>
      <c r="O1419" s="5">
        <f t="shared" si="90"/>
        <v>1.2222222222222223E-2</v>
      </c>
      <c r="P1419" s="6" t="s">
        <v>8277</v>
      </c>
      <c r="Q1419" s="6" t="s">
        <v>8296</v>
      </c>
      <c r="R1419" s="11">
        <f t="shared" si="91"/>
        <v>42231.77516203704</v>
      </c>
      <c r="S1419" s="12">
        <f t="shared" si="88"/>
        <v>42262.09097222222</v>
      </c>
    </row>
    <row r="1420" spans="1:19" ht="57.6">
      <c r="A1420">
        <v>1418</v>
      </c>
      <c r="B1420" s="3" t="s">
        <v>1419</v>
      </c>
      <c r="C1420" s="3" t="s">
        <v>5528</v>
      </c>
      <c r="D1420" s="15">
        <v>3000</v>
      </c>
      <c r="E1420" s="1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7">
        <f t="shared" si="89"/>
        <v>3000</v>
      </c>
      <c r="O1420" s="5">
        <f t="shared" si="90"/>
        <v>2E-3</v>
      </c>
      <c r="P1420" s="6" t="s">
        <v>8277</v>
      </c>
      <c r="Q1420" s="6" t="s">
        <v>8296</v>
      </c>
      <c r="R1420" s="11">
        <f t="shared" si="91"/>
        <v>42395.081412037034</v>
      </c>
      <c r="S1420" s="12">
        <f t="shared" si="88"/>
        <v>42425.081412037034</v>
      </c>
    </row>
    <row r="1421" spans="1:19" ht="57.6">
      <c r="A1421">
        <v>1419</v>
      </c>
      <c r="B1421" s="3" t="s">
        <v>1420</v>
      </c>
      <c r="C1421" s="3" t="s">
        <v>5529</v>
      </c>
      <c r="D1421" s="15">
        <v>6300</v>
      </c>
      <c r="E1421" s="1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7">
        <f t="shared" si="89"/>
        <v>630</v>
      </c>
      <c r="O1421" s="5">
        <f t="shared" si="90"/>
        <v>7.0634920634920634E-2</v>
      </c>
      <c r="P1421" s="6" t="s">
        <v>8277</v>
      </c>
      <c r="Q1421" s="6" t="s">
        <v>8296</v>
      </c>
      <c r="R1421" s="11">
        <f t="shared" si="91"/>
        <v>42622.081238425926</v>
      </c>
      <c r="S1421" s="12">
        <f t="shared" si="88"/>
        <v>42652.081238425926</v>
      </c>
    </row>
    <row r="1422" spans="1:19" ht="28.8">
      <c r="A1422">
        <v>1420</v>
      </c>
      <c r="B1422" s="3" t="s">
        <v>1421</v>
      </c>
      <c r="C1422" s="3" t="s">
        <v>5530</v>
      </c>
      <c r="D1422" s="15">
        <v>110</v>
      </c>
      <c r="E1422" s="1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7">
        <f t="shared" si="89"/>
        <v>36.666666666666664</v>
      </c>
      <c r="O1422" s="5">
        <f t="shared" si="90"/>
        <v>2.7272727272727271E-2</v>
      </c>
      <c r="P1422" s="6" t="s">
        <v>8277</v>
      </c>
      <c r="Q1422" s="6" t="s">
        <v>8296</v>
      </c>
      <c r="R1422" s="11">
        <f t="shared" si="91"/>
        <v>42524.292662037042</v>
      </c>
      <c r="S1422" s="12">
        <f t="shared" si="88"/>
        <v>42549.292662037042</v>
      </c>
    </row>
    <row r="1423" spans="1:19" ht="57.6">
      <c r="A1423">
        <v>1421</v>
      </c>
      <c r="B1423" s="3" t="s">
        <v>1422</v>
      </c>
      <c r="C1423" s="3" t="s">
        <v>5531</v>
      </c>
      <c r="D1423" s="15">
        <v>200000</v>
      </c>
      <c r="E1423" s="1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7">
        <f t="shared" si="89"/>
        <v>100000</v>
      </c>
      <c r="O1423" s="5">
        <f t="shared" si="90"/>
        <v>1E-3</v>
      </c>
      <c r="P1423" s="6" t="s">
        <v>8277</v>
      </c>
      <c r="Q1423" s="6" t="s">
        <v>8296</v>
      </c>
      <c r="R1423" s="11">
        <f t="shared" si="91"/>
        <v>42013.540613425925</v>
      </c>
      <c r="S1423" s="12">
        <f t="shared" si="88"/>
        <v>42043.540613425925</v>
      </c>
    </row>
    <row r="1424" spans="1:19" ht="43.2">
      <c r="A1424">
        <v>1422</v>
      </c>
      <c r="B1424" s="3" t="s">
        <v>1423</v>
      </c>
      <c r="C1424" s="3" t="s">
        <v>5532</v>
      </c>
      <c r="D1424" s="15">
        <v>25000</v>
      </c>
      <c r="E1424" s="1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7">
        <f t="shared" si="89"/>
        <v>12500</v>
      </c>
      <c r="O1424" s="5">
        <f t="shared" si="90"/>
        <v>1.0399999999999999E-3</v>
      </c>
      <c r="P1424" s="6" t="s">
        <v>8277</v>
      </c>
      <c r="Q1424" s="6" t="s">
        <v>8296</v>
      </c>
      <c r="R1424" s="11">
        <f t="shared" si="91"/>
        <v>42603.864629629628</v>
      </c>
      <c r="S1424" s="12">
        <f t="shared" si="88"/>
        <v>42633.864629629628</v>
      </c>
    </row>
    <row r="1425" spans="1:19" ht="43.2">
      <c r="A1425">
        <v>1423</v>
      </c>
      <c r="B1425" s="3" t="s">
        <v>1424</v>
      </c>
      <c r="C1425" s="3" t="s">
        <v>5533</v>
      </c>
      <c r="D1425" s="15">
        <v>30000</v>
      </c>
      <c r="E1425" s="1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7">
        <f t="shared" si="89"/>
        <v>30000</v>
      </c>
      <c r="O1425" s="5">
        <f t="shared" si="90"/>
        <v>3.3333333333333335E-3</v>
      </c>
      <c r="P1425" s="6" t="s">
        <v>8277</v>
      </c>
      <c r="Q1425" s="6" t="s">
        <v>8296</v>
      </c>
      <c r="R1425" s="11">
        <f t="shared" si="91"/>
        <v>42339.985312500001</v>
      </c>
      <c r="S1425" s="12">
        <f t="shared" si="88"/>
        <v>42369.985312500001</v>
      </c>
    </row>
    <row r="1426" spans="1:19" ht="43.2">
      <c r="A1426">
        <v>1424</v>
      </c>
      <c r="B1426" s="3" t="s">
        <v>1425</v>
      </c>
      <c r="C1426" s="3" t="s">
        <v>5534</v>
      </c>
      <c r="D1426" s="15">
        <v>7500</v>
      </c>
      <c r="E1426" s="1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7">
        <f t="shared" si="89"/>
        <v>535.71428571428567</v>
      </c>
      <c r="O1426" s="5">
        <f t="shared" si="90"/>
        <v>0.2036</v>
      </c>
      <c r="P1426" s="6" t="s">
        <v>8277</v>
      </c>
      <c r="Q1426" s="6" t="s">
        <v>8296</v>
      </c>
      <c r="R1426" s="11">
        <f t="shared" si="91"/>
        <v>42676.342615740738</v>
      </c>
      <c r="S1426" s="12">
        <f t="shared" si="88"/>
        <v>42689.384282407409</v>
      </c>
    </row>
    <row r="1427" spans="1:19" ht="43.2">
      <c r="A1427">
        <v>1425</v>
      </c>
      <c r="B1427" s="3" t="s">
        <v>1426</v>
      </c>
      <c r="C1427" s="3" t="s">
        <v>5535</v>
      </c>
      <c r="D1427" s="15">
        <v>13000</v>
      </c>
      <c r="E1427" s="1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7" t="e">
        <f t="shared" si="89"/>
        <v>#DIV/0!</v>
      </c>
      <c r="O1427" s="5">
        <f t="shared" si="90"/>
        <v>0</v>
      </c>
      <c r="P1427" s="6" t="s">
        <v>8277</v>
      </c>
      <c r="Q1427" s="6" t="s">
        <v>8296</v>
      </c>
      <c r="R1427" s="11">
        <f t="shared" si="91"/>
        <v>42092.756469907406</v>
      </c>
      <c r="S1427" s="12">
        <f t="shared" si="88"/>
        <v>42122.756469907406</v>
      </c>
    </row>
    <row r="1428" spans="1:19" ht="43.2">
      <c r="A1428">
        <v>1426</v>
      </c>
      <c r="B1428" s="3" t="s">
        <v>1427</v>
      </c>
      <c r="C1428" s="3" t="s">
        <v>5536</v>
      </c>
      <c r="D1428" s="15">
        <v>1000</v>
      </c>
      <c r="E1428" s="1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7" t="e">
        <f t="shared" si="89"/>
        <v>#DIV/0!</v>
      </c>
      <c r="O1428" s="5">
        <f t="shared" si="90"/>
        <v>0</v>
      </c>
      <c r="P1428" s="6" t="s">
        <v>8277</v>
      </c>
      <c r="Q1428" s="6" t="s">
        <v>8296</v>
      </c>
      <c r="R1428" s="11">
        <f t="shared" si="91"/>
        <v>42180.015277777777</v>
      </c>
      <c r="S1428" s="12">
        <f t="shared" si="88"/>
        <v>42240.015277777777</v>
      </c>
    </row>
    <row r="1429" spans="1:19" ht="57.6">
      <c r="A1429">
        <v>1427</v>
      </c>
      <c r="B1429" s="3" t="s">
        <v>1428</v>
      </c>
      <c r="C1429" s="3" t="s">
        <v>5537</v>
      </c>
      <c r="D1429" s="15">
        <v>5000</v>
      </c>
      <c r="E1429" s="1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7">
        <f t="shared" si="89"/>
        <v>1250</v>
      </c>
      <c r="O1429" s="5">
        <f t="shared" si="90"/>
        <v>8.3799999999999999E-2</v>
      </c>
      <c r="P1429" s="6" t="s">
        <v>8277</v>
      </c>
      <c r="Q1429" s="6" t="s">
        <v>8296</v>
      </c>
      <c r="R1429" s="11">
        <f t="shared" si="91"/>
        <v>42601.476678240739</v>
      </c>
      <c r="S1429" s="12">
        <f t="shared" si="88"/>
        <v>42631.476678240739</v>
      </c>
    </row>
    <row r="1430" spans="1:19" ht="43.2">
      <c r="A1430">
        <v>1428</v>
      </c>
      <c r="B1430" s="3" t="s">
        <v>1429</v>
      </c>
      <c r="C1430" s="3" t="s">
        <v>5538</v>
      </c>
      <c r="D1430" s="15">
        <v>1000</v>
      </c>
      <c r="E1430" s="1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7">
        <f t="shared" si="89"/>
        <v>333.33333333333331</v>
      </c>
      <c r="O1430" s="5">
        <f t="shared" si="90"/>
        <v>4.4999999999999998E-2</v>
      </c>
      <c r="P1430" s="6" t="s">
        <v>8277</v>
      </c>
      <c r="Q1430" s="6" t="s">
        <v>8296</v>
      </c>
      <c r="R1430" s="11">
        <f t="shared" si="91"/>
        <v>42432.004826388889</v>
      </c>
      <c r="S1430" s="12">
        <f t="shared" si="88"/>
        <v>42461.963159722218</v>
      </c>
    </row>
    <row r="1431" spans="1:19" ht="43.2">
      <c r="A1431">
        <v>1429</v>
      </c>
      <c r="B1431" s="3" t="s">
        <v>1430</v>
      </c>
      <c r="C1431" s="3" t="s">
        <v>5539</v>
      </c>
      <c r="D1431" s="15">
        <v>10000</v>
      </c>
      <c r="E1431" s="1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7" t="e">
        <f t="shared" si="89"/>
        <v>#DIV/0!</v>
      </c>
      <c r="O1431" s="5">
        <f t="shared" si="90"/>
        <v>0</v>
      </c>
      <c r="P1431" s="6" t="s">
        <v>8277</v>
      </c>
      <c r="Q1431" s="6" t="s">
        <v>8296</v>
      </c>
      <c r="R1431" s="11">
        <f t="shared" si="91"/>
        <v>42073.685671296298</v>
      </c>
      <c r="S1431" s="12">
        <f t="shared" si="88"/>
        <v>42103.685671296298</v>
      </c>
    </row>
    <row r="1432" spans="1:19" ht="43.2">
      <c r="A1432">
        <v>1430</v>
      </c>
      <c r="B1432" s="3" t="s">
        <v>1431</v>
      </c>
      <c r="C1432" s="3" t="s">
        <v>5540</v>
      </c>
      <c r="D1432" s="15">
        <v>5000</v>
      </c>
      <c r="E1432" s="1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7">
        <f t="shared" si="89"/>
        <v>1000</v>
      </c>
      <c r="O1432" s="5">
        <f t="shared" si="90"/>
        <v>8.0600000000000005E-2</v>
      </c>
      <c r="P1432" s="6" t="s">
        <v>8277</v>
      </c>
      <c r="Q1432" s="6" t="s">
        <v>8296</v>
      </c>
      <c r="R1432" s="11">
        <f t="shared" si="91"/>
        <v>41961.438518518524</v>
      </c>
      <c r="S1432" s="12">
        <f t="shared" si="88"/>
        <v>41992.438518518524</v>
      </c>
    </row>
    <row r="1433" spans="1:19" ht="43.2">
      <c r="A1433">
        <v>1431</v>
      </c>
      <c r="B1433" s="3" t="s">
        <v>1432</v>
      </c>
      <c r="C1433" s="3" t="s">
        <v>5541</v>
      </c>
      <c r="D1433" s="15">
        <v>17000</v>
      </c>
      <c r="E1433" s="1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7">
        <f t="shared" si="89"/>
        <v>361.70212765957444</v>
      </c>
      <c r="O1433" s="5">
        <f t="shared" si="90"/>
        <v>0.31947058823529412</v>
      </c>
      <c r="P1433" s="6" t="s">
        <v>8277</v>
      </c>
      <c r="Q1433" s="6" t="s">
        <v>8296</v>
      </c>
      <c r="R1433" s="11">
        <f t="shared" si="91"/>
        <v>42303.835833333331</v>
      </c>
      <c r="S1433" s="12">
        <f t="shared" si="88"/>
        <v>42333.877500000002</v>
      </c>
    </row>
    <row r="1434" spans="1:19" ht="43.2">
      <c r="A1434">
        <v>1432</v>
      </c>
      <c r="B1434" s="3" t="s">
        <v>1433</v>
      </c>
      <c r="C1434" s="3" t="s">
        <v>5542</v>
      </c>
      <c r="D1434" s="15">
        <v>40000</v>
      </c>
      <c r="E1434" s="1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7" t="e">
        <f t="shared" si="89"/>
        <v>#DIV/0!</v>
      </c>
      <c r="O1434" s="5">
        <f t="shared" si="90"/>
        <v>0</v>
      </c>
      <c r="P1434" s="6" t="s">
        <v>8277</v>
      </c>
      <c r="Q1434" s="6" t="s">
        <v>8296</v>
      </c>
      <c r="R1434" s="11">
        <f t="shared" si="91"/>
        <v>42175.405416666668</v>
      </c>
      <c r="S1434" s="12">
        <f t="shared" si="88"/>
        <v>42205.405416666668</v>
      </c>
    </row>
    <row r="1435" spans="1:19" ht="43.2">
      <c r="A1435">
        <v>1433</v>
      </c>
      <c r="B1435" s="3" t="s">
        <v>1434</v>
      </c>
      <c r="C1435" s="3" t="s">
        <v>5543</v>
      </c>
      <c r="D1435" s="15">
        <v>12000</v>
      </c>
      <c r="E1435" s="1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7">
        <f t="shared" si="89"/>
        <v>1200</v>
      </c>
      <c r="O1435" s="5">
        <f t="shared" si="90"/>
        <v>6.7083333333333328E-2</v>
      </c>
      <c r="P1435" s="6" t="s">
        <v>8277</v>
      </c>
      <c r="Q1435" s="6" t="s">
        <v>8296</v>
      </c>
      <c r="R1435" s="11">
        <f t="shared" si="91"/>
        <v>42673.250868055555</v>
      </c>
      <c r="S1435" s="12">
        <f t="shared" si="88"/>
        <v>42714.083333333328</v>
      </c>
    </row>
    <row r="1436" spans="1:19" ht="43.2">
      <c r="A1436">
        <v>1434</v>
      </c>
      <c r="B1436" s="3" t="s">
        <v>1435</v>
      </c>
      <c r="C1436" s="3" t="s">
        <v>5544</v>
      </c>
      <c r="D1436" s="15">
        <v>82000</v>
      </c>
      <c r="E1436" s="1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7">
        <f t="shared" si="89"/>
        <v>7454.545454545455</v>
      </c>
      <c r="O1436" s="5">
        <f t="shared" si="90"/>
        <v>9.987804878048781E-2</v>
      </c>
      <c r="P1436" s="6" t="s">
        <v>8277</v>
      </c>
      <c r="Q1436" s="6" t="s">
        <v>8296</v>
      </c>
      <c r="R1436" s="11">
        <f t="shared" si="91"/>
        <v>42142.392106481479</v>
      </c>
      <c r="S1436" s="12">
        <f t="shared" si="88"/>
        <v>42163.25</v>
      </c>
    </row>
    <row r="1437" spans="1:19" ht="43.2">
      <c r="A1437">
        <v>1435</v>
      </c>
      <c r="B1437" s="3" t="s">
        <v>1436</v>
      </c>
      <c r="C1437" s="3" t="s">
        <v>5545</v>
      </c>
      <c r="D1437" s="15">
        <v>15000</v>
      </c>
      <c r="E1437" s="1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7">
        <f t="shared" si="89"/>
        <v>7500</v>
      </c>
      <c r="O1437" s="5">
        <f t="shared" si="90"/>
        <v>1E-3</v>
      </c>
      <c r="P1437" s="6" t="s">
        <v>8277</v>
      </c>
      <c r="Q1437" s="6" t="s">
        <v>8296</v>
      </c>
      <c r="R1437" s="11">
        <f t="shared" si="91"/>
        <v>42258.405324074076</v>
      </c>
      <c r="S1437" s="12">
        <f t="shared" si="88"/>
        <v>42288.405324074076</v>
      </c>
    </row>
    <row r="1438" spans="1:19" ht="43.2">
      <c r="A1438">
        <v>1436</v>
      </c>
      <c r="B1438" s="3" t="s">
        <v>1437</v>
      </c>
      <c r="C1438" s="3" t="s">
        <v>5546</v>
      </c>
      <c r="D1438" s="15">
        <v>10000</v>
      </c>
      <c r="E1438" s="1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7">
        <f t="shared" si="89"/>
        <v>5000</v>
      </c>
      <c r="O1438" s="5">
        <f t="shared" si="90"/>
        <v>7.7000000000000002E-3</v>
      </c>
      <c r="P1438" s="6" t="s">
        <v>8277</v>
      </c>
      <c r="Q1438" s="6" t="s">
        <v>8296</v>
      </c>
      <c r="R1438" s="11">
        <f t="shared" si="91"/>
        <v>42390.97519675926</v>
      </c>
      <c r="S1438" s="12">
        <f t="shared" si="88"/>
        <v>42420.97519675926</v>
      </c>
    </row>
    <row r="1439" spans="1:19" ht="57.6">
      <c r="A1439">
        <v>1437</v>
      </c>
      <c r="B1439" s="3" t="s">
        <v>1438</v>
      </c>
      <c r="C1439" s="3" t="s">
        <v>5547</v>
      </c>
      <c r="D1439" s="15">
        <v>3000</v>
      </c>
      <c r="E1439" s="1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7">
        <f t="shared" si="89"/>
        <v>136.36363636363637</v>
      </c>
      <c r="O1439" s="5">
        <f t="shared" si="90"/>
        <v>0.26900000000000002</v>
      </c>
      <c r="P1439" s="6" t="s">
        <v>8277</v>
      </c>
      <c r="Q1439" s="6" t="s">
        <v>8296</v>
      </c>
      <c r="R1439" s="11">
        <f t="shared" si="91"/>
        <v>41796.156701388885</v>
      </c>
      <c r="S1439" s="12">
        <f t="shared" si="88"/>
        <v>41832.832638888889</v>
      </c>
    </row>
    <row r="1440" spans="1:19" ht="43.2">
      <c r="A1440">
        <v>1438</v>
      </c>
      <c r="B1440" s="3" t="s">
        <v>1439</v>
      </c>
      <c r="C1440" s="3" t="s">
        <v>5548</v>
      </c>
      <c r="D1440" s="15">
        <v>20000</v>
      </c>
      <c r="E1440" s="1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7">
        <f t="shared" si="89"/>
        <v>2500</v>
      </c>
      <c r="O1440" s="5">
        <f t="shared" si="90"/>
        <v>0.03</v>
      </c>
      <c r="P1440" s="6" t="s">
        <v>8277</v>
      </c>
      <c r="Q1440" s="6" t="s">
        <v>8296</v>
      </c>
      <c r="R1440" s="11">
        <f t="shared" si="91"/>
        <v>42457.496516203704</v>
      </c>
      <c r="S1440" s="12">
        <f t="shared" si="88"/>
        <v>42487.204861111109</v>
      </c>
    </row>
    <row r="1441" spans="1:19" ht="43.2">
      <c r="A1441">
        <v>1439</v>
      </c>
      <c r="B1441" s="3" t="s">
        <v>1440</v>
      </c>
      <c r="C1441" s="3" t="s">
        <v>5549</v>
      </c>
      <c r="D1441" s="15">
        <v>2725</v>
      </c>
      <c r="E1441" s="1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7">
        <f t="shared" si="89"/>
        <v>454.16666666666669</v>
      </c>
      <c r="O1441" s="5">
        <f t="shared" si="90"/>
        <v>6.6055045871559637E-2</v>
      </c>
      <c r="P1441" s="6" t="s">
        <v>8277</v>
      </c>
      <c r="Q1441" s="6" t="s">
        <v>8296</v>
      </c>
      <c r="R1441" s="11">
        <f t="shared" si="91"/>
        <v>42040.454872685186</v>
      </c>
      <c r="S1441" s="12">
        <f t="shared" si="88"/>
        <v>42070.454872685186</v>
      </c>
    </row>
    <row r="1442" spans="1:19" ht="43.2">
      <c r="A1442">
        <v>1440</v>
      </c>
      <c r="B1442" s="3" t="s">
        <v>1441</v>
      </c>
      <c r="C1442" s="3" t="s">
        <v>5550</v>
      </c>
      <c r="D1442" s="15">
        <v>13000</v>
      </c>
      <c r="E1442" s="1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7">
        <f t="shared" si="89"/>
        <v>13000</v>
      </c>
      <c r="O1442" s="5">
        <f t="shared" si="90"/>
        <v>7.6923076923076926E-5</v>
      </c>
      <c r="P1442" s="6" t="s">
        <v>8277</v>
      </c>
      <c r="Q1442" s="6" t="s">
        <v>8296</v>
      </c>
      <c r="R1442" s="11">
        <f t="shared" si="91"/>
        <v>42486.373414351852</v>
      </c>
      <c r="S1442" s="12">
        <f t="shared" si="88"/>
        <v>42516.373414351852</v>
      </c>
    </row>
    <row r="1443" spans="1:19" ht="43.2">
      <c r="A1443">
        <v>1441</v>
      </c>
      <c r="B1443" s="3" t="s">
        <v>1442</v>
      </c>
      <c r="C1443" s="3" t="s">
        <v>5551</v>
      </c>
      <c r="D1443" s="15">
        <v>180000</v>
      </c>
      <c r="E1443" s="1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7">
        <f t="shared" si="89"/>
        <v>60000</v>
      </c>
      <c r="O1443" s="5">
        <f t="shared" si="90"/>
        <v>1.1222222222222222E-2</v>
      </c>
      <c r="P1443" s="6" t="s">
        <v>8277</v>
      </c>
      <c r="Q1443" s="6" t="s">
        <v>8296</v>
      </c>
      <c r="R1443" s="11">
        <f t="shared" si="91"/>
        <v>42198.390844907408</v>
      </c>
      <c r="S1443" s="12">
        <f t="shared" si="88"/>
        <v>42258.390844907408</v>
      </c>
    </row>
    <row r="1444" spans="1:19" ht="43.2">
      <c r="A1444">
        <v>1442</v>
      </c>
      <c r="B1444" s="3" t="s">
        <v>1443</v>
      </c>
      <c r="C1444" s="3" t="s">
        <v>5552</v>
      </c>
      <c r="D1444" s="15">
        <v>1500</v>
      </c>
      <c r="E1444" s="1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7" t="e">
        <f t="shared" si="89"/>
        <v>#DIV/0!</v>
      </c>
      <c r="O1444" s="5">
        <f t="shared" si="90"/>
        <v>0</v>
      </c>
      <c r="P1444" s="6" t="s">
        <v>8277</v>
      </c>
      <c r="Q1444" s="6" t="s">
        <v>8296</v>
      </c>
      <c r="R1444" s="11">
        <f t="shared" si="91"/>
        <v>42485.27034722222</v>
      </c>
      <c r="S1444" s="12">
        <f t="shared" si="88"/>
        <v>42515.27034722222</v>
      </c>
    </row>
    <row r="1445" spans="1:19" ht="43.2">
      <c r="A1445">
        <v>1443</v>
      </c>
      <c r="B1445" s="3" t="s">
        <v>1444</v>
      </c>
      <c r="C1445" s="3" t="s">
        <v>5553</v>
      </c>
      <c r="D1445" s="15">
        <v>13000</v>
      </c>
      <c r="E1445" s="1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7" t="e">
        <f t="shared" si="89"/>
        <v>#DIV/0!</v>
      </c>
      <c r="O1445" s="5">
        <f t="shared" si="90"/>
        <v>0</v>
      </c>
      <c r="P1445" s="6" t="s">
        <v>8277</v>
      </c>
      <c r="Q1445" s="6" t="s">
        <v>8296</v>
      </c>
      <c r="R1445" s="11">
        <f t="shared" si="91"/>
        <v>42707.551030092596</v>
      </c>
      <c r="S1445" s="12">
        <f t="shared" si="88"/>
        <v>42737.551030092596</v>
      </c>
    </row>
    <row r="1446" spans="1:19" ht="43.2">
      <c r="A1446">
        <v>1444</v>
      </c>
      <c r="B1446" s="3" t="s">
        <v>1445</v>
      </c>
      <c r="C1446" s="3" t="s">
        <v>5554</v>
      </c>
      <c r="D1446" s="15">
        <v>4950</v>
      </c>
      <c r="E1446" s="1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7" t="e">
        <f t="shared" si="89"/>
        <v>#DIV/0!</v>
      </c>
      <c r="O1446" s="5">
        <f t="shared" si="90"/>
        <v>0</v>
      </c>
      <c r="P1446" s="6" t="s">
        <v>8277</v>
      </c>
      <c r="Q1446" s="6" t="s">
        <v>8296</v>
      </c>
      <c r="R1446" s="11">
        <f t="shared" si="91"/>
        <v>42199.498402777783</v>
      </c>
      <c r="S1446" s="12">
        <f t="shared" si="88"/>
        <v>42259.498402777783</v>
      </c>
    </row>
    <row r="1447" spans="1:19" ht="43.2">
      <c r="A1447">
        <v>1445</v>
      </c>
      <c r="B1447" s="3" t="s">
        <v>1446</v>
      </c>
      <c r="C1447" s="3" t="s">
        <v>5555</v>
      </c>
      <c r="D1447" s="15">
        <v>130000</v>
      </c>
      <c r="E1447" s="1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7" t="e">
        <f t="shared" si="89"/>
        <v>#DIV/0!</v>
      </c>
      <c r="O1447" s="5">
        <f t="shared" si="90"/>
        <v>0</v>
      </c>
      <c r="P1447" s="6" t="s">
        <v>8277</v>
      </c>
      <c r="Q1447" s="6" t="s">
        <v>8296</v>
      </c>
      <c r="R1447" s="11">
        <f t="shared" si="91"/>
        <v>42139.167303240742</v>
      </c>
      <c r="S1447" s="12">
        <f t="shared" si="88"/>
        <v>42169.167303240742</v>
      </c>
    </row>
    <row r="1448" spans="1:19" ht="43.2">
      <c r="A1448">
        <v>1446</v>
      </c>
      <c r="B1448" s="3" t="s">
        <v>1447</v>
      </c>
      <c r="C1448" s="3" t="s">
        <v>5556</v>
      </c>
      <c r="D1448" s="15">
        <v>900</v>
      </c>
      <c r="E1448" s="1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7" t="e">
        <f t="shared" si="89"/>
        <v>#DIV/0!</v>
      </c>
      <c r="O1448" s="5">
        <f t="shared" si="90"/>
        <v>0</v>
      </c>
      <c r="P1448" s="6" t="s">
        <v>8277</v>
      </c>
      <c r="Q1448" s="6" t="s">
        <v>8296</v>
      </c>
      <c r="R1448" s="11">
        <f t="shared" si="91"/>
        <v>42461.072662037041</v>
      </c>
      <c r="S1448" s="12">
        <f t="shared" si="88"/>
        <v>42481.072662037041</v>
      </c>
    </row>
    <row r="1449" spans="1:19" ht="28.8">
      <c r="A1449">
        <v>1447</v>
      </c>
      <c r="B1449" s="3" t="s">
        <v>1448</v>
      </c>
      <c r="C1449" s="3" t="s">
        <v>5557</v>
      </c>
      <c r="D1449" s="15">
        <v>500000</v>
      </c>
      <c r="E1449" s="1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7">
        <f t="shared" si="89"/>
        <v>166666.66666666666</v>
      </c>
      <c r="O1449" s="5">
        <f t="shared" si="90"/>
        <v>1.4999999999999999E-4</v>
      </c>
      <c r="P1449" s="6" t="s">
        <v>8277</v>
      </c>
      <c r="Q1449" s="6" t="s">
        <v>8296</v>
      </c>
      <c r="R1449" s="11">
        <f t="shared" si="91"/>
        <v>42529.355717592596</v>
      </c>
      <c r="S1449" s="12">
        <f t="shared" si="88"/>
        <v>42559.355717592596</v>
      </c>
    </row>
    <row r="1450" spans="1:19" ht="57.6">
      <c r="A1450">
        <v>1448</v>
      </c>
      <c r="B1450" s="3" t="s">
        <v>1449</v>
      </c>
      <c r="C1450" s="3" t="s">
        <v>5558</v>
      </c>
      <c r="D1450" s="15">
        <v>200000</v>
      </c>
      <c r="E1450" s="1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7" t="e">
        <f t="shared" si="89"/>
        <v>#DIV/0!</v>
      </c>
      <c r="O1450" s="5">
        <f t="shared" si="90"/>
        <v>0</v>
      </c>
      <c r="P1450" s="6" t="s">
        <v>8277</v>
      </c>
      <c r="Q1450" s="6" t="s">
        <v>8296</v>
      </c>
      <c r="R1450" s="11">
        <f t="shared" si="91"/>
        <v>42115.561550925922</v>
      </c>
      <c r="S1450" s="12">
        <f t="shared" si="88"/>
        <v>42145.850694444445</v>
      </c>
    </row>
    <row r="1451" spans="1:19" ht="43.2">
      <c r="A1451">
        <v>1449</v>
      </c>
      <c r="B1451" s="3" t="s">
        <v>1450</v>
      </c>
      <c r="C1451" s="3" t="s">
        <v>5559</v>
      </c>
      <c r="D1451" s="15">
        <v>8888</v>
      </c>
      <c r="E1451" s="1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7" t="e">
        <f t="shared" si="89"/>
        <v>#DIV/0!</v>
      </c>
      <c r="O1451" s="5">
        <f t="shared" si="90"/>
        <v>0</v>
      </c>
      <c r="P1451" s="6" t="s">
        <v>8277</v>
      </c>
      <c r="Q1451" s="6" t="s">
        <v>8296</v>
      </c>
      <c r="R1451" s="11">
        <f t="shared" si="91"/>
        <v>42086.436400462961</v>
      </c>
      <c r="S1451" s="12">
        <f t="shared" si="88"/>
        <v>42134.436400462961</v>
      </c>
    </row>
    <row r="1452" spans="1:19" ht="57.6">
      <c r="A1452">
        <v>1450</v>
      </c>
      <c r="B1452" s="3" t="s">
        <v>1451</v>
      </c>
      <c r="C1452" s="3" t="s">
        <v>5560</v>
      </c>
      <c r="D1452" s="15">
        <v>100000</v>
      </c>
      <c r="E1452" s="1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7">
        <f t="shared" si="89"/>
        <v>100000</v>
      </c>
      <c r="O1452" s="5">
        <f t="shared" si="90"/>
        <v>1.0000000000000001E-5</v>
      </c>
      <c r="P1452" s="6" t="s">
        <v>8277</v>
      </c>
      <c r="Q1452" s="6" t="s">
        <v>8296</v>
      </c>
      <c r="R1452" s="11">
        <f t="shared" si="91"/>
        <v>42389.796261574069</v>
      </c>
      <c r="S1452" s="12">
        <f t="shared" si="88"/>
        <v>42419.796261574069</v>
      </c>
    </row>
    <row r="1453" spans="1:19" ht="43.2">
      <c r="A1453">
        <v>1451</v>
      </c>
      <c r="B1453" s="3" t="s">
        <v>1452</v>
      </c>
      <c r="C1453" s="3" t="s">
        <v>5561</v>
      </c>
      <c r="D1453" s="15">
        <v>18950</v>
      </c>
      <c r="E1453" s="1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7">
        <f t="shared" si="89"/>
        <v>9475</v>
      </c>
      <c r="O1453" s="5">
        <f t="shared" si="90"/>
        <v>1.0554089709762533E-4</v>
      </c>
      <c r="P1453" s="6" t="s">
        <v>8277</v>
      </c>
      <c r="Q1453" s="6" t="s">
        <v>8296</v>
      </c>
      <c r="R1453" s="11">
        <f t="shared" si="91"/>
        <v>41931.584016203706</v>
      </c>
      <c r="S1453" s="12">
        <f t="shared" si="88"/>
        <v>41961.62568287037</v>
      </c>
    </row>
    <row r="1454" spans="1:19" ht="28.8">
      <c r="A1454">
        <v>1452</v>
      </c>
      <c r="B1454" s="3" t="s">
        <v>1453</v>
      </c>
      <c r="C1454" s="3" t="s">
        <v>5562</v>
      </c>
      <c r="D1454" s="15">
        <v>14000</v>
      </c>
      <c r="E1454" s="1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7" t="e">
        <f t="shared" si="89"/>
        <v>#DIV/0!</v>
      </c>
      <c r="O1454" s="5">
        <f t="shared" si="90"/>
        <v>0</v>
      </c>
      <c r="P1454" s="6" t="s">
        <v>8277</v>
      </c>
      <c r="Q1454" s="6" t="s">
        <v>8296</v>
      </c>
      <c r="R1454" s="11">
        <f t="shared" si="91"/>
        <v>41818.328275462962</v>
      </c>
      <c r="S1454" s="12">
        <f t="shared" si="88"/>
        <v>41848.328275462962</v>
      </c>
    </row>
    <row r="1455" spans="1:19" ht="43.2">
      <c r="A1455">
        <v>1453</v>
      </c>
      <c r="B1455" s="3" t="s">
        <v>1454</v>
      </c>
      <c r="C1455" s="3" t="s">
        <v>5563</v>
      </c>
      <c r="D1455" s="15">
        <v>25000</v>
      </c>
      <c r="E1455" s="1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7" t="e">
        <f t="shared" si="89"/>
        <v>#DIV/0!</v>
      </c>
      <c r="O1455" s="5">
        <f t="shared" si="90"/>
        <v>0</v>
      </c>
      <c r="P1455" s="6" t="s">
        <v>8277</v>
      </c>
      <c r="Q1455" s="6" t="s">
        <v>8296</v>
      </c>
      <c r="R1455" s="11">
        <f t="shared" si="91"/>
        <v>42795.321145833332</v>
      </c>
      <c r="S1455" s="12">
        <f t="shared" si="88"/>
        <v>42840.279479166667</v>
      </c>
    </row>
    <row r="1456" spans="1:19" ht="43.2">
      <c r="A1456">
        <v>1454</v>
      </c>
      <c r="B1456" s="3" t="s">
        <v>1455</v>
      </c>
      <c r="C1456" s="3" t="s">
        <v>5564</v>
      </c>
      <c r="D1456" s="15">
        <v>1750</v>
      </c>
      <c r="E1456" s="1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7">
        <f t="shared" si="89"/>
        <v>1750</v>
      </c>
      <c r="O1456" s="5">
        <f t="shared" si="90"/>
        <v>8.5714285714285719E-3</v>
      </c>
      <c r="P1456" s="6" t="s">
        <v>8277</v>
      </c>
      <c r="Q1456" s="6" t="s">
        <v>8296</v>
      </c>
      <c r="R1456" s="11">
        <f t="shared" si="91"/>
        <v>42463.491666666669</v>
      </c>
      <c r="S1456" s="12">
        <f t="shared" si="88"/>
        <v>42484.540972222225</v>
      </c>
    </row>
    <row r="1457" spans="1:19" ht="43.2">
      <c r="A1457">
        <v>1455</v>
      </c>
      <c r="B1457" s="3" t="s">
        <v>1456</v>
      </c>
      <c r="C1457" s="3" t="s">
        <v>5565</v>
      </c>
      <c r="D1457" s="15">
        <v>15000</v>
      </c>
      <c r="E1457" s="1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7">
        <f t="shared" si="89"/>
        <v>2142.8571428571427</v>
      </c>
      <c r="O1457" s="5">
        <f t="shared" si="90"/>
        <v>0.105</v>
      </c>
      <c r="P1457" s="6" t="s">
        <v>8277</v>
      </c>
      <c r="Q1457" s="6" t="s">
        <v>8296</v>
      </c>
      <c r="R1457" s="11">
        <f t="shared" si="91"/>
        <v>41832.297685185185</v>
      </c>
      <c r="S1457" s="12">
        <f t="shared" si="88"/>
        <v>41887.193749999999</v>
      </c>
    </row>
    <row r="1458" spans="1:19">
      <c r="A1458">
        <v>1456</v>
      </c>
      <c r="B1458" s="3" t="s">
        <v>1457</v>
      </c>
      <c r="C1458" s="3" t="s">
        <v>5566</v>
      </c>
      <c r="D1458" s="15">
        <v>5000</v>
      </c>
      <c r="E1458" s="1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7">
        <f t="shared" si="89"/>
        <v>1666.6666666666667</v>
      </c>
      <c r="O1458" s="5">
        <f t="shared" si="90"/>
        <v>2.9000000000000001E-2</v>
      </c>
      <c r="P1458" s="6" t="s">
        <v>8277</v>
      </c>
      <c r="Q1458" s="6" t="s">
        <v>8296</v>
      </c>
      <c r="R1458" s="11">
        <f t="shared" si="91"/>
        <v>42708.293576388889</v>
      </c>
      <c r="S1458" s="12">
        <f t="shared" si="88"/>
        <v>42738.293576388889</v>
      </c>
    </row>
    <row r="1459" spans="1:19" ht="28.8">
      <c r="A1459">
        <v>1457</v>
      </c>
      <c r="B1459" s="3" t="s">
        <v>1458</v>
      </c>
      <c r="C1459" s="3" t="s">
        <v>5567</v>
      </c>
      <c r="D1459" s="15">
        <v>6000</v>
      </c>
      <c r="E1459" s="1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7" t="e">
        <f t="shared" si="89"/>
        <v>#DIV/0!</v>
      </c>
      <c r="O1459" s="5">
        <f t="shared" si="90"/>
        <v>0</v>
      </c>
      <c r="P1459" s="6" t="s">
        <v>8277</v>
      </c>
      <c r="Q1459" s="6" t="s">
        <v>8296</v>
      </c>
      <c r="R1459" s="11">
        <f t="shared" si="91"/>
        <v>42289.52134259259</v>
      </c>
      <c r="S1459" s="12">
        <f t="shared" si="88"/>
        <v>42319.563009259262</v>
      </c>
    </row>
    <row r="1460" spans="1:19" ht="57.6">
      <c r="A1460">
        <v>1458</v>
      </c>
      <c r="B1460" s="3" t="s">
        <v>1459</v>
      </c>
      <c r="C1460" s="3" t="s">
        <v>5568</v>
      </c>
      <c r="D1460" s="15">
        <v>5000</v>
      </c>
      <c r="E1460" s="1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7" t="e">
        <f t="shared" si="89"/>
        <v>#DIV/0!</v>
      </c>
      <c r="O1460" s="5">
        <f t="shared" si="90"/>
        <v>0</v>
      </c>
      <c r="P1460" s="6" t="s">
        <v>8277</v>
      </c>
      <c r="Q1460" s="6" t="s">
        <v>8296</v>
      </c>
      <c r="R1460" s="11">
        <f t="shared" si="91"/>
        <v>41831.330555555556</v>
      </c>
      <c r="S1460" s="12">
        <f t="shared" si="88"/>
        <v>41861.791666666664</v>
      </c>
    </row>
    <row r="1461" spans="1:19" ht="43.2">
      <c r="A1461">
        <v>1459</v>
      </c>
      <c r="B1461" s="3" t="s">
        <v>1460</v>
      </c>
      <c r="C1461" s="3" t="s">
        <v>5569</v>
      </c>
      <c r="D1461" s="15">
        <v>37000</v>
      </c>
      <c r="E1461" s="1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7" t="e">
        <f t="shared" si="89"/>
        <v>#DIV/0!</v>
      </c>
      <c r="O1461" s="5">
        <f t="shared" si="90"/>
        <v>0</v>
      </c>
      <c r="P1461" s="6" t="s">
        <v>8277</v>
      </c>
      <c r="Q1461" s="6" t="s">
        <v>8296</v>
      </c>
      <c r="R1461" s="11">
        <f t="shared" si="91"/>
        <v>42311.829814814817</v>
      </c>
      <c r="S1461" s="12">
        <f t="shared" si="88"/>
        <v>42340.350694444445</v>
      </c>
    </row>
    <row r="1462" spans="1:19" ht="43.2">
      <c r="A1462">
        <v>1460</v>
      </c>
      <c r="B1462" s="3" t="s">
        <v>1461</v>
      </c>
      <c r="C1462" s="3" t="s">
        <v>5570</v>
      </c>
      <c r="D1462" s="15">
        <v>25000000</v>
      </c>
      <c r="E1462" s="1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7" t="e">
        <f t="shared" si="89"/>
        <v>#DIV/0!</v>
      </c>
      <c r="O1462" s="5">
        <f t="shared" si="90"/>
        <v>0</v>
      </c>
      <c r="P1462" s="6" t="s">
        <v>8277</v>
      </c>
      <c r="Q1462" s="6" t="s">
        <v>8296</v>
      </c>
      <c r="R1462" s="11">
        <f t="shared" si="91"/>
        <v>41915.521967592591</v>
      </c>
      <c r="S1462" s="12">
        <f t="shared" si="88"/>
        <v>41973.614583333328</v>
      </c>
    </row>
    <row r="1463" spans="1:19" ht="28.8">
      <c r="A1463">
        <v>1461</v>
      </c>
      <c r="B1463" s="3" t="s">
        <v>1462</v>
      </c>
      <c r="C1463" s="3" t="s">
        <v>5571</v>
      </c>
      <c r="D1463" s="15">
        <v>15000</v>
      </c>
      <c r="E1463" s="1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7">
        <f t="shared" si="89"/>
        <v>44.117647058823529</v>
      </c>
      <c r="O1463" s="5">
        <f t="shared" si="90"/>
        <v>1.012446</v>
      </c>
      <c r="P1463" s="6" t="s">
        <v>8277</v>
      </c>
      <c r="Q1463" s="6" t="s">
        <v>8297</v>
      </c>
      <c r="R1463" s="11">
        <f t="shared" si="91"/>
        <v>41899.270300925928</v>
      </c>
      <c r="S1463" s="12">
        <f t="shared" si="88"/>
        <v>41932.625</v>
      </c>
    </row>
    <row r="1464" spans="1:19" ht="28.8">
      <c r="A1464">
        <v>1462</v>
      </c>
      <c r="B1464" s="3" t="s">
        <v>1463</v>
      </c>
      <c r="C1464" s="3" t="s">
        <v>5572</v>
      </c>
      <c r="D1464" s="15">
        <v>4000</v>
      </c>
      <c r="E1464" s="1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7">
        <f t="shared" si="89"/>
        <v>26.666666666666668</v>
      </c>
      <c r="O1464" s="5">
        <f t="shared" si="90"/>
        <v>1.085175</v>
      </c>
      <c r="P1464" s="6" t="s">
        <v>8277</v>
      </c>
      <c r="Q1464" s="6" t="s">
        <v>8297</v>
      </c>
      <c r="R1464" s="11">
        <f t="shared" si="91"/>
        <v>41344.287858796299</v>
      </c>
      <c r="S1464" s="12">
        <f t="shared" si="88"/>
        <v>41374.287858796299</v>
      </c>
    </row>
    <row r="1465" spans="1:19" ht="43.2">
      <c r="A1465">
        <v>1463</v>
      </c>
      <c r="B1465" s="3" t="s">
        <v>1464</v>
      </c>
      <c r="C1465" s="3" t="s">
        <v>5573</v>
      </c>
      <c r="D1465" s="15">
        <v>600</v>
      </c>
      <c r="E1465" s="1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7">
        <f t="shared" si="89"/>
        <v>24</v>
      </c>
      <c r="O1465" s="5">
        <f t="shared" si="90"/>
        <v>1.4766666666666666</v>
      </c>
      <c r="P1465" s="6" t="s">
        <v>8277</v>
      </c>
      <c r="Q1465" s="6" t="s">
        <v>8297</v>
      </c>
      <c r="R1465" s="11">
        <f t="shared" si="91"/>
        <v>41326.536319444444</v>
      </c>
      <c r="S1465" s="12">
        <f t="shared" si="88"/>
        <v>41371.494652777779</v>
      </c>
    </row>
    <row r="1466" spans="1:19">
      <c r="A1466">
        <v>1464</v>
      </c>
      <c r="B1466" s="3" t="s">
        <v>1465</v>
      </c>
      <c r="C1466" s="3" t="s">
        <v>5574</v>
      </c>
      <c r="D1466" s="15">
        <v>5000</v>
      </c>
      <c r="E1466" s="1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7">
        <f t="shared" si="89"/>
        <v>21.367521367521366</v>
      </c>
      <c r="O1466" s="5">
        <f t="shared" si="90"/>
        <v>1.6319999999999999</v>
      </c>
      <c r="P1466" s="6" t="s">
        <v>8277</v>
      </c>
      <c r="Q1466" s="6" t="s">
        <v>8297</v>
      </c>
      <c r="R1466" s="11">
        <f t="shared" si="91"/>
        <v>41291.286550925928</v>
      </c>
      <c r="S1466" s="12">
        <f t="shared" si="88"/>
        <v>41321.286550925928</v>
      </c>
    </row>
    <row r="1467" spans="1:19" ht="43.2">
      <c r="A1467">
        <v>1465</v>
      </c>
      <c r="B1467" s="3" t="s">
        <v>1466</v>
      </c>
      <c r="C1467" s="3" t="s">
        <v>5575</v>
      </c>
      <c r="D1467" s="15">
        <v>30000</v>
      </c>
      <c r="E1467" s="1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7">
        <f t="shared" si="89"/>
        <v>11.529592621060722</v>
      </c>
      <c r="O1467" s="5">
        <f t="shared" si="90"/>
        <v>4.5641449999999999</v>
      </c>
      <c r="P1467" s="6" t="s">
        <v>8277</v>
      </c>
      <c r="Q1467" s="6" t="s">
        <v>8297</v>
      </c>
      <c r="R1467" s="11">
        <f t="shared" si="91"/>
        <v>40959.359398148146</v>
      </c>
      <c r="S1467" s="12">
        <f t="shared" si="88"/>
        <v>40989.75</v>
      </c>
    </row>
    <row r="1468" spans="1:19" ht="43.2">
      <c r="A1468">
        <v>1466</v>
      </c>
      <c r="B1468" s="3" t="s">
        <v>1467</v>
      </c>
      <c r="C1468" s="3" t="s">
        <v>5576</v>
      </c>
      <c r="D1468" s="15">
        <v>16000</v>
      </c>
      <c r="E1468" s="1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7">
        <f t="shared" si="89"/>
        <v>64.516129032258064</v>
      </c>
      <c r="O1468" s="5">
        <f t="shared" si="90"/>
        <v>1.0787731249999999</v>
      </c>
      <c r="P1468" s="6" t="s">
        <v>8277</v>
      </c>
      <c r="Q1468" s="6" t="s">
        <v>8297</v>
      </c>
      <c r="R1468" s="11">
        <f t="shared" si="91"/>
        <v>42339.797060185185</v>
      </c>
      <c r="S1468" s="12">
        <f t="shared" si="88"/>
        <v>42380.833333333328</v>
      </c>
    </row>
    <row r="1469" spans="1:19" ht="28.8">
      <c r="A1469">
        <v>1467</v>
      </c>
      <c r="B1469" s="3" t="s">
        <v>1468</v>
      </c>
      <c r="C1469" s="3" t="s">
        <v>5577</v>
      </c>
      <c r="D1469" s="15">
        <v>40000</v>
      </c>
      <c r="E1469" s="1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7">
        <f t="shared" si="89"/>
        <v>66.666666666666671</v>
      </c>
      <c r="O1469" s="5">
        <f t="shared" si="90"/>
        <v>1.1508</v>
      </c>
      <c r="P1469" s="6" t="s">
        <v>8277</v>
      </c>
      <c r="Q1469" s="6" t="s">
        <v>8297</v>
      </c>
      <c r="R1469" s="11">
        <f t="shared" si="91"/>
        <v>40933.42690972222</v>
      </c>
      <c r="S1469" s="12">
        <f t="shared" si="88"/>
        <v>40993.385243055556</v>
      </c>
    </row>
    <row r="1470" spans="1:19" ht="43.2">
      <c r="A1470">
        <v>1468</v>
      </c>
      <c r="B1470" s="3" t="s">
        <v>1469</v>
      </c>
      <c r="C1470" s="3" t="s">
        <v>5578</v>
      </c>
      <c r="D1470" s="15">
        <v>9500</v>
      </c>
      <c r="E1470" s="1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7">
        <f t="shared" si="89"/>
        <v>32.423208191126278</v>
      </c>
      <c r="O1470" s="5">
        <f t="shared" si="90"/>
        <v>1.0236842105263158</v>
      </c>
      <c r="P1470" s="6" t="s">
        <v>8277</v>
      </c>
      <c r="Q1470" s="6" t="s">
        <v>8297</v>
      </c>
      <c r="R1470" s="11">
        <f t="shared" si="91"/>
        <v>40645.639456018514</v>
      </c>
      <c r="S1470" s="12">
        <f t="shared" si="88"/>
        <v>40705.639456018514</v>
      </c>
    </row>
    <row r="1471" spans="1:19" ht="43.2">
      <c r="A1471">
        <v>1469</v>
      </c>
      <c r="B1471" s="3" t="s">
        <v>1470</v>
      </c>
      <c r="C1471" s="3" t="s">
        <v>5579</v>
      </c>
      <c r="D1471" s="15">
        <v>44250</v>
      </c>
      <c r="E1471" s="1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7">
        <f t="shared" si="89"/>
        <v>137.85046728971963</v>
      </c>
      <c r="O1471" s="5">
        <f t="shared" si="90"/>
        <v>1.0842485875706214</v>
      </c>
      <c r="P1471" s="6" t="s">
        <v>8277</v>
      </c>
      <c r="Q1471" s="6" t="s">
        <v>8297</v>
      </c>
      <c r="R1471" s="11">
        <f t="shared" si="91"/>
        <v>41290.223483796297</v>
      </c>
      <c r="S1471" s="12">
        <f t="shared" si="88"/>
        <v>41320.223483796297</v>
      </c>
    </row>
    <row r="1472" spans="1:19" ht="57.6">
      <c r="A1472">
        <v>1470</v>
      </c>
      <c r="B1472" s="3" t="s">
        <v>1471</v>
      </c>
      <c r="C1472" s="3" t="s">
        <v>5580</v>
      </c>
      <c r="D1472" s="15">
        <v>1500</v>
      </c>
      <c r="E1472" s="1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7">
        <f t="shared" si="89"/>
        <v>18.518518518518519</v>
      </c>
      <c r="O1472" s="5">
        <f t="shared" si="90"/>
        <v>1.2513333333333334</v>
      </c>
      <c r="P1472" s="6" t="s">
        <v>8277</v>
      </c>
      <c r="Q1472" s="6" t="s">
        <v>8297</v>
      </c>
      <c r="R1472" s="11">
        <f t="shared" si="91"/>
        <v>41250.452118055553</v>
      </c>
      <c r="S1472" s="12">
        <f t="shared" si="88"/>
        <v>41271.452118055553</v>
      </c>
    </row>
    <row r="1473" spans="1:19" ht="43.2">
      <c r="A1473">
        <v>1471</v>
      </c>
      <c r="B1473" s="3" t="s">
        <v>1472</v>
      </c>
      <c r="C1473" s="3" t="s">
        <v>5581</v>
      </c>
      <c r="D1473" s="15">
        <v>32000</v>
      </c>
      <c r="E1473" s="1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7">
        <f t="shared" si="89"/>
        <v>93.294460641399411</v>
      </c>
      <c r="O1473" s="5">
        <f t="shared" si="90"/>
        <v>1.03840625</v>
      </c>
      <c r="P1473" s="6" t="s">
        <v>8277</v>
      </c>
      <c r="Q1473" s="6" t="s">
        <v>8297</v>
      </c>
      <c r="R1473" s="11">
        <f t="shared" si="91"/>
        <v>42073.582569444443</v>
      </c>
      <c r="S1473" s="12">
        <f t="shared" si="88"/>
        <v>42103.582569444443</v>
      </c>
    </row>
    <row r="1474" spans="1:19" ht="57.6">
      <c r="A1474">
        <v>1472</v>
      </c>
      <c r="B1474" s="3" t="s">
        <v>1473</v>
      </c>
      <c r="C1474" s="3" t="s">
        <v>5582</v>
      </c>
      <c r="D1474" s="15">
        <v>25000</v>
      </c>
      <c r="E1474" s="1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7">
        <f t="shared" si="89"/>
        <v>74.404761904761898</v>
      </c>
      <c r="O1474" s="5">
        <f t="shared" si="90"/>
        <v>1.3870400000000001</v>
      </c>
      <c r="P1474" s="6" t="s">
        <v>8277</v>
      </c>
      <c r="Q1474" s="6" t="s">
        <v>8297</v>
      </c>
      <c r="R1474" s="11">
        <f t="shared" si="91"/>
        <v>41533.167858796296</v>
      </c>
      <c r="S1474" s="12">
        <f t="shared" ref="S1474:S1537" si="92">(I1474/86400)+25569+(-9/24)</f>
        <v>41563.167858796296</v>
      </c>
    </row>
    <row r="1475" spans="1:19">
      <c r="A1475">
        <v>1473</v>
      </c>
      <c r="B1475" s="3" t="s">
        <v>1474</v>
      </c>
      <c r="C1475" s="3" t="s">
        <v>5583</v>
      </c>
      <c r="D1475" s="15">
        <v>1500</v>
      </c>
      <c r="E1475" s="1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7">
        <f t="shared" ref="N1475:N1538" si="93">D1475/L1475</f>
        <v>31.914893617021278</v>
      </c>
      <c r="O1475" s="5">
        <f t="shared" ref="O1475:O1538" si="94">E1475/D1475</f>
        <v>1.20516</v>
      </c>
      <c r="P1475" s="6" t="s">
        <v>8277</v>
      </c>
      <c r="Q1475" s="6" t="s">
        <v>8297</v>
      </c>
      <c r="R1475" s="11">
        <f t="shared" ref="R1475:R1538" si="95">(J1475/86400)+25569+(-9/24)</f>
        <v>40939.604618055557</v>
      </c>
      <c r="S1475" s="12">
        <f t="shared" si="92"/>
        <v>40969.604618055557</v>
      </c>
    </row>
    <row r="1476" spans="1:19" ht="43.2">
      <c r="A1476">
        <v>1474</v>
      </c>
      <c r="B1476" s="3" t="s">
        <v>1475</v>
      </c>
      <c r="C1476" s="3" t="s">
        <v>5584</v>
      </c>
      <c r="D1476" s="15">
        <v>3000</v>
      </c>
      <c r="E1476" s="1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7">
        <f t="shared" si="93"/>
        <v>39.473684210526315</v>
      </c>
      <c r="O1476" s="5">
        <f t="shared" si="94"/>
        <v>1.1226666666666667</v>
      </c>
      <c r="P1476" s="6" t="s">
        <v>8277</v>
      </c>
      <c r="Q1476" s="6" t="s">
        <v>8297</v>
      </c>
      <c r="R1476" s="11">
        <f t="shared" si="95"/>
        <v>41500.35291666667</v>
      </c>
      <c r="S1476" s="12">
        <f t="shared" si="92"/>
        <v>41530.35291666667</v>
      </c>
    </row>
    <row r="1477" spans="1:19" ht="43.2">
      <c r="A1477">
        <v>1475</v>
      </c>
      <c r="B1477" s="3" t="s">
        <v>1476</v>
      </c>
      <c r="C1477" s="3" t="s">
        <v>5585</v>
      </c>
      <c r="D1477" s="15">
        <v>15000</v>
      </c>
      <c r="E1477" s="1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7">
        <f t="shared" si="93"/>
        <v>34.013605442176868</v>
      </c>
      <c r="O1477" s="5">
        <f t="shared" si="94"/>
        <v>1.8866966666666667</v>
      </c>
      <c r="P1477" s="6" t="s">
        <v>8277</v>
      </c>
      <c r="Q1477" s="6" t="s">
        <v>8297</v>
      </c>
      <c r="R1477" s="11">
        <f t="shared" si="95"/>
        <v>41960.347951388889</v>
      </c>
      <c r="S1477" s="12">
        <f t="shared" si="92"/>
        <v>41992.832638888889</v>
      </c>
    </row>
    <row r="1478" spans="1:19" ht="28.8">
      <c r="A1478">
        <v>1476</v>
      </c>
      <c r="B1478" s="3" t="s">
        <v>1477</v>
      </c>
      <c r="C1478" s="3" t="s">
        <v>5586</v>
      </c>
      <c r="D1478" s="15">
        <v>6000</v>
      </c>
      <c r="E1478" s="1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7">
        <f t="shared" si="93"/>
        <v>6.5502183406113534</v>
      </c>
      <c r="O1478" s="5">
        <f t="shared" si="94"/>
        <v>6.6155466666666669</v>
      </c>
      <c r="P1478" s="6" t="s">
        <v>8277</v>
      </c>
      <c r="Q1478" s="6" t="s">
        <v>8297</v>
      </c>
      <c r="R1478" s="11">
        <f t="shared" si="95"/>
        <v>40765.666921296295</v>
      </c>
      <c r="S1478" s="12">
        <f t="shared" si="92"/>
        <v>40795.666921296295</v>
      </c>
    </row>
    <row r="1479" spans="1:19" ht="43.2">
      <c r="A1479">
        <v>1477</v>
      </c>
      <c r="B1479" s="3" t="s">
        <v>1478</v>
      </c>
      <c r="C1479" s="3" t="s">
        <v>5587</v>
      </c>
      <c r="D1479" s="15">
        <v>30000</v>
      </c>
      <c r="E1479" s="1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7">
        <f t="shared" si="93"/>
        <v>81.300813008130078</v>
      </c>
      <c r="O1479" s="5">
        <f t="shared" si="94"/>
        <v>1.1131</v>
      </c>
      <c r="P1479" s="6" t="s">
        <v>8277</v>
      </c>
      <c r="Q1479" s="6" t="s">
        <v>8297</v>
      </c>
      <c r="R1479" s="11">
        <f t="shared" si="95"/>
        <v>40840.240787037037</v>
      </c>
      <c r="S1479" s="12">
        <f t="shared" si="92"/>
        <v>40899.75</v>
      </c>
    </row>
    <row r="1480" spans="1:19" ht="43.2">
      <c r="A1480">
        <v>1478</v>
      </c>
      <c r="B1480" s="3" t="s">
        <v>1479</v>
      </c>
      <c r="C1480" s="3" t="s">
        <v>5588</v>
      </c>
      <c r="D1480" s="15">
        <v>50000</v>
      </c>
      <c r="E1480" s="1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7">
        <f t="shared" si="93"/>
        <v>2.4701116490465367</v>
      </c>
      <c r="O1480" s="5">
        <f t="shared" si="94"/>
        <v>11.8161422</v>
      </c>
      <c r="P1480" s="6" t="s">
        <v>8277</v>
      </c>
      <c r="Q1480" s="6" t="s">
        <v>8297</v>
      </c>
      <c r="R1480" s="11">
        <f t="shared" si="95"/>
        <v>41394.496678240743</v>
      </c>
      <c r="S1480" s="12">
        <f t="shared" si="92"/>
        <v>41408.496678240743</v>
      </c>
    </row>
    <row r="1481" spans="1:19" ht="43.2">
      <c r="A1481">
        <v>1479</v>
      </c>
      <c r="B1481" s="3" t="s">
        <v>1480</v>
      </c>
      <c r="C1481" s="3" t="s">
        <v>5589</v>
      </c>
      <c r="D1481" s="15">
        <v>1600</v>
      </c>
      <c r="E1481" s="1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7">
        <f t="shared" si="93"/>
        <v>22.535211267605632</v>
      </c>
      <c r="O1481" s="5">
        <f t="shared" si="94"/>
        <v>1.37375</v>
      </c>
      <c r="P1481" s="6" t="s">
        <v>8277</v>
      </c>
      <c r="Q1481" s="6" t="s">
        <v>8297</v>
      </c>
      <c r="R1481" s="11">
        <f t="shared" si="95"/>
        <v>41754.370243055557</v>
      </c>
      <c r="S1481" s="12">
        <f t="shared" si="92"/>
        <v>41768.790972222225</v>
      </c>
    </row>
    <row r="1482" spans="1:19" ht="43.2">
      <c r="A1482">
        <v>1480</v>
      </c>
      <c r="B1482" s="3" t="s">
        <v>1481</v>
      </c>
      <c r="C1482" s="3" t="s">
        <v>5590</v>
      </c>
      <c r="D1482" s="15">
        <v>50000</v>
      </c>
      <c r="E1482" s="1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7">
        <f t="shared" si="93"/>
        <v>78.740157480314963</v>
      </c>
      <c r="O1482" s="5">
        <f t="shared" si="94"/>
        <v>1.170404</v>
      </c>
      <c r="P1482" s="6" t="s">
        <v>8277</v>
      </c>
      <c r="Q1482" s="6" t="s">
        <v>8297</v>
      </c>
      <c r="R1482" s="11">
        <f t="shared" si="95"/>
        <v>41464.559016203704</v>
      </c>
      <c r="S1482" s="12">
        <f t="shared" si="92"/>
        <v>41481.333333333336</v>
      </c>
    </row>
    <row r="1483" spans="1:19" ht="43.2">
      <c r="A1483">
        <v>1481</v>
      </c>
      <c r="B1483" s="3" t="s">
        <v>1482</v>
      </c>
      <c r="C1483" s="3" t="s">
        <v>5591</v>
      </c>
      <c r="D1483" s="15">
        <v>5000</v>
      </c>
      <c r="E1483" s="1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7">
        <f t="shared" si="93"/>
        <v>833.33333333333337</v>
      </c>
      <c r="O1483" s="5">
        <f t="shared" si="94"/>
        <v>2.1000000000000001E-2</v>
      </c>
      <c r="P1483" s="6" t="s">
        <v>8277</v>
      </c>
      <c r="Q1483" s="6" t="s">
        <v>8279</v>
      </c>
      <c r="R1483" s="11">
        <f t="shared" si="95"/>
        <v>41550.547974537039</v>
      </c>
      <c r="S1483" s="12">
        <f t="shared" si="92"/>
        <v>41580.547974537039</v>
      </c>
    </row>
    <row r="1484" spans="1:19" ht="43.2">
      <c r="A1484">
        <v>1482</v>
      </c>
      <c r="B1484" s="3" t="s">
        <v>1483</v>
      </c>
      <c r="C1484" s="3" t="s">
        <v>5592</v>
      </c>
      <c r="D1484" s="15">
        <v>5000</v>
      </c>
      <c r="E1484" s="1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7">
        <f t="shared" si="93"/>
        <v>5000</v>
      </c>
      <c r="O1484" s="5">
        <f t="shared" si="94"/>
        <v>1E-3</v>
      </c>
      <c r="P1484" s="6" t="s">
        <v>8277</v>
      </c>
      <c r="Q1484" s="6" t="s">
        <v>8279</v>
      </c>
      <c r="R1484" s="11">
        <f t="shared" si="95"/>
        <v>41136.483055555553</v>
      </c>
      <c r="S1484" s="12">
        <f t="shared" si="92"/>
        <v>41158.952083333337</v>
      </c>
    </row>
    <row r="1485" spans="1:19" ht="43.2">
      <c r="A1485">
        <v>1483</v>
      </c>
      <c r="B1485" s="3" t="s">
        <v>1484</v>
      </c>
      <c r="C1485" s="3" t="s">
        <v>5593</v>
      </c>
      <c r="D1485" s="15">
        <v>7000</v>
      </c>
      <c r="E1485" s="1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7">
        <f t="shared" si="93"/>
        <v>3500</v>
      </c>
      <c r="O1485" s="5">
        <f t="shared" si="94"/>
        <v>7.1428571428571426E-3</v>
      </c>
      <c r="P1485" s="6" t="s">
        <v>8277</v>
      </c>
      <c r="Q1485" s="6" t="s">
        <v>8279</v>
      </c>
      <c r="R1485" s="11">
        <f t="shared" si="95"/>
        <v>42547.817997685182</v>
      </c>
      <c r="S1485" s="12">
        <f t="shared" si="92"/>
        <v>42572.817997685182</v>
      </c>
    </row>
    <row r="1486" spans="1:19">
      <c r="A1486">
        <v>1484</v>
      </c>
      <c r="B1486" s="3" t="s">
        <v>1485</v>
      </c>
      <c r="C1486" s="3" t="s">
        <v>5594</v>
      </c>
      <c r="D1486" s="15">
        <v>2000</v>
      </c>
      <c r="E1486" s="1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7" t="e">
        <f t="shared" si="93"/>
        <v>#DIV/0!</v>
      </c>
      <c r="O1486" s="5">
        <f t="shared" si="94"/>
        <v>0</v>
      </c>
      <c r="P1486" s="6" t="s">
        <v>8277</v>
      </c>
      <c r="Q1486" s="6" t="s">
        <v>8279</v>
      </c>
      <c r="R1486" s="11">
        <f t="shared" si="95"/>
        <v>41052.825960648144</v>
      </c>
      <c r="S1486" s="12">
        <f t="shared" si="92"/>
        <v>41111.243750000001</v>
      </c>
    </row>
    <row r="1487" spans="1:19" ht="43.2">
      <c r="A1487">
        <v>1485</v>
      </c>
      <c r="B1487" s="3" t="s">
        <v>1486</v>
      </c>
      <c r="C1487" s="3" t="s">
        <v>5595</v>
      </c>
      <c r="D1487" s="15">
        <v>6700</v>
      </c>
      <c r="E1487" s="1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7">
        <f t="shared" si="93"/>
        <v>2233.3333333333335</v>
      </c>
      <c r="O1487" s="5">
        <f t="shared" si="94"/>
        <v>2.2388059701492536E-2</v>
      </c>
      <c r="P1487" s="6" t="s">
        <v>8277</v>
      </c>
      <c r="Q1487" s="6" t="s">
        <v>8279</v>
      </c>
      <c r="R1487" s="11">
        <f t="shared" si="95"/>
        <v>42130.420983796299</v>
      </c>
      <c r="S1487" s="12">
        <f t="shared" si="92"/>
        <v>42175.420983796299</v>
      </c>
    </row>
    <row r="1488" spans="1:19" ht="57.6">
      <c r="A1488">
        <v>1486</v>
      </c>
      <c r="B1488" s="3" t="s">
        <v>1487</v>
      </c>
      <c r="C1488" s="3" t="s">
        <v>5596</v>
      </c>
      <c r="D1488" s="15">
        <v>20000</v>
      </c>
      <c r="E1488" s="1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7">
        <f t="shared" si="93"/>
        <v>6666.666666666667</v>
      </c>
      <c r="O1488" s="5">
        <f t="shared" si="94"/>
        <v>2.3999999999999998E-3</v>
      </c>
      <c r="P1488" s="6" t="s">
        <v>8277</v>
      </c>
      <c r="Q1488" s="6" t="s">
        <v>8279</v>
      </c>
      <c r="R1488" s="11">
        <f t="shared" si="95"/>
        <v>42031.793530092589</v>
      </c>
      <c r="S1488" s="12">
        <f t="shared" si="92"/>
        <v>42061.793530092589</v>
      </c>
    </row>
    <row r="1489" spans="1:19" ht="43.2">
      <c r="A1489">
        <v>1487</v>
      </c>
      <c r="B1489" s="3" t="s">
        <v>1488</v>
      </c>
      <c r="C1489" s="3" t="s">
        <v>5597</v>
      </c>
      <c r="D1489" s="15">
        <v>10000</v>
      </c>
      <c r="E1489" s="1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7" t="e">
        <f t="shared" si="93"/>
        <v>#DIV/0!</v>
      </c>
      <c r="O1489" s="5">
        <f t="shared" si="94"/>
        <v>0</v>
      </c>
      <c r="P1489" s="6" t="s">
        <v>8277</v>
      </c>
      <c r="Q1489" s="6" t="s">
        <v>8279</v>
      </c>
      <c r="R1489" s="11">
        <f t="shared" si="95"/>
        <v>42554.542488425926</v>
      </c>
      <c r="S1489" s="12">
        <f t="shared" si="92"/>
        <v>42584.542488425926</v>
      </c>
    </row>
    <row r="1490" spans="1:19" ht="43.2">
      <c r="A1490">
        <v>1488</v>
      </c>
      <c r="B1490" s="3" t="s">
        <v>1489</v>
      </c>
      <c r="C1490" s="3" t="s">
        <v>5598</v>
      </c>
      <c r="D1490" s="15">
        <v>15000</v>
      </c>
      <c r="E1490" s="1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7">
        <f t="shared" si="93"/>
        <v>2500</v>
      </c>
      <c r="O1490" s="5">
        <f t="shared" si="94"/>
        <v>2.4E-2</v>
      </c>
      <c r="P1490" s="6" t="s">
        <v>8277</v>
      </c>
      <c r="Q1490" s="6" t="s">
        <v>8279</v>
      </c>
      <c r="R1490" s="11">
        <f t="shared" si="95"/>
        <v>41614.188194444447</v>
      </c>
      <c r="S1490" s="12">
        <f t="shared" si="92"/>
        <v>41644.188194444447</v>
      </c>
    </row>
    <row r="1491" spans="1:19" ht="43.2">
      <c r="A1491">
        <v>1489</v>
      </c>
      <c r="B1491" s="3" t="s">
        <v>1490</v>
      </c>
      <c r="C1491" s="3" t="s">
        <v>5599</v>
      </c>
      <c r="D1491" s="15">
        <v>5000</v>
      </c>
      <c r="E1491" s="1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7" t="e">
        <f t="shared" si="93"/>
        <v>#DIV/0!</v>
      </c>
      <c r="O1491" s="5">
        <f t="shared" si="94"/>
        <v>0</v>
      </c>
      <c r="P1491" s="6" t="s">
        <v>8277</v>
      </c>
      <c r="Q1491" s="6" t="s">
        <v>8279</v>
      </c>
      <c r="R1491" s="11">
        <f t="shared" si="95"/>
        <v>41198.236712962964</v>
      </c>
      <c r="S1491" s="12">
        <f t="shared" si="92"/>
        <v>41228.278379629628</v>
      </c>
    </row>
    <row r="1492" spans="1:19" ht="43.2">
      <c r="A1492">
        <v>1490</v>
      </c>
      <c r="B1492" s="3" t="s">
        <v>1491</v>
      </c>
      <c r="C1492" s="3" t="s">
        <v>5600</v>
      </c>
      <c r="D1492" s="15">
        <v>2900</v>
      </c>
      <c r="E1492" s="1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7">
        <f t="shared" si="93"/>
        <v>152.63157894736841</v>
      </c>
      <c r="O1492" s="5">
        <f t="shared" si="94"/>
        <v>0.30862068965517242</v>
      </c>
      <c r="P1492" s="6" t="s">
        <v>8277</v>
      </c>
      <c r="Q1492" s="6" t="s">
        <v>8279</v>
      </c>
      <c r="R1492" s="11">
        <f t="shared" si="95"/>
        <v>41520.186041666668</v>
      </c>
      <c r="S1492" s="12">
        <f t="shared" si="92"/>
        <v>41549.186041666668</v>
      </c>
    </row>
    <row r="1493" spans="1:19" ht="43.2">
      <c r="A1493">
        <v>1491</v>
      </c>
      <c r="B1493" s="3" t="s">
        <v>1492</v>
      </c>
      <c r="C1493" s="3" t="s">
        <v>5601</v>
      </c>
      <c r="D1493" s="15">
        <v>1200</v>
      </c>
      <c r="E1493" s="1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7">
        <f t="shared" si="93"/>
        <v>1200</v>
      </c>
      <c r="O1493" s="5">
        <f t="shared" si="94"/>
        <v>8.3333333333333329E-2</v>
      </c>
      <c r="P1493" s="6" t="s">
        <v>8277</v>
      </c>
      <c r="Q1493" s="6" t="s">
        <v>8279</v>
      </c>
      <c r="R1493" s="11">
        <f t="shared" si="95"/>
        <v>41991.338460648149</v>
      </c>
      <c r="S1493" s="12">
        <f t="shared" si="92"/>
        <v>42050.276388888888</v>
      </c>
    </row>
    <row r="1494" spans="1:19" ht="57.6">
      <c r="A1494">
        <v>1492</v>
      </c>
      <c r="B1494" s="3" t="s">
        <v>1493</v>
      </c>
      <c r="C1494" s="3" t="s">
        <v>5602</v>
      </c>
      <c r="D1494" s="15">
        <v>4000</v>
      </c>
      <c r="E1494" s="1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7">
        <f t="shared" si="93"/>
        <v>2000</v>
      </c>
      <c r="O1494" s="5">
        <f t="shared" si="94"/>
        <v>7.4999999999999997E-3</v>
      </c>
      <c r="P1494" s="6" t="s">
        <v>8277</v>
      </c>
      <c r="Q1494" s="6" t="s">
        <v>8279</v>
      </c>
      <c r="R1494" s="11">
        <f t="shared" si="95"/>
        <v>40682.509791666671</v>
      </c>
      <c r="S1494" s="12">
        <f t="shared" si="92"/>
        <v>40712.509791666671</v>
      </c>
    </row>
    <row r="1495" spans="1:19" ht="28.8">
      <c r="A1495">
        <v>1493</v>
      </c>
      <c r="B1495" s="3" t="s">
        <v>1494</v>
      </c>
      <c r="C1495" s="3" t="s">
        <v>5603</v>
      </c>
      <c r="D1495" s="15">
        <v>2400</v>
      </c>
      <c r="E1495" s="1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7" t="e">
        <f t="shared" si="93"/>
        <v>#DIV/0!</v>
      </c>
      <c r="O1495" s="5">
        <f t="shared" si="94"/>
        <v>0</v>
      </c>
      <c r="P1495" s="6" t="s">
        <v>8277</v>
      </c>
      <c r="Q1495" s="6" t="s">
        <v>8279</v>
      </c>
      <c r="R1495" s="11">
        <f t="shared" si="95"/>
        <v>41411.491608796292</v>
      </c>
      <c r="S1495" s="12">
        <f t="shared" si="92"/>
        <v>41441.491608796292</v>
      </c>
    </row>
    <row r="1496" spans="1:19" ht="43.2">
      <c r="A1496">
        <v>1494</v>
      </c>
      <c r="B1496" s="3" t="s">
        <v>1495</v>
      </c>
      <c r="C1496" s="3" t="s">
        <v>5604</v>
      </c>
      <c r="D1496" s="15">
        <v>5000</v>
      </c>
      <c r="E1496" s="1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7">
        <f t="shared" si="93"/>
        <v>454.54545454545456</v>
      </c>
      <c r="O1496" s="5">
        <f t="shared" si="94"/>
        <v>8.8999999999999996E-2</v>
      </c>
      <c r="P1496" s="6" t="s">
        <v>8277</v>
      </c>
      <c r="Q1496" s="6" t="s">
        <v>8279</v>
      </c>
      <c r="R1496" s="11">
        <f t="shared" si="95"/>
        <v>42067.347372685181</v>
      </c>
      <c r="S1496" s="12">
        <f t="shared" si="92"/>
        <v>42097.276388888888</v>
      </c>
    </row>
    <row r="1497" spans="1:19" ht="28.8">
      <c r="A1497">
        <v>1495</v>
      </c>
      <c r="B1497" s="3" t="s">
        <v>1496</v>
      </c>
      <c r="C1497" s="3" t="s">
        <v>5605</v>
      </c>
      <c r="D1497" s="15">
        <v>2000</v>
      </c>
      <c r="E1497" s="1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7" t="e">
        <f t="shared" si="93"/>
        <v>#DIV/0!</v>
      </c>
      <c r="O1497" s="5">
        <f t="shared" si="94"/>
        <v>0</v>
      </c>
      <c r="P1497" s="6" t="s">
        <v>8277</v>
      </c>
      <c r="Q1497" s="6" t="s">
        <v>8279</v>
      </c>
      <c r="R1497" s="11">
        <f t="shared" si="95"/>
        <v>40752.414710648147</v>
      </c>
      <c r="S1497" s="12">
        <f t="shared" si="92"/>
        <v>40782.414710648147</v>
      </c>
    </row>
    <row r="1498" spans="1:19" ht="43.2">
      <c r="A1498">
        <v>1496</v>
      </c>
      <c r="B1498" s="3" t="s">
        <v>1497</v>
      </c>
      <c r="C1498" s="3" t="s">
        <v>5606</v>
      </c>
      <c r="D1498" s="15">
        <v>1500</v>
      </c>
      <c r="E1498" s="1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7" t="e">
        <f t="shared" si="93"/>
        <v>#DIV/0!</v>
      </c>
      <c r="O1498" s="5">
        <f t="shared" si="94"/>
        <v>0</v>
      </c>
      <c r="P1498" s="6" t="s">
        <v>8277</v>
      </c>
      <c r="Q1498" s="6" t="s">
        <v>8279</v>
      </c>
      <c r="R1498" s="11">
        <f t="shared" si="95"/>
        <v>41838.100219907406</v>
      </c>
      <c r="S1498" s="12">
        <f t="shared" si="92"/>
        <v>41898.100219907406</v>
      </c>
    </row>
    <row r="1499" spans="1:19" ht="43.2">
      <c r="A1499">
        <v>1497</v>
      </c>
      <c r="B1499" s="3" t="s">
        <v>1498</v>
      </c>
      <c r="C1499" s="3" t="s">
        <v>5607</v>
      </c>
      <c r="D1499" s="15">
        <v>15000</v>
      </c>
      <c r="E1499" s="1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7">
        <f t="shared" si="93"/>
        <v>15000</v>
      </c>
      <c r="O1499" s="5">
        <f t="shared" si="94"/>
        <v>6.666666666666667E-5</v>
      </c>
      <c r="P1499" s="6" t="s">
        <v>8277</v>
      </c>
      <c r="Q1499" s="6" t="s">
        <v>8279</v>
      </c>
      <c r="R1499" s="11">
        <f t="shared" si="95"/>
        <v>41444.26761574074</v>
      </c>
      <c r="S1499" s="12">
        <f t="shared" si="92"/>
        <v>41486.446527777778</v>
      </c>
    </row>
    <row r="1500" spans="1:19" ht="43.2">
      <c r="A1500">
        <v>1498</v>
      </c>
      <c r="B1500" s="3" t="s">
        <v>1499</v>
      </c>
      <c r="C1500" s="3" t="s">
        <v>5608</v>
      </c>
      <c r="D1500" s="15">
        <v>3000</v>
      </c>
      <c r="E1500" s="1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7">
        <f t="shared" si="93"/>
        <v>1000</v>
      </c>
      <c r="O1500" s="5">
        <f t="shared" si="94"/>
        <v>1.9E-2</v>
      </c>
      <c r="P1500" s="6" t="s">
        <v>8277</v>
      </c>
      <c r="Q1500" s="6" t="s">
        <v>8279</v>
      </c>
      <c r="R1500" s="11">
        <f t="shared" si="95"/>
        <v>41840.608541666668</v>
      </c>
      <c r="S1500" s="12">
        <f t="shared" si="92"/>
        <v>41885.608541666668</v>
      </c>
    </row>
    <row r="1501" spans="1:19" ht="43.2">
      <c r="A1501">
        <v>1499</v>
      </c>
      <c r="B1501" s="3" t="s">
        <v>1500</v>
      </c>
      <c r="C1501" s="3" t="s">
        <v>5609</v>
      </c>
      <c r="D1501" s="15">
        <v>2000</v>
      </c>
      <c r="E1501" s="1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7">
        <f t="shared" si="93"/>
        <v>2000</v>
      </c>
      <c r="O1501" s="5">
        <f t="shared" si="94"/>
        <v>2.5000000000000001E-3</v>
      </c>
      <c r="P1501" s="6" t="s">
        <v>8277</v>
      </c>
      <c r="Q1501" s="6" t="s">
        <v>8279</v>
      </c>
      <c r="R1501" s="11">
        <f t="shared" si="95"/>
        <v>42526.632326388892</v>
      </c>
      <c r="S1501" s="12">
        <f t="shared" si="92"/>
        <v>42586.632326388892</v>
      </c>
    </row>
    <row r="1502" spans="1:19" ht="43.2">
      <c r="A1502">
        <v>1500</v>
      </c>
      <c r="B1502" s="3" t="s">
        <v>1501</v>
      </c>
      <c r="C1502" s="3" t="s">
        <v>5610</v>
      </c>
      <c r="D1502" s="15">
        <v>2800</v>
      </c>
      <c r="E1502" s="1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7">
        <f t="shared" si="93"/>
        <v>186.66666666666666</v>
      </c>
      <c r="O1502" s="5">
        <f t="shared" si="94"/>
        <v>0.25035714285714283</v>
      </c>
      <c r="P1502" s="6" t="s">
        <v>8277</v>
      </c>
      <c r="Q1502" s="6" t="s">
        <v>8279</v>
      </c>
      <c r="R1502" s="11">
        <f t="shared" si="95"/>
        <v>41365.529594907406</v>
      </c>
      <c r="S1502" s="12">
        <f t="shared" si="92"/>
        <v>41395.529594907406</v>
      </c>
    </row>
    <row r="1503" spans="1:19" ht="28.8">
      <c r="A1503">
        <v>1501</v>
      </c>
      <c r="B1503" s="3" t="s">
        <v>1502</v>
      </c>
      <c r="C1503" s="3" t="s">
        <v>5611</v>
      </c>
      <c r="D1503" s="15">
        <v>52000</v>
      </c>
      <c r="E1503" s="1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7">
        <f t="shared" si="93"/>
        <v>58.757062146892657</v>
      </c>
      <c r="O1503" s="5">
        <f t="shared" si="94"/>
        <v>1.6633076923076924</v>
      </c>
      <c r="P1503" s="6" t="s">
        <v>8293</v>
      </c>
      <c r="Q1503" s="6" t="s">
        <v>8294</v>
      </c>
      <c r="R1503" s="11">
        <f t="shared" si="95"/>
        <v>42163.208599537036</v>
      </c>
      <c r="S1503" s="12">
        <f t="shared" si="92"/>
        <v>42193.208599537036</v>
      </c>
    </row>
    <row r="1504" spans="1:19" ht="43.2">
      <c r="A1504">
        <v>1502</v>
      </c>
      <c r="B1504" s="3" t="s">
        <v>1503</v>
      </c>
      <c r="C1504" s="3" t="s">
        <v>5612</v>
      </c>
      <c r="D1504" s="15">
        <v>22000</v>
      </c>
      <c r="E1504" s="1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7">
        <f t="shared" si="93"/>
        <v>66.869300911854097</v>
      </c>
      <c r="O1504" s="5">
        <f t="shared" si="94"/>
        <v>1.0144545454545455</v>
      </c>
      <c r="P1504" s="6" t="s">
        <v>8293</v>
      </c>
      <c r="Q1504" s="6" t="s">
        <v>8294</v>
      </c>
      <c r="R1504" s="11">
        <f t="shared" si="95"/>
        <v>42426.167592592596</v>
      </c>
      <c r="S1504" s="12">
        <f t="shared" si="92"/>
        <v>42454.541666666672</v>
      </c>
    </row>
    <row r="1505" spans="1:19" ht="43.2">
      <c r="A1505">
        <v>1503</v>
      </c>
      <c r="B1505" s="3" t="s">
        <v>1504</v>
      </c>
      <c r="C1505" s="3" t="s">
        <v>5613</v>
      </c>
      <c r="D1505" s="15">
        <v>3750</v>
      </c>
      <c r="E1505" s="1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7">
        <f t="shared" si="93"/>
        <v>52.816901408450704</v>
      </c>
      <c r="O1505" s="5">
        <f t="shared" si="94"/>
        <v>1.0789146666666667</v>
      </c>
      <c r="P1505" s="6" t="s">
        <v>8293</v>
      </c>
      <c r="Q1505" s="6" t="s">
        <v>8294</v>
      </c>
      <c r="R1505" s="11">
        <f t="shared" si="95"/>
        <v>42605.972233796296</v>
      </c>
      <c r="S1505" s="12">
        <f t="shared" si="92"/>
        <v>42665.972233796296</v>
      </c>
    </row>
    <row r="1506" spans="1:19" ht="43.2">
      <c r="A1506">
        <v>1504</v>
      </c>
      <c r="B1506" s="3" t="s">
        <v>1505</v>
      </c>
      <c r="C1506" s="3" t="s">
        <v>5614</v>
      </c>
      <c r="D1506" s="15">
        <v>6500</v>
      </c>
      <c r="E1506" s="1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7">
        <f t="shared" si="93"/>
        <v>24.1635687732342</v>
      </c>
      <c r="O1506" s="5">
        <f t="shared" si="94"/>
        <v>2.7793846153846156</v>
      </c>
      <c r="P1506" s="6" t="s">
        <v>8293</v>
      </c>
      <c r="Q1506" s="6" t="s">
        <v>8294</v>
      </c>
      <c r="R1506" s="11">
        <f t="shared" si="95"/>
        <v>41772.282685185186</v>
      </c>
      <c r="S1506" s="12">
        <f t="shared" si="92"/>
        <v>41799.981249999997</v>
      </c>
    </row>
    <row r="1507" spans="1:19" ht="57.6">
      <c r="A1507">
        <v>1505</v>
      </c>
      <c r="B1507" s="3" t="s">
        <v>1506</v>
      </c>
      <c r="C1507" s="3" t="s">
        <v>5615</v>
      </c>
      <c r="D1507" s="15">
        <v>16000</v>
      </c>
      <c r="E1507" s="1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7">
        <f t="shared" si="93"/>
        <v>46.376811594202898</v>
      </c>
      <c r="O1507" s="5">
        <f t="shared" si="94"/>
        <v>1.0358125</v>
      </c>
      <c r="P1507" s="6" t="s">
        <v>8293</v>
      </c>
      <c r="Q1507" s="6" t="s">
        <v>8294</v>
      </c>
      <c r="R1507" s="11">
        <f t="shared" si="95"/>
        <v>42414.06832175926</v>
      </c>
      <c r="S1507" s="12">
        <f t="shared" si="92"/>
        <v>42451.459027777775</v>
      </c>
    </row>
    <row r="1508" spans="1:19" ht="43.2">
      <c r="A1508">
        <v>1506</v>
      </c>
      <c r="B1508" s="3" t="s">
        <v>1507</v>
      </c>
      <c r="C1508" s="3" t="s">
        <v>5616</v>
      </c>
      <c r="D1508" s="15">
        <v>1500</v>
      </c>
      <c r="E1508" s="1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7">
        <f t="shared" si="93"/>
        <v>34.883720930232556</v>
      </c>
      <c r="O1508" s="5">
        <f t="shared" si="94"/>
        <v>1.1140000000000001</v>
      </c>
      <c r="P1508" s="6" t="s">
        <v>8293</v>
      </c>
      <c r="Q1508" s="6" t="s">
        <v>8294</v>
      </c>
      <c r="R1508" s="11">
        <f t="shared" si="95"/>
        <v>41814.410925925928</v>
      </c>
      <c r="S1508" s="12">
        <f t="shared" si="92"/>
        <v>41844.410925925928</v>
      </c>
    </row>
    <row r="1509" spans="1:19" ht="57.6">
      <c r="A1509">
        <v>1507</v>
      </c>
      <c r="B1509" s="3" t="s">
        <v>1508</v>
      </c>
      <c r="C1509" s="3" t="s">
        <v>5617</v>
      </c>
      <c r="D1509" s="15">
        <v>1200</v>
      </c>
      <c r="E1509" s="1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7">
        <f t="shared" si="93"/>
        <v>36.363636363636367</v>
      </c>
      <c r="O1509" s="5">
        <f t="shared" si="94"/>
        <v>2.15</v>
      </c>
      <c r="P1509" s="6" t="s">
        <v>8293</v>
      </c>
      <c r="Q1509" s="6" t="s">
        <v>8294</v>
      </c>
      <c r="R1509" s="11">
        <f t="shared" si="95"/>
        <v>40254.075335648144</v>
      </c>
      <c r="S1509" s="12">
        <f t="shared" si="92"/>
        <v>40312.965277777781</v>
      </c>
    </row>
    <row r="1510" spans="1:19" ht="43.2">
      <c r="A1510">
        <v>1508</v>
      </c>
      <c r="B1510" s="3" t="s">
        <v>1509</v>
      </c>
      <c r="C1510" s="3" t="s">
        <v>5618</v>
      </c>
      <c r="D1510" s="15">
        <v>18500</v>
      </c>
      <c r="E1510" s="1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7">
        <f t="shared" si="93"/>
        <v>87.677725118483409</v>
      </c>
      <c r="O1510" s="5">
        <f t="shared" si="94"/>
        <v>1.1076216216216217</v>
      </c>
      <c r="P1510" s="6" t="s">
        <v>8293</v>
      </c>
      <c r="Q1510" s="6" t="s">
        <v>8294</v>
      </c>
      <c r="R1510" s="11">
        <f t="shared" si="95"/>
        <v>41786.239363425928</v>
      </c>
      <c r="S1510" s="12">
        <f t="shared" si="92"/>
        <v>41817.239363425928</v>
      </c>
    </row>
    <row r="1511" spans="1:19" ht="43.2">
      <c r="A1511">
        <v>1509</v>
      </c>
      <c r="B1511" s="3" t="s">
        <v>1510</v>
      </c>
      <c r="C1511" s="3" t="s">
        <v>5619</v>
      </c>
      <c r="D1511" s="15">
        <v>17500</v>
      </c>
      <c r="E1511" s="1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7">
        <f t="shared" si="93"/>
        <v>89.285714285714292</v>
      </c>
      <c r="O1511" s="5">
        <f t="shared" si="94"/>
        <v>1.2364125714285714</v>
      </c>
      <c r="P1511" s="6" t="s">
        <v>8293</v>
      </c>
      <c r="Q1511" s="6" t="s">
        <v>8294</v>
      </c>
      <c r="R1511" s="11">
        <f t="shared" si="95"/>
        <v>42751.158391203702</v>
      </c>
      <c r="S1511" s="12">
        <f t="shared" si="92"/>
        <v>42780.582638888889</v>
      </c>
    </row>
    <row r="1512" spans="1:19" ht="43.2">
      <c r="A1512">
        <v>1510</v>
      </c>
      <c r="B1512" s="3" t="s">
        <v>1511</v>
      </c>
      <c r="C1512" s="3" t="s">
        <v>5620</v>
      </c>
      <c r="D1512" s="15">
        <v>16000</v>
      </c>
      <c r="E1512" s="1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7">
        <f t="shared" si="93"/>
        <v>39.506172839506171</v>
      </c>
      <c r="O1512" s="5">
        <f t="shared" si="94"/>
        <v>1.0103500000000001</v>
      </c>
      <c r="P1512" s="6" t="s">
        <v>8293</v>
      </c>
      <c r="Q1512" s="6" t="s">
        <v>8294</v>
      </c>
      <c r="R1512" s="11">
        <f t="shared" si="95"/>
        <v>41809.010162037041</v>
      </c>
      <c r="S1512" s="12">
        <f t="shared" si="92"/>
        <v>41839.010162037041</v>
      </c>
    </row>
    <row r="1513" spans="1:19" ht="57.6">
      <c r="A1513">
        <v>1511</v>
      </c>
      <c r="B1513" s="3" t="s">
        <v>1512</v>
      </c>
      <c r="C1513" s="3" t="s">
        <v>5621</v>
      </c>
      <c r="D1513" s="15">
        <v>14000</v>
      </c>
      <c r="E1513" s="1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7">
        <f t="shared" si="93"/>
        <v>67.961165048543691</v>
      </c>
      <c r="O1513" s="5">
        <f t="shared" si="94"/>
        <v>1.1179285714285714</v>
      </c>
      <c r="P1513" s="6" t="s">
        <v>8293</v>
      </c>
      <c r="Q1513" s="6" t="s">
        <v>8294</v>
      </c>
      <c r="R1513" s="11">
        <f t="shared" si="95"/>
        <v>42296.208379629628</v>
      </c>
      <c r="S1513" s="12">
        <f t="shared" si="92"/>
        <v>42326.250046296293</v>
      </c>
    </row>
    <row r="1514" spans="1:19" ht="43.2">
      <c r="A1514">
        <v>1512</v>
      </c>
      <c r="B1514" s="3" t="s">
        <v>1513</v>
      </c>
      <c r="C1514" s="3" t="s">
        <v>5622</v>
      </c>
      <c r="D1514" s="15">
        <v>3500</v>
      </c>
      <c r="E1514" s="1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7">
        <f t="shared" si="93"/>
        <v>10.447761194029852</v>
      </c>
      <c r="O1514" s="5">
        <f t="shared" si="94"/>
        <v>5.5877142857142861</v>
      </c>
      <c r="P1514" s="6" t="s">
        <v>8293</v>
      </c>
      <c r="Q1514" s="6" t="s">
        <v>8294</v>
      </c>
      <c r="R1514" s="11">
        <f t="shared" si="95"/>
        <v>42741.309479166666</v>
      </c>
      <c r="S1514" s="12">
        <f t="shared" si="92"/>
        <v>42771.309479166666</v>
      </c>
    </row>
    <row r="1515" spans="1:19" ht="43.2">
      <c r="A1515">
        <v>1513</v>
      </c>
      <c r="B1515" s="3" t="s">
        <v>1514</v>
      </c>
      <c r="C1515" s="3" t="s">
        <v>5623</v>
      </c>
      <c r="D1515" s="15">
        <v>8000</v>
      </c>
      <c r="E1515" s="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7">
        <f t="shared" si="93"/>
        <v>37.209302325581397</v>
      </c>
      <c r="O1515" s="5">
        <f t="shared" si="94"/>
        <v>1.5001875</v>
      </c>
      <c r="P1515" s="6" t="s">
        <v>8293</v>
      </c>
      <c r="Q1515" s="6" t="s">
        <v>8294</v>
      </c>
      <c r="R1515" s="11">
        <f t="shared" si="95"/>
        <v>41806.262337962966</v>
      </c>
      <c r="S1515" s="12">
        <f t="shared" si="92"/>
        <v>41836.262337962966</v>
      </c>
    </row>
    <row r="1516" spans="1:19" ht="43.2">
      <c r="A1516">
        <v>1514</v>
      </c>
      <c r="B1516" s="3" t="s">
        <v>1515</v>
      </c>
      <c r="C1516" s="3" t="s">
        <v>5624</v>
      </c>
      <c r="D1516" s="15">
        <v>25000</v>
      </c>
      <c r="E1516" s="1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7">
        <f t="shared" si="93"/>
        <v>142.04545454545453</v>
      </c>
      <c r="O1516" s="5">
        <f t="shared" si="94"/>
        <v>1.0647599999999999</v>
      </c>
      <c r="P1516" s="6" t="s">
        <v>8293</v>
      </c>
      <c r="Q1516" s="6" t="s">
        <v>8294</v>
      </c>
      <c r="R1516" s="11">
        <f t="shared" si="95"/>
        <v>42234.222685185188</v>
      </c>
      <c r="S1516" s="12">
        <f t="shared" si="92"/>
        <v>42274.222685185188</v>
      </c>
    </row>
    <row r="1517" spans="1:19" ht="43.2">
      <c r="A1517">
        <v>1515</v>
      </c>
      <c r="B1517" s="3" t="s">
        <v>1516</v>
      </c>
      <c r="C1517" s="3" t="s">
        <v>5625</v>
      </c>
      <c r="D1517" s="15">
        <v>300000</v>
      </c>
      <c r="E1517" s="1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7">
        <f t="shared" si="93"/>
        <v>540.54054054054052</v>
      </c>
      <c r="O1517" s="5">
        <f t="shared" si="94"/>
        <v>1.57189</v>
      </c>
      <c r="P1517" s="6" t="s">
        <v>8293</v>
      </c>
      <c r="Q1517" s="6" t="s">
        <v>8294</v>
      </c>
      <c r="R1517" s="11">
        <f t="shared" si="95"/>
        <v>42414.878437499996</v>
      </c>
      <c r="S1517" s="12">
        <f t="shared" si="92"/>
        <v>42444.836770833332</v>
      </c>
    </row>
    <row r="1518" spans="1:19" ht="43.2">
      <c r="A1518">
        <v>1516</v>
      </c>
      <c r="B1518" s="3" t="s">
        <v>1517</v>
      </c>
      <c r="C1518" s="3" t="s">
        <v>5626</v>
      </c>
      <c r="D1518" s="15">
        <v>17000</v>
      </c>
      <c r="E1518" s="1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7">
        <f t="shared" si="93"/>
        <v>146.55172413793105</v>
      </c>
      <c r="O1518" s="5">
        <f t="shared" si="94"/>
        <v>1.0865882352941176</v>
      </c>
      <c r="P1518" s="6" t="s">
        <v>8293</v>
      </c>
      <c r="Q1518" s="6" t="s">
        <v>8294</v>
      </c>
      <c r="R1518" s="11">
        <f t="shared" si="95"/>
        <v>42619.091342592597</v>
      </c>
      <c r="S1518" s="12">
        <f t="shared" si="92"/>
        <v>42649.208333333328</v>
      </c>
    </row>
    <row r="1519" spans="1:19" ht="43.2">
      <c r="A1519">
        <v>1517</v>
      </c>
      <c r="B1519" s="3" t="s">
        <v>1518</v>
      </c>
      <c r="C1519" s="3" t="s">
        <v>5627</v>
      </c>
      <c r="D1519" s="15">
        <v>15000</v>
      </c>
      <c r="E1519" s="1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7">
        <f t="shared" si="93"/>
        <v>24.390243902439025</v>
      </c>
      <c r="O1519" s="5">
        <f t="shared" si="94"/>
        <v>1.6197999999999999</v>
      </c>
      <c r="P1519" s="6" t="s">
        <v>8293</v>
      </c>
      <c r="Q1519" s="6" t="s">
        <v>8294</v>
      </c>
      <c r="R1519" s="11">
        <f t="shared" si="95"/>
        <v>41948.19158564815</v>
      </c>
      <c r="S1519" s="12">
        <f t="shared" si="92"/>
        <v>41978.875</v>
      </c>
    </row>
    <row r="1520" spans="1:19" ht="28.8">
      <c r="A1520">
        <v>1518</v>
      </c>
      <c r="B1520" s="3" t="s">
        <v>1519</v>
      </c>
      <c r="C1520" s="3" t="s">
        <v>5628</v>
      </c>
      <c r="D1520" s="15">
        <v>15000</v>
      </c>
      <c r="E1520" s="1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7">
        <f t="shared" si="93"/>
        <v>63.559322033898304</v>
      </c>
      <c r="O1520" s="5">
        <f t="shared" si="94"/>
        <v>2.0536666666666665</v>
      </c>
      <c r="P1520" s="6" t="s">
        <v>8293</v>
      </c>
      <c r="Q1520" s="6" t="s">
        <v>8294</v>
      </c>
      <c r="R1520" s="11">
        <f t="shared" si="95"/>
        <v>41760.4450462963</v>
      </c>
      <c r="S1520" s="12">
        <f t="shared" si="92"/>
        <v>41790.4450462963</v>
      </c>
    </row>
    <row r="1521" spans="1:19" ht="43.2">
      <c r="A1521">
        <v>1519</v>
      </c>
      <c r="B1521" s="3" t="s">
        <v>1520</v>
      </c>
      <c r="C1521" s="3" t="s">
        <v>5629</v>
      </c>
      <c r="D1521" s="15">
        <v>9000</v>
      </c>
      <c r="E1521" s="1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7">
        <f t="shared" si="93"/>
        <v>62.068965517241381</v>
      </c>
      <c r="O1521" s="5">
        <f t="shared" si="94"/>
        <v>1.033638888888889</v>
      </c>
      <c r="P1521" s="6" t="s">
        <v>8293</v>
      </c>
      <c r="Q1521" s="6" t="s">
        <v>8294</v>
      </c>
      <c r="R1521" s="11">
        <f t="shared" si="95"/>
        <v>41782.366701388892</v>
      </c>
      <c r="S1521" s="12">
        <f t="shared" si="92"/>
        <v>41810.540972222225</v>
      </c>
    </row>
    <row r="1522" spans="1:19" ht="28.8">
      <c r="A1522">
        <v>1520</v>
      </c>
      <c r="B1522" s="3" t="s">
        <v>1521</v>
      </c>
      <c r="C1522" s="3" t="s">
        <v>5630</v>
      </c>
      <c r="D1522" s="15">
        <v>18000</v>
      </c>
      <c r="E1522" s="1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7">
        <f t="shared" si="93"/>
        <v>107.78443113772455</v>
      </c>
      <c r="O1522" s="5">
        <f t="shared" si="94"/>
        <v>1.0347222222222223</v>
      </c>
      <c r="P1522" s="6" t="s">
        <v>8293</v>
      </c>
      <c r="Q1522" s="6" t="s">
        <v>8294</v>
      </c>
      <c r="R1522" s="11">
        <f t="shared" si="95"/>
        <v>41955.482789351852</v>
      </c>
      <c r="S1522" s="12">
        <f t="shared" si="92"/>
        <v>41991.791666666672</v>
      </c>
    </row>
    <row r="1523" spans="1:19" ht="43.2">
      <c r="A1523">
        <v>1521</v>
      </c>
      <c r="B1523" s="3" t="s">
        <v>1522</v>
      </c>
      <c r="C1523" s="3" t="s">
        <v>5631</v>
      </c>
      <c r="D1523" s="15">
        <v>37500</v>
      </c>
      <c r="E1523" s="1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7">
        <f t="shared" si="93"/>
        <v>159.57446808510639</v>
      </c>
      <c r="O1523" s="5">
        <f t="shared" si="94"/>
        <v>1.0681333333333334</v>
      </c>
      <c r="P1523" s="6" t="s">
        <v>8293</v>
      </c>
      <c r="Q1523" s="6" t="s">
        <v>8294</v>
      </c>
      <c r="R1523" s="11">
        <f t="shared" si="95"/>
        <v>42492.792719907404</v>
      </c>
      <c r="S1523" s="12">
        <f t="shared" si="92"/>
        <v>42527.792719907404</v>
      </c>
    </row>
    <row r="1524" spans="1:19" ht="57.6">
      <c r="A1524">
        <v>1522</v>
      </c>
      <c r="B1524" s="3" t="s">
        <v>1523</v>
      </c>
      <c r="C1524" s="3" t="s">
        <v>5632</v>
      </c>
      <c r="D1524" s="15">
        <v>43500</v>
      </c>
      <c r="E1524" s="1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7">
        <f t="shared" si="93"/>
        <v>96.238938053097343</v>
      </c>
      <c r="O1524" s="5">
        <f t="shared" si="94"/>
        <v>1.3896574712643677</v>
      </c>
      <c r="P1524" s="6" t="s">
        <v>8293</v>
      </c>
      <c r="Q1524" s="6" t="s">
        <v>8294</v>
      </c>
      <c r="R1524" s="11">
        <f t="shared" si="95"/>
        <v>41899.455312500002</v>
      </c>
      <c r="S1524" s="12">
        <f t="shared" si="92"/>
        <v>41929.455312500002</v>
      </c>
    </row>
    <row r="1525" spans="1:19" ht="43.2">
      <c r="A1525">
        <v>1523</v>
      </c>
      <c r="B1525" s="3" t="s">
        <v>1524</v>
      </c>
      <c r="C1525" s="3" t="s">
        <v>5633</v>
      </c>
      <c r="D1525" s="15">
        <v>18500</v>
      </c>
      <c r="E1525" s="1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7">
        <f t="shared" si="93"/>
        <v>76.763485477178421</v>
      </c>
      <c r="O1525" s="5">
        <f t="shared" si="94"/>
        <v>1.2484324324324325</v>
      </c>
      <c r="P1525" s="6" t="s">
        <v>8293</v>
      </c>
      <c r="Q1525" s="6" t="s">
        <v>8294</v>
      </c>
      <c r="R1525" s="11">
        <f t="shared" si="95"/>
        <v>41964.376342592594</v>
      </c>
      <c r="S1525" s="12">
        <f t="shared" si="92"/>
        <v>41995.625</v>
      </c>
    </row>
    <row r="1526" spans="1:19" ht="43.2">
      <c r="A1526">
        <v>1524</v>
      </c>
      <c r="B1526" s="3" t="s">
        <v>1525</v>
      </c>
      <c r="C1526" s="3" t="s">
        <v>5634</v>
      </c>
      <c r="D1526" s="15">
        <v>3000</v>
      </c>
      <c r="E1526" s="1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7">
        <f t="shared" si="93"/>
        <v>107.14285714285714</v>
      </c>
      <c r="O1526" s="5">
        <f t="shared" si="94"/>
        <v>2.0699999999999998</v>
      </c>
      <c r="P1526" s="6" t="s">
        <v>8293</v>
      </c>
      <c r="Q1526" s="6" t="s">
        <v>8294</v>
      </c>
      <c r="R1526" s="11">
        <f t="shared" si="95"/>
        <v>42756.126041666663</v>
      </c>
      <c r="S1526" s="12">
        <f t="shared" si="92"/>
        <v>42786.126041666663</v>
      </c>
    </row>
    <row r="1527" spans="1:19" ht="43.2">
      <c r="A1527">
        <v>1525</v>
      </c>
      <c r="B1527" s="3" t="s">
        <v>1526</v>
      </c>
      <c r="C1527" s="3" t="s">
        <v>5635</v>
      </c>
      <c r="D1527" s="15">
        <v>2600</v>
      </c>
      <c r="E1527" s="1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7">
        <f t="shared" si="93"/>
        <v>18.571428571428573</v>
      </c>
      <c r="O1527" s="5">
        <f t="shared" si="94"/>
        <v>1.7400576923076922</v>
      </c>
      <c r="P1527" s="6" t="s">
        <v>8293</v>
      </c>
      <c r="Q1527" s="6" t="s">
        <v>8294</v>
      </c>
      <c r="R1527" s="11">
        <f t="shared" si="95"/>
        <v>42570.327986111108</v>
      </c>
      <c r="S1527" s="12">
        <f t="shared" si="92"/>
        <v>42600.327986111108</v>
      </c>
    </row>
    <row r="1528" spans="1:19" ht="43.2">
      <c r="A1528">
        <v>1526</v>
      </c>
      <c r="B1528" s="3" t="s">
        <v>1527</v>
      </c>
      <c r="C1528" s="3" t="s">
        <v>5636</v>
      </c>
      <c r="D1528" s="15">
        <v>23000</v>
      </c>
      <c r="E1528" s="1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7">
        <f t="shared" si="93"/>
        <v>82.142857142857139</v>
      </c>
      <c r="O1528" s="5">
        <f t="shared" si="94"/>
        <v>1.2032608695652174</v>
      </c>
      <c r="P1528" s="6" t="s">
        <v>8293</v>
      </c>
      <c r="Q1528" s="6" t="s">
        <v>8294</v>
      </c>
      <c r="R1528" s="11">
        <f t="shared" si="95"/>
        <v>42338.901006944448</v>
      </c>
      <c r="S1528" s="12">
        <f t="shared" si="92"/>
        <v>42387.901006944448</v>
      </c>
    </row>
    <row r="1529" spans="1:19" ht="43.2">
      <c r="A1529">
        <v>1527</v>
      </c>
      <c r="B1529" s="3" t="s">
        <v>1528</v>
      </c>
      <c r="C1529" s="3" t="s">
        <v>5637</v>
      </c>
      <c r="D1529" s="15">
        <v>3500</v>
      </c>
      <c r="E1529" s="1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7">
        <f t="shared" si="93"/>
        <v>50</v>
      </c>
      <c r="O1529" s="5">
        <f t="shared" si="94"/>
        <v>1.1044428571428573</v>
      </c>
      <c r="P1529" s="6" t="s">
        <v>8293</v>
      </c>
      <c r="Q1529" s="6" t="s">
        <v>8294</v>
      </c>
      <c r="R1529" s="11">
        <f t="shared" si="95"/>
        <v>42780.225532407407</v>
      </c>
      <c r="S1529" s="12">
        <f t="shared" si="92"/>
        <v>42808.183865740742</v>
      </c>
    </row>
    <row r="1530" spans="1:19" ht="28.8">
      <c r="A1530">
        <v>1528</v>
      </c>
      <c r="B1530" s="3" t="s">
        <v>1529</v>
      </c>
      <c r="C1530" s="3" t="s">
        <v>5638</v>
      </c>
      <c r="D1530" s="15">
        <v>3000</v>
      </c>
      <c r="E1530" s="1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7">
        <f t="shared" si="93"/>
        <v>18.75</v>
      </c>
      <c r="O1530" s="5">
        <f t="shared" si="94"/>
        <v>2.8156666666666665</v>
      </c>
      <c r="P1530" s="6" t="s">
        <v>8293</v>
      </c>
      <c r="Q1530" s="6" t="s">
        <v>8294</v>
      </c>
      <c r="R1530" s="11">
        <f t="shared" si="95"/>
        <v>42736.357893518521</v>
      </c>
      <c r="S1530" s="12">
        <f t="shared" si="92"/>
        <v>42766.625</v>
      </c>
    </row>
    <row r="1531" spans="1:19" ht="28.8">
      <c r="A1531">
        <v>1529</v>
      </c>
      <c r="B1531" s="3" t="s">
        <v>1530</v>
      </c>
      <c r="C1531" s="3" t="s">
        <v>5639</v>
      </c>
      <c r="D1531" s="15">
        <v>19000</v>
      </c>
      <c r="E1531" s="1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7">
        <f t="shared" si="93"/>
        <v>134.75177304964538</v>
      </c>
      <c r="O1531" s="5">
        <f t="shared" si="94"/>
        <v>1.0067894736842105</v>
      </c>
      <c r="P1531" s="6" t="s">
        <v>8293</v>
      </c>
      <c r="Q1531" s="6" t="s">
        <v>8294</v>
      </c>
      <c r="R1531" s="11">
        <f t="shared" si="95"/>
        <v>42052.253703703704</v>
      </c>
      <c r="S1531" s="12">
        <f t="shared" si="92"/>
        <v>42082.212037037039</v>
      </c>
    </row>
    <row r="1532" spans="1:19" ht="57.6">
      <c r="A1532">
        <v>1530</v>
      </c>
      <c r="B1532" s="3" t="s">
        <v>1531</v>
      </c>
      <c r="C1532" s="3" t="s">
        <v>5640</v>
      </c>
      <c r="D1532" s="15">
        <v>35000</v>
      </c>
      <c r="E1532" s="1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7">
        <f t="shared" si="93"/>
        <v>40.045766590389015</v>
      </c>
      <c r="O1532" s="5">
        <f t="shared" si="94"/>
        <v>1.3482571428571428</v>
      </c>
      <c r="P1532" s="6" t="s">
        <v>8293</v>
      </c>
      <c r="Q1532" s="6" t="s">
        <v>8294</v>
      </c>
      <c r="R1532" s="11">
        <f t="shared" si="95"/>
        <v>42275.39230324074</v>
      </c>
      <c r="S1532" s="12">
        <f t="shared" si="92"/>
        <v>42300.39230324074</v>
      </c>
    </row>
    <row r="1533" spans="1:19" ht="57.6">
      <c r="A1533">
        <v>1531</v>
      </c>
      <c r="B1533" s="3" t="s">
        <v>1532</v>
      </c>
      <c r="C1533" s="3" t="s">
        <v>5641</v>
      </c>
      <c r="D1533" s="15">
        <v>2350</v>
      </c>
      <c r="E1533" s="1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7">
        <f t="shared" si="93"/>
        <v>32.19178082191781</v>
      </c>
      <c r="O1533" s="5">
        <f t="shared" si="94"/>
        <v>1.7595744680851064</v>
      </c>
      <c r="P1533" s="6" t="s">
        <v>8293</v>
      </c>
      <c r="Q1533" s="6" t="s">
        <v>8294</v>
      </c>
      <c r="R1533" s="11">
        <f t="shared" si="95"/>
        <v>41941.427384259259</v>
      </c>
      <c r="S1533" s="12">
        <f t="shared" si="92"/>
        <v>41973.75</v>
      </c>
    </row>
    <row r="1534" spans="1:19" ht="43.2">
      <c r="A1534">
        <v>1532</v>
      </c>
      <c r="B1534" s="3" t="s">
        <v>1533</v>
      </c>
      <c r="C1534" s="3" t="s">
        <v>5642</v>
      </c>
      <c r="D1534" s="15">
        <v>5000</v>
      </c>
      <c r="E1534" s="1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7">
        <f t="shared" si="93"/>
        <v>17.006802721088434</v>
      </c>
      <c r="O1534" s="5">
        <f t="shared" si="94"/>
        <v>4.8402000000000003</v>
      </c>
      <c r="P1534" s="6" t="s">
        <v>8293</v>
      </c>
      <c r="Q1534" s="6" t="s">
        <v>8294</v>
      </c>
      <c r="R1534" s="11">
        <f t="shared" si="95"/>
        <v>42391.100289351853</v>
      </c>
      <c r="S1534" s="12">
        <f t="shared" si="92"/>
        <v>42415.25</v>
      </c>
    </row>
    <row r="1535" spans="1:19" ht="43.2">
      <c r="A1535">
        <v>1533</v>
      </c>
      <c r="B1535" s="3" t="s">
        <v>1534</v>
      </c>
      <c r="C1535" s="3" t="s">
        <v>5643</v>
      </c>
      <c r="D1535" s="15">
        <v>45000</v>
      </c>
      <c r="E1535" s="1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7">
        <f t="shared" si="93"/>
        <v>60.810810810810814</v>
      </c>
      <c r="O1535" s="5">
        <f t="shared" si="94"/>
        <v>1.4514</v>
      </c>
      <c r="P1535" s="6" t="s">
        <v>8293</v>
      </c>
      <c r="Q1535" s="6" t="s">
        <v>8294</v>
      </c>
      <c r="R1535" s="11">
        <f t="shared" si="95"/>
        <v>42442.62704861111</v>
      </c>
      <c r="S1535" s="12">
        <f t="shared" si="92"/>
        <v>42491.790972222225</v>
      </c>
    </row>
    <row r="1536" spans="1:19" ht="43.2">
      <c r="A1536">
        <v>1534</v>
      </c>
      <c r="B1536" s="3" t="s">
        <v>1535</v>
      </c>
      <c r="C1536" s="3" t="s">
        <v>5644</v>
      </c>
      <c r="D1536" s="15">
        <v>7500</v>
      </c>
      <c r="E1536" s="1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7">
        <f t="shared" si="93"/>
        <v>20.325203252032519</v>
      </c>
      <c r="O1536" s="5">
        <f t="shared" si="94"/>
        <v>4.1773333333333333</v>
      </c>
      <c r="P1536" s="6" t="s">
        <v>8293</v>
      </c>
      <c r="Q1536" s="6" t="s">
        <v>8294</v>
      </c>
      <c r="R1536" s="11">
        <f t="shared" si="95"/>
        <v>42221.299328703702</v>
      </c>
      <c r="S1536" s="12">
        <f t="shared" si="92"/>
        <v>42251.299328703702</v>
      </c>
    </row>
    <row r="1537" spans="1:19" ht="43.2">
      <c r="A1537">
        <v>1535</v>
      </c>
      <c r="B1537" s="3" t="s">
        <v>1536</v>
      </c>
      <c r="C1537" s="3" t="s">
        <v>5645</v>
      </c>
      <c r="D1537" s="15">
        <v>4000</v>
      </c>
      <c r="E1537" s="1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7">
        <f t="shared" si="93"/>
        <v>36.363636363636367</v>
      </c>
      <c r="O1537" s="5">
        <f t="shared" si="94"/>
        <v>1.3242499999999999</v>
      </c>
      <c r="P1537" s="6" t="s">
        <v>8293</v>
      </c>
      <c r="Q1537" s="6" t="s">
        <v>8294</v>
      </c>
      <c r="R1537" s="11">
        <f t="shared" si="95"/>
        <v>42484.454062500001</v>
      </c>
      <c r="S1537" s="12">
        <f t="shared" si="92"/>
        <v>42513.541666666672</v>
      </c>
    </row>
    <row r="1538" spans="1:19" ht="57.6">
      <c r="A1538">
        <v>1536</v>
      </c>
      <c r="B1538" s="3" t="s">
        <v>1537</v>
      </c>
      <c r="C1538" s="3" t="s">
        <v>5646</v>
      </c>
      <c r="D1538" s="15">
        <v>12000</v>
      </c>
      <c r="E1538" s="1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7">
        <f t="shared" si="93"/>
        <v>26.373626373626372</v>
      </c>
      <c r="O1538" s="5">
        <f t="shared" si="94"/>
        <v>2.5030841666666666</v>
      </c>
      <c r="P1538" s="6" t="s">
        <v>8293</v>
      </c>
      <c r="Q1538" s="6" t="s">
        <v>8294</v>
      </c>
      <c r="R1538" s="11">
        <f t="shared" si="95"/>
        <v>42213.427199074074</v>
      </c>
      <c r="S1538" s="12">
        <f t="shared" ref="S1538:S1601" si="96">(I1538/86400)+25569+(-9/24)</f>
        <v>42243.427199074074</v>
      </c>
    </row>
    <row r="1539" spans="1:19" ht="43.2">
      <c r="A1539">
        <v>1537</v>
      </c>
      <c r="B1539" s="3" t="s">
        <v>1538</v>
      </c>
      <c r="C1539" s="3" t="s">
        <v>5647</v>
      </c>
      <c r="D1539" s="15">
        <v>12000</v>
      </c>
      <c r="E1539" s="1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7">
        <f t="shared" ref="N1539:N1602" si="97">D1539/L1539</f>
        <v>53.571428571428569</v>
      </c>
      <c r="O1539" s="5">
        <f t="shared" ref="O1539:O1602" si="98">E1539/D1539</f>
        <v>1.7989999999999999</v>
      </c>
      <c r="P1539" s="6" t="s">
        <v>8293</v>
      </c>
      <c r="Q1539" s="6" t="s">
        <v>8294</v>
      </c>
      <c r="R1539" s="11">
        <f t="shared" ref="R1539:R1602" si="99">(J1539/86400)+25569+(-9/24)</f>
        <v>42551.940127314811</v>
      </c>
      <c r="S1539" s="12">
        <f t="shared" si="96"/>
        <v>42588.375</v>
      </c>
    </row>
    <row r="1540" spans="1:19" ht="43.2">
      <c r="A1540">
        <v>1538</v>
      </c>
      <c r="B1540" s="3" t="s">
        <v>1539</v>
      </c>
      <c r="C1540" s="3" t="s">
        <v>5648</v>
      </c>
      <c r="D1540" s="15">
        <v>7000</v>
      </c>
      <c r="E1540" s="1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7">
        <f t="shared" si="97"/>
        <v>152.17391304347825</v>
      </c>
      <c r="O1540" s="5">
        <f t="shared" si="98"/>
        <v>1.0262857142857142</v>
      </c>
      <c r="P1540" s="6" t="s">
        <v>8293</v>
      </c>
      <c r="Q1540" s="6" t="s">
        <v>8294</v>
      </c>
      <c r="R1540" s="11">
        <f t="shared" si="99"/>
        <v>41981.407060185185</v>
      </c>
      <c r="S1540" s="12">
        <f t="shared" si="96"/>
        <v>42026.407060185185</v>
      </c>
    </row>
    <row r="1541" spans="1:19" ht="43.2">
      <c r="A1541">
        <v>1539</v>
      </c>
      <c r="B1541" s="3" t="s">
        <v>1540</v>
      </c>
      <c r="C1541" s="3" t="s">
        <v>5649</v>
      </c>
      <c r="D1541" s="15">
        <v>20000</v>
      </c>
      <c r="E1541" s="1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7">
        <f t="shared" si="97"/>
        <v>70.422535211267601</v>
      </c>
      <c r="O1541" s="5">
        <f t="shared" si="98"/>
        <v>1.359861</v>
      </c>
      <c r="P1541" s="6" t="s">
        <v>8293</v>
      </c>
      <c r="Q1541" s="6" t="s">
        <v>8294</v>
      </c>
      <c r="R1541" s="11">
        <f t="shared" si="99"/>
        <v>42705.54420138889</v>
      </c>
      <c r="S1541" s="12">
        <f t="shared" si="96"/>
        <v>42738.54420138889</v>
      </c>
    </row>
    <row r="1542" spans="1:19" ht="43.2">
      <c r="A1542">
        <v>1540</v>
      </c>
      <c r="B1542" s="3" t="s">
        <v>1541</v>
      </c>
      <c r="C1542" s="3" t="s">
        <v>5650</v>
      </c>
      <c r="D1542" s="15">
        <v>15000</v>
      </c>
      <c r="E1542" s="1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7">
        <f t="shared" si="97"/>
        <v>153.0612244897959</v>
      </c>
      <c r="O1542" s="5">
        <f t="shared" si="98"/>
        <v>1.1786666666666668</v>
      </c>
      <c r="P1542" s="6" t="s">
        <v>8293</v>
      </c>
      <c r="Q1542" s="6" t="s">
        <v>8294</v>
      </c>
      <c r="R1542" s="11">
        <f t="shared" si="99"/>
        <v>41938.63212962963</v>
      </c>
      <c r="S1542" s="12">
        <f t="shared" si="96"/>
        <v>41968.677083333328</v>
      </c>
    </row>
    <row r="1543" spans="1:19" ht="43.2">
      <c r="A1543">
        <v>1541</v>
      </c>
      <c r="B1543" s="3" t="s">
        <v>1542</v>
      </c>
      <c r="C1543" s="3" t="s">
        <v>5651</v>
      </c>
      <c r="D1543" s="15">
        <v>18000</v>
      </c>
      <c r="E1543" s="1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7">
        <f t="shared" si="97"/>
        <v>9000</v>
      </c>
      <c r="O1543" s="5">
        <f t="shared" si="98"/>
        <v>3.3333333333333332E-4</v>
      </c>
      <c r="P1543" s="6" t="s">
        <v>8293</v>
      </c>
      <c r="Q1543" s="6" t="s">
        <v>8298</v>
      </c>
      <c r="R1543" s="11">
        <f t="shared" si="99"/>
        <v>41974.337245370371</v>
      </c>
      <c r="S1543" s="12">
        <f t="shared" si="96"/>
        <v>42004.337245370371</v>
      </c>
    </row>
    <row r="1544" spans="1:19" ht="43.2">
      <c r="A1544">
        <v>1542</v>
      </c>
      <c r="B1544" s="3" t="s">
        <v>1543</v>
      </c>
      <c r="C1544" s="3" t="s">
        <v>5652</v>
      </c>
      <c r="D1544" s="15">
        <v>500</v>
      </c>
      <c r="E1544" s="1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7">
        <f t="shared" si="97"/>
        <v>500</v>
      </c>
      <c r="O1544" s="5">
        <f t="shared" si="98"/>
        <v>0.04</v>
      </c>
      <c r="P1544" s="6" t="s">
        <v>8293</v>
      </c>
      <c r="Q1544" s="6" t="s">
        <v>8298</v>
      </c>
      <c r="R1544" s="11">
        <f t="shared" si="99"/>
        <v>42170.621527777781</v>
      </c>
      <c r="S1544" s="12">
        <f t="shared" si="96"/>
        <v>42185.621527777781</v>
      </c>
    </row>
    <row r="1545" spans="1:19" ht="43.2">
      <c r="A1545">
        <v>1543</v>
      </c>
      <c r="B1545" s="3" t="s">
        <v>1544</v>
      </c>
      <c r="C1545" s="3" t="s">
        <v>5653</v>
      </c>
      <c r="D1545" s="15">
        <v>2250</v>
      </c>
      <c r="E1545" s="1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7">
        <f t="shared" si="97"/>
        <v>2250</v>
      </c>
      <c r="O1545" s="5">
        <f t="shared" si="98"/>
        <v>4.4444444444444444E-3</v>
      </c>
      <c r="P1545" s="6" t="s">
        <v>8293</v>
      </c>
      <c r="Q1545" s="6" t="s">
        <v>8298</v>
      </c>
      <c r="R1545" s="11">
        <f t="shared" si="99"/>
        <v>41935.134652777779</v>
      </c>
      <c r="S1545" s="12">
        <f t="shared" si="96"/>
        <v>41965.176319444443</v>
      </c>
    </row>
    <row r="1546" spans="1:19" ht="43.2">
      <c r="A1546">
        <v>1544</v>
      </c>
      <c r="B1546" s="3" t="s">
        <v>1545</v>
      </c>
      <c r="C1546" s="3" t="s">
        <v>5654</v>
      </c>
      <c r="D1546" s="15">
        <v>1000</v>
      </c>
      <c r="E1546" s="1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7" t="e">
        <f t="shared" si="97"/>
        <v>#DIV/0!</v>
      </c>
      <c r="O1546" s="5">
        <f t="shared" si="98"/>
        <v>0</v>
      </c>
      <c r="P1546" s="6" t="s">
        <v>8293</v>
      </c>
      <c r="Q1546" s="6" t="s">
        <v>8298</v>
      </c>
      <c r="R1546" s="11">
        <f t="shared" si="99"/>
        <v>42052.676203703704</v>
      </c>
      <c r="S1546" s="12">
        <f t="shared" si="96"/>
        <v>42094.637499999997</v>
      </c>
    </row>
    <row r="1547" spans="1:19" ht="43.2">
      <c r="A1547">
        <v>1545</v>
      </c>
      <c r="B1547" s="3" t="s">
        <v>1546</v>
      </c>
      <c r="C1547" s="3" t="s">
        <v>5655</v>
      </c>
      <c r="D1547" s="15">
        <v>3000</v>
      </c>
      <c r="E1547" s="1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7">
        <f t="shared" si="97"/>
        <v>3000</v>
      </c>
      <c r="O1547" s="5">
        <f t="shared" si="98"/>
        <v>3.3333333333333332E-4</v>
      </c>
      <c r="P1547" s="6" t="s">
        <v>8293</v>
      </c>
      <c r="Q1547" s="6" t="s">
        <v>8298</v>
      </c>
      <c r="R1547" s="11">
        <f t="shared" si="99"/>
        <v>42031.509652777779</v>
      </c>
      <c r="S1547" s="12">
        <f t="shared" si="96"/>
        <v>42065.511111111111</v>
      </c>
    </row>
    <row r="1548" spans="1:19" ht="43.2">
      <c r="A1548">
        <v>1546</v>
      </c>
      <c r="B1548" s="3" t="s">
        <v>1547</v>
      </c>
      <c r="C1548" s="3" t="s">
        <v>5656</v>
      </c>
      <c r="D1548" s="15">
        <v>1000</v>
      </c>
      <c r="E1548" s="1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7">
        <f t="shared" si="97"/>
        <v>90.909090909090907</v>
      </c>
      <c r="O1548" s="5">
        <f t="shared" si="98"/>
        <v>0.28899999999999998</v>
      </c>
      <c r="P1548" s="6" t="s">
        <v>8293</v>
      </c>
      <c r="Q1548" s="6" t="s">
        <v>8298</v>
      </c>
      <c r="R1548" s="11">
        <f t="shared" si="99"/>
        <v>41838.837951388887</v>
      </c>
      <c r="S1548" s="12">
        <f t="shared" si="96"/>
        <v>41898.837951388887</v>
      </c>
    </row>
    <row r="1549" spans="1:19" ht="43.2">
      <c r="A1549">
        <v>1547</v>
      </c>
      <c r="B1549" s="3" t="s">
        <v>1548</v>
      </c>
      <c r="C1549" s="3" t="s">
        <v>5657</v>
      </c>
      <c r="D1549" s="15">
        <v>20</v>
      </c>
      <c r="E1549" s="1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7" t="e">
        <f t="shared" si="97"/>
        <v>#DIV/0!</v>
      </c>
      <c r="O1549" s="5">
        <f t="shared" si="98"/>
        <v>0</v>
      </c>
      <c r="P1549" s="6" t="s">
        <v>8293</v>
      </c>
      <c r="Q1549" s="6" t="s">
        <v>8298</v>
      </c>
      <c r="R1549" s="11">
        <f t="shared" si="99"/>
        <v>42782.051875000005</v>
      </c>
      <c r="S1549" s="12">
        <f t="shared" si="96"/>
        <v>42789.051875000005</v>
      </c>
    </row>
    <row r="1550" spans="1:19" ht="28.8">
      <c r="A1550">
        <v>1548</v>
      </c>
      <c r="B1550" s="3" t="s">
        <v>1549</v>
      </c>
      <c r="C1550" s="3" t="s">
        <v>5658</v>
      </c>
      <c r="D1550" s="15">
        <v>700</v>
      </c>
      <c r="E1550" s="1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7">
        <f t="shared" si="97"/>
        <v>700</v>
      </c>
      <c r="O1550" s="5">
        <f t="shared" si="98"/>
        <v>8.5714285714285715E-2</v>
      </c>
      <c r="P1550" s="6" t="s">
        <v>8293</v>
      </c>
      <c r="Q1550" s="6" t="s">
        <v>8298</v>
      </c>
      <c r="R1550" s="11">
        <f t="shared" si="99"/>
        <v>42286.50717592593</v>
      </c>
      <c r="S1550" s="12">
        <f t="shared" si="96"/>
        <v>42316.548842592594</v>
      </c>
    </row>
    <row r="1551" spans="1:19" ht="43.2">
      <c r="A1551">
        <v>1549</v>
      </c>
      <c r="B1551" s="3" t="s">
        <v>1550</v>
      </c>
      <c r="C1551" s="3" t="s">
        <v>5659</v>
      </c>
      <c r="D1551" s="15">
        <v>500</v>
      </c>
      <c r="E1551" s="1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7">
        <f t="shared" si="97"/>
        <v>83.333333333333329</v>
      </c>
      <c r="O1551" s="5">
        <f t="shared" si="98"/>
        <v>0.34</v>
      </c>
      <c r="P1551" s="6" t="s">
        <v>8293</v>
      </c>
      <c r="Q1551" s="6" t="s">
        <v>8298</v>
      </c>
      <c r="R1551" s="11">
        <f t="shared" si="99"/>
        <v>42280.761099537034</v>
      </c>
      <c r="S1551" s="12">
        <f t="shared" si="96"/>
        <v>42310.802766203706</v>
      </c>
    </row>
    <row r="1552" spans="1:19" ht="57.6">
      <c r="A1552">
        <v>1550</v>
      </c>
      <c r="B1552" s="3" t="s">
        <v>1551</v>
      </c>
      <c r="C1552" s="3" t="s">
        <v>5660</v>
      </c>
      <c r="D1552" s="15">
        <v>750</v>
      </c>
      <c r="E1552" s="1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7">
        <f t="shared" si="97"/>
        <v>107.14285714285714</v>
      </c>
      <c r="O1552" s="5">
        <f t="shared" si="98"/>
        <v>0.13466666666666666</v>
      </c>
      <c r="P1552" s="6" t="s">
        <v>8293</v>
      </c>
      <c r="Q1552" s="6" t="s">
        <v>8298</v>
      </c>
      <c r="R1552" s="11">
        <f t="shared" si="99"/>
        <v>42472.074467592596</v>
      </c>
      <c r="S1552" s="12">
        <f t="shared" si="96"/>
        <v>42502.074467592596</v>
      </c>
    </row>
    <row r="1553" spans="1:19" ht="43.2">
      <c r="A1553">
        <v>1551</v>
      </c>
      <c r="B1553" s="3" t="s">
        <v>1552</v>
      </c>
      <c r="C1553" s="3" t="s">
        <v>5661</v>
      </c>
      <c r="D1553" s="15">
        <v>3500</v>
      </c>
      <c r="E1553" s="1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7" t="e">
        <f t="shared" si="97"/>
        <v>#DIV/0!</v>
      </c>
      <c r="O1553" s="5">
        <f t="shared" si="98"/>
        <v>0</v>
      </c>
      <c r="P1553" s="6" t="s">
        <v>8293</v>
      </c>
      <c r="Q1553" s="6" t="s">
        <v>8298</v>
      </c>
      <c r="R1553" s="11">
        <f t="shared" si="99"/>
        <v>42121.449525462958</v>
      </c>
      <c r="S1553" s="12">
        <f t="shared" si="96"/>
        <v>42151.449525462958</v>
      </c>
    </row>
    <row r="1554" spans="1:19" ht="43.2">
      <c r="A1554">
        <v>1552</v>
      </c>
      <c r="B1554" s="3" t="s">
        <v>1553</v>
      </c>
      <c r="C1554" s="3" t="s">
        <v>5662</v>
      </c>
      <c r="D1554" s="15">
        <v>4300</v>
      </c>
      <c r="E1554" s="1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7">
        <f t="shared" si="97"/>
        <v>268.75</v>
      </c>
      <c r="O1554" s="5">
        <f t="shared" si="98"/>
        <v>0.49186046511627907</v>
      </c>
      <c r="P1554" s="6" t="s">
        <v>8293</v>
      </c>
      <c r="Q1554" s="6" t="s">
        <v>8298</v>
      </c>
      <c r="R1554" s="11">
        <f t="shared" si="99"/>
        <v>41892.313750000001</v>
      </c>
      <c r="S1554" s="12">
        <f t="shared" si="96"/>
        <v>41912.790972222225</v>
      </c>
    </row>
    <row r="1555" spans="1:19" ht="43.2">
      <c r="A1555">
        <v>1553</v>
      </c>
      <c r="B1555" s="3" t="s">
        <v>1554</v>
      </c>
      <c r="C1555" s="3" t="s">
        <v>5663</v>
      </c>
      <c r="D1555" s="15">
        <v>6000</v>
      </c>
      <c r="E1555" s="1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7" t="e">
        <f t="shared" si="97"/>
        <v>#DIV/0!</v>
      </c>
      <c r="O1555" s="5">
        <f t="shared" si="98"/>
        <v>0</v>
      </c>
      <c r="P1555" s="6" t="s">
        <v>8293</v>
      </c>
      <c r="Q1555" s="6" t="s">
        <v>8298</v>
      </c>
      <c r="R1555" s="11">
        <f t="shared" si="99"/>
        <v>42218.907951388886</v>
      </c>
      <c r="S1555" s="12">
        <f t="shared" si="96"/>
        <v>42248.907951388886</v>
      </c>
    </row>
    <row r="1556" spans="1:19" ht="57.6">
      <c r="A1556">
        <v>1554</v>
      </c>
      <c r="B1556" s="3" t="s">
        <v>1555</v>
      </c>
      <c r="C1556" s="3" t="s">
        <v>5664</v>
      </c>
      <c r="D1556" s="15">
        <v>20000</v>
      </c>
      <c r="E1556" s="1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7" t="e">
        <f t="shared" si="97"/>
        <v>#DIV/0!</v>
      </c>
      <c r="O1556" s="5">
        <f t="shared" si="98"/>
        <v>0</v>
      </c>
      <c r="P1556" s="6" t="s">
        <v>8293</v>
      </c>
      <c r="Q1556" s="6" t="s">
        <v>8298</v>
      </c>
      <c r="R1556" s="11">
        <f t="shared" si="99"/>
        <v>42187.877199074079</v>
      </c>
      <c r="S1556" s="12">
        <f t="shared" si="96"/>
        <v>42217.877199074079</v>
      </c>
    </row>
    <row r="1557" spans="1:19" ht="43.2">
      <c r="A1557">
        <v>1555</v>
      </c>
      <c r="B1557" s="3" t="s">
        <v>1556</v>
      </c>
      <c r="C1557" s="3" t="s">
        <v>5665</v>
      </c>
      <c r="D1557" s="15">
        <v>750</v>
      </c>
      <c r="E1557" s="1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7" t="e">
        <f t="shared" si="97"/>
        <v>#DIV/0!</v>
      </c>
      <c r="O1557" s="5">
        <f t="shared" si="98"/>
        <v>0</v>
      </c>
      <c r="P1557" s="6" t="s">
        <v>8293</v>
      </c>
      <c r="Q1557" s="6" t="s">
        <v>8298</v>
      </c>
      <c r="R1557" s="11">
        <f t="shared" si="99"/>
        <v>42241.238796296297</v>
      </c>
      <c r="S1557" s="12">
        <f t="shared" si="96"/>
        <v>42264.333333333328</v>
      </c>
    </row>
    <row r="1558" spans="1:19" ht="43.2">
      <c r="A1558">
        <v>1556</v>
      </c>
      <c r="B1558" s="3" t="s">
        <v>1557</v>
      </c>
      <c r="C1558" s="3" t="s">
        <v>5666</v>
      </c>
      <c r="D1558" s="15">
        <v>1500</v>
      </c>
      <c r="E1558" s="1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7">
        <f t="shared" si="97"/>
        <v>125</v>
      </c>
      <c r="O1558" s="5">
        <f t="shared" si="98"/>
        <v>0.45133333333333331</v>
      </c>
      <c r="P1558" s="6" t="s">
        <v>8293</v>
      </c>
      <c r="Q1558" s="6" t="s">
        <v>8298</v>
      </c>
      <c r="R1558" s="11">
        <f t="shared" si="99"/>
        <v>42524.778055555551</v>
      </c>
      <c r="S1558" s="12">
        <f t="shared" si="96"/>
        <v>42554.778055555551</v>
      </c>
    </row>
    <row r="1559" spans="1:19" ht="43.2">
      <c r="A1559">
        <v>1557</v>
      </c>
      <c r="B1559" s="3" t="s">
        <v>1558</v>
      </c>
      <c r="C1559" s="3" t="s">
        <v>5667</v>
      </c>
      <c r="D1559" s="15">
        <v>2500</v>
      </c>
      <c r="E1559" s="1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7">
        <f t="shared" si="97"/>
        <v>2500</v>
      </c>
      <c r="O1559" s="5">
        <f t="shared" si="98"/>
        <v>0.04</v>
      </c>
      <c r="P1559" s="6" t="s">
        <v>8293</v>
      </c>
      <c r="Q1559" s="6" t="s">
        <v>8298</v>
      </c>
      <c r="R1559" s="11">
        <f t="shared" si="99"/>
        <v>41871.27815972222</v>
      </c>
      <c r="S1559" s="12">
        <f t="shared" si="96"/>
        <v>41902.27815972222</v>
      </c>
    </row>
    <row r="1560" spans="1:19" ht="43.2">
      <c r="A1560">
        <v>1558</v>
      </c>
      <c r="B1560" s="3" t="s">
        <v>1559</v>
      </c>
      <c r="C1560" s="3" t="s">
        <v>5668</v>
      </c>
      <c r="D1560" s="15">
        <v>750</v>
      </c>
      <c r="E1560" s="1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7">
        <f t="shared" si="97"/>
        <v>250</v>
      </c>
      <c r="O1560" s="5">
        <f t="shared" si="98"/>
        <v>4.6666666666666669E-2</v>
      </c>
      <c r="P1560" s="6" t="s">
        <v>8293</v>
      </c>
      <c r="Q1560" s="6" t="s">
        <v>8298</v>
      </c>
      <c r="R1560" s="11">
        <f t="shared" si="99"/>
        <v>42185.022673611107</v>
      </c>
      <c r="S1560" s="12">
        <f t="shared" si="96"/>
        <v>42244.133333333331</v>
      </c>
    </row>
    <row r="1561" spans="1:19" ht="28.8">
      <c r="A1561">
        <v>1559</v>
      </c>
      <c r="B1561" s="3" t="s">
        <v>1560</v>
      </c>
      <c r="C1561" s="3" t="s">
        <v>5669</v>
      </c>
      <c r="D1561" s="15">
        <v>15000</v>
      </c>
      <c r="E1561" s="1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7">
        <f t="shared" si="97"/>
        <v>15000</v>
      </c>
      <c r="O1561" s="5">
        <f t="shared" si="98"/>
        <v>3.3333333333333335E-3</v>
      </c>
      <c r="P1561" s="6" t="s">
        <v>8293</v>
      </c>
      <c r="Q1561" s="6" t="s">
        <v>8298</v>
      </c>
      <c r="R1561" s="11">
        <f t="shared" si="99"/>
        <v>42107.678229166668</v>
      </c>
      <c r="S1561" s="12">
        <f t="shared" si="96"/>
        <v>42122.678229166668</v>
      </c>
    </row>
    <row r="1562" spans="1:19" ht="43.2">
      <c r="A1562">
        <v>1560</v>
      </c>
      <c r="B1562" s="3" t="s">
        <v>1561</v>
      </c>
      <c r="C1562" s="3" t="s">
        <v>5670</v>
      </c>
      <c r="D1562" s="15">
        <v>2500</v>
      </c>
      <c r="E1562" s="1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7">
        <f t="shared" si="97"/>
        <v>625</v>
      </c>
      <c r="O1562" s="5">
        <f t="shared" si="98"/>
        <v>3.7600000000000001E-2</v>
      </c>
      <c r="P1562" s="6" t="s">
        <v>8293</v>
      </c>
      <c r="Q1562" s="6" t="s">
        <v>8298</v>
      </c>
      <c r="R1562" s="11">
        <f t="shared" si="99"/>
        <v>41935.645752314813</v>
      </c>
      <c r="S1562" s="12">
        <f t="shared" si="96"/>
        <v>41955.687418981484</v>
      </c>
    </row>
    <row r="1563" spans="1:19" ht="43.2">
      <c r="A1563">
        <v>1561</v>
      </c>
      <c r="B1563" s="3" t="s">
        <v>1562</v>
      </c>
      <c r="C1563" s="3" t="s">
        <v>5671</v>
      </c>
      <c r="D1563" s="15">
        <v>10000</v>
      </c>
      <c r="E1563" s="1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7">
        <f t="shared" si="97"/>
        <v>10000</v>
      </c>
      <c r="O1563" s="5">
        <f t="shared" si="98"/>
        <v>6.7000000000000002E-3</v>
      </c>
      <c r="P1563" s="6" t="s">
        <v>8277</v>
      </c>
      <c r="Q1563" s="6" t="s">
        <v>8299</v>
      </c>
      <c r="R1563" s="11">
        <f t="shared" si="99"/>
        <v>41554.666701388887</v>
      </c>
      <c r="S1563" s="12">
        <f t="shared" si="96"/>
        <v>41584.708368055552</v>
      </c>
    </row>
    <row r="1564" spans="1:19" ht="57.6">
      <c r="A1564">
        <v>1562</v>
      </c>
      <c r="B1564" s="3" t="s">
        <v>1563</v>
      </c>
      <c r="C1564" s="3" t="s">
        <v>5672</v>
      </c>
      <c r="D1564" s="15">
        <v>4000</v>
      </c>
      <c r="E1564" s="1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7" t="e">
        <f t="shared" si="97"/>
        <v>#DIV/0!</v>
      </c>
      <c r="O1564" s="5">
        <f t="shared" si="98"/>
        <v>0</v>
      </c>
      <c r="P1564" s="6" t="s">
        <v>8277</v>
      </c>
      <c r="Q1564" s="6" t="s">
        <v>8299</v>
      </c>
      <c r="R1564" s="11">
        <f t="shared" si="99"/>
        <v>40079.191157407404</v>
      </c>
      <c r="S1564" s="12">
        <f t="shared" si="96"/>
        <v>40148.659722222219</v>
      </c>
    </row>
    <row r="1565" spans="1:19" ht="43.2">
      <c r="A1565">
        <v>1563</v>
      </c>
      <c r="B1565" s="3" t="s">
        <v>1564</v>
      </c>
      <c r="C1565" s="3" t="s">
        <v>5673</v>
      </c>
      <c r="D1565" s="15">
        <v>6000</v>
      </c>
      <c r="E1565" s="1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7">
        <f t="shared" si="97"/>
        <v>3000</v>
      </c>
      <c r="O1565" s="5">
        <f t="shared" si="98"/>
        <v>1.4166666666666666E-2</v>
      </c>
      <c r="P1565" s="6" t="s">
        <v>8277</v>
      </c>
      <c r="Q1565" s="6" t="s">
        <v>8299</v>
      </c>
      <c r="R1565" s="11">
        <f t="shared" si="99"/>
        <v>41652.367488425924</v>
      </c>
      <c r="S1565" s="12">
        <f t="shared" si="96"/>
        <v>41712.325821759259</v>
      </c>
    </row>
    <row r="1566" spans="1:19" ht="43.2">
      <c r="A1566">
        <v>1564</v>
      </c>
      <c r="B1566" s="3" t="s">
        <v>1565</v>
      </c>
      <c r="C1566" s="3" t="s">
        <v>5674</v>
      </c>
      <c r="D1566" s="15">
        <v>10000</v>
      </c>
      <c r="E1566" s="1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7">
        <f t="shared" si="97"/>
        <v>10000</v>
      </c>
      <c r="O1566" s="5">
        <f t="shared" si="98"/>
        <v>1E-3</v>
      </c>
      <c r="P1566" s="6" t="s">
        <v>8277</v>
      </c>
      <c r="Q1566" s="6" t="s">
        <v>8299</v>
      </c>
      <c r="R1566" s="11">
        <f t="shared" si="99"/>
        <v>42120.992002314815</v>
      </c>
      <c r="S1566" s="12">
        <f t="shared" si="96"/>
        <v>42152.461805555555</v>
      </c>
    </row>
    <row r="1567" spans="1:19" ht="43.2">
      <c r="A1567">
        <v>1565</v>
      </c>
      <c r="B1567" s="3" t="s">
        <v>1566</v>
      </c>
      <c r="C1567" s="3" t="s">
        <v>5675</v>
      </c>
      <c r="D1567" s="15">
        <v>4000</v>
      </c>
      <c r="E1567" s="1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7">
        <f t="shared" si="97"/>
        <v>4000</v>
      </c>
      <c r="O1567" s="5">
        <f t="shared" si="98"/>
        <v>2.5000000000000001E-2</v>
      </c>
      <c r="P1567" s="6" t="s">
        <v>8277</v>
      </c>
      <c r="Q1567" s="6" t="s">
        <v>8299</v>
      </c>
      <c r="R1567" s="11">
        <f t="shared" si="99"/>
        <v>40672.354872685188</v>
      </c>
      <c r="S1567" s="12">
        <f t="shared" si="96"/>
        <v>40702.354872685188</v>
      </c>
    </row>
    <row r="1568" spans="1:19" ht="43.2">
      <c r="A1568">
        <v>1566</v>
      </c>
      <c r="B1568" s="3" t="s">
        <v>1567</v>
      </c>
      <c r="C1568" s="3" t="s">
        <v>5676</v>
      </c>
      <c r="D1568" s="15">
        <v>30000</v>
      </c>
      <c r="E1568" s="1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7">
        <f t="shared" si="97"/>
        <v>508.47457627118644</v>
      </c>
      <c r="O1568" s="5">
        <f t="shared" si="98"/>
        <v>0.21249999999999999</v>
      </c>
      <c r="P1568" s="6" t="s">
        <v>8277</v>
      </c>
      <c r="Q1568" s="6" t="s">
        <v>8299</v>
      </c>
      <c r="R1568" s="11">
        <f t="shared" si="99"/>
        <v>42549.541712962964</v>
      </c>
      <c r="S1568" s="12">
        <f t="shared" si="96"/>
        <v>42578.541666666672</v>
      </c>
    </row>
    <row r="1569" spans="1:19" ht="43.2">
      <c r="A1569">
        <v>1567</v>
      </c>
      <c r="B1569" s="3" t="s">
        <v>1568</v>
      </c>
      <c r="C1569" s="3" t="s">
        <v>5677</v>
      </c>
      <c r="D1569" s="15">
        <v>8500</v>
      </c>
      <c r="E1569" s="1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7">
        <f t="shared" si="97"/>
        <v>653.84615384615381</v>
      </c>
      <c r="O1569" s="5">
        <f t="shared" si="98"/>
        <v>4.1176470588235294E-2</v>
      </c>
      <c r="P1569" s="6" t="s">
        <v>8277</v>
      </c>
      <c r="Q1569" s="6" t="s">
        <v>8299</v>
      </c>
      <c r="R1569" s="11">
        <f t="shared" si="99"/>
        <v>41671.56186342593</v>
      </c>
      <c r="S1569" s="12">
        <f t="shared" si="96"/>
        <v>41686.625</v>
      </c>
    </row>
    <row r="1570" spans="1:19" ht="43.2">
      <c r="A1570">
        <v>1568</v>
      </c>
      <c r="B1570" s="3" t="s">
        <v>1569</v>
      </c>
      <c r="C1570" s="3" t="s">
        <v>5678</v>
      </c>
      <c r="D1570" s="15">
        <v>25000</v>
      </c>
      <c r="E1570" s="1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7">
        <f t="shared" si="97"/>
        <v>1136.3636363636363</v>
      </c>
      <c r="O1570" s="5">
        <f t="shared" si="98"/>
        <v>0.13639999999999999</v>
      </c>
      <c r="P1570" s="6" t="s">
        <v>8277</v>
      </c>
      <c r="Q1570" s="6" t="s">
        <v>8299</v>
      </c>
      <c r="R1570" s="11">
        <f t="shared" si="99"/>
        <v>41961.687326388885</v>
      </c>
      <c r="S1570" s="12">
        <f t="shared" si="96"/>
        <v>41996.687326388885</v>
      </c>
    </row>
    <row r="1571" spans="1:19">
      <c r="A1571">
        <v>1569</v>
      </c>
      <c r="B1571" s="3" t="s">
        <v>1570</v>
      </c>
      <c r="C1571" s="3" t="s">
        <v>5679</v>
      </c>
      <c r="D1571" s="15">
        <v>30000</v>
      </c>
      <c r="E1571" s="1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7" t="e">
        <f t="shared" si="97"/>
        <v>#DIV/0!</v>
      </c>
      <c r="O1571" s="5">
        <f t="shared" si="98"/>
        <v>0</v>
      </c>
      <c r="P1571" s="6" t="s">
        <v>8277</v>
      </c>
      <c r="Q1571" s="6" t="s">
        <v>8299</v>
      </c>
      <c r="R1571" s="11">
        <f t="shared" si="99"/>
        <v>41389.304560185185</v>
      </c>
      <c r="S1571" s="12">
        <f t="shared" si="96"/>
        <v>41419.304560185185</v>
      </c>
    </row>
    <row r="1572" spans="1:19" ht="28.8">
      <c r="A1572">
        <v>1570</v>
      </c>
      <c r="B1572" s="3" t="s">
        <v>1571</v>
      </c>
      <c r="C1572" s="3" t="s">
        <v>5680</v>
      </c>
      <c r="D1572" s="15">
        <v>6000</v>
      </c>
      <c r="E1572" s="1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7">
        <f t="shared" si="97"/>
        <v>115.38461538461539</v>
      </c>
      <c r="O1572" s="5">
        <f t="shared" si="98"/>
        <v>0.41399999999999998</v>
      </c>
      <c r="P1572" s="6" t="s">
        <v>8277</v>
      </c>
      <c r="Q1572" s="6" t="s">
        <v>8299</v>
      </c>
      <c r="R1572" s="11">
        <f t="shared" si="99"/>
        <v>42438.438449074078</v>
      </c>
      <c r="S1572" s="12">
        <f t="shared" si="96"/>
        <v>42468.396782407406</v>
      </c>
    </row>
    <row r="1573" spans="1:19" ht="57.6">
      <c r="A1573">
        <v>1571</v>
      </c>
      <c r="B1573" s="3" t="s">
        <v>1572</v>
      </c>
      <c r="C1573" s="3" t="s">
        <v>5681</v>
      </c>
      <c r="D1573" s="15">
        <v>12100</v>
      </c>
      <c r="E1573" s="1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7">
        <f t="shared" si="97"/>
        <v>3025</v>
      </c>
      <c r="O1573" s="5">
        <f t="shared" si="98"/>
        <v>6.6115702479338841E-3</v>
      </c>
      <c r="P1573" s="6" t="s">
        <v>8277</v>
      </c>
      <c r="Q1573" s="6" t="s">
        <v>8299</v>
      </c>
      <c r="R1573" s="11">
        <f t="shared" si="99"/>
        <v>42144.394479166665</v>
      </c>
      <c r="S1573" s="12">
        <f t="shared" si="96"/>
        <v>42174.394479166665</v>
      </c>
    </row>
    <row r="1574" spans="1:19" ht="43.2">
      <c r="A1574">
        <v>1572</v>
      </c>
      <c r="B1574" s="3" t="s">
        <v>1573</v>
      </c>
      <c r="C1574" s="3" t="s">
        <v>5682</v>
      </c>
      <c r="D1574" s="15">
        <v>2500</v>
      </c>
      <c r="E1574" s="1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7">
        <f t="shared" si="97"/>
        <v>833.33333333333337</v>
      </c>
      <c r="O1574" s="5">
        <f t="shared" si="98"/>
        <v>0.05</v>
      </c>
      <c r="P1574" s="6" t="s">
        <v>8277</v>
      </c>
      <c r="Q1574" s="6" t="s">
        <v>8299</v>
      </c>
      <c r="R1574" s="11">
        <f t="shared" si="99"/>
        <v>42403.658090277779</v>
      </c>
      <c r="S1574" s="12">
        <f t="shared" si="96"/>
        <v>42428.624305555553</v>
      </c>
    </row>
    <row r="1575" spans="1:19" ht="43.2">
      <c r="A1575">
        <v>1573</v>
      </c>
      <c r="B1575" s="3" t="s">
        <v>1574</v>
      </c>
      <c r="C1575" s="3" t="s">
        <v>5683</v>
      </c>
      <c r="D1575" s="15">
        <v>9000</v>
      </c>
      <c r="E1575" s="1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7">
        <f t="shared" si="97"/>
        <v>3000</v>
      </c>
      <c r="O1575" s="5">
        <f t="shared" si="98"/>
        <v>2.4777777777777777E-2</v>
      </c>
      <c r="P1575" s="6" t="s">
        <v>8277</v>
      </c>
      <c r="Q1575" s="6" t="s">
        <v>8299</v>
      </c>
      <c r="R1575" s="11">
        <f t="shared" si="99"/>
        <v>42785.625023148154</v>
      </c>
      <c r="S1575" s="12">
        <f t="shared" si="96"/>
        <v>42825.790972222225</v>
      </c>
    </row>
    <row r="1576" spans="1:19" ht="43.2">
      <c r="A1576">
        <v>1574</v>
      </c>
      <c r="B1576" s="3" t="s">
        <v>1575</v>
      </c>
      <c r="C1576" s="3" t="s">
        <v>5684</v>
      </c>
      <c r="D1576" s="15">
        <v>10000</v>
      </c>
      <c r="E1576" s="1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7">
        <f t="shared" si="97"/>
        <v>1666.6666666666667</v>
      </c>
      <c r="O1576" s="5">
        <f t="shared" si="98"/>
        <v>5.0599999999999999E-2</v>
      </c>
      <c r="P1576" s="6" t="s">
        <v>8277</v>
      </c>
      <c r="Q1576" s="6" t="s">
        <v>8299</v>
      </c>
      <c r="R1576" s="11">
        <f t="shared" si="99"/>
        <v>42017.552418981482</v>
      </c>
      <c r="S1576" s="12">
        <f t="shared" si="96"/>
        <v>42052.552418981482</v>
      </c>
    </row>
    <row r="1577" spans="1:19" ht="43.2">
      <c r="A1577">
        <v>1575</v>
      </c>
      <c r="B1577" s="3" t="s">
        <v>1576</v>
      </c>
      <c r="C1577" s="3" t="s">
        <v>5685</v>
      </c>
      <c r="D1577" s="15">
        <v>10000</v>
      </c>
      <c r="E1577" s="1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7">
        <f t="shared" si="97"/>
        <v>285.71428571428572</v>
      </c>
      <c r="O1577" s="5">
        <f t="shared" si="98"/>
        <v>0.2291</v>
      </c>
      <c r="P1577" s="6" t="s">
        <v>8277</v>
      </c>
      <c r="Q1577" s="6" t="s">
        <v>8299</v>
      </c>
      <c r="R1577" s="11">
        <f t="shared" si="99"/>
        <v>41799.149259259255</v>
      </c>
      <c r="S1577" s="12">
        <f t="shared" si="96"/>
        <v>41829.149259259255</v>
      </c>
    </row>
    <row r="1578" spans="1:19" ht="28.8">
      <c r="A1578">
        <v>1576</v>
      </c>
      <c r="B1578" s="3" t="s">
        <v>1577</v>
      </c>
      <c r="C1578" s="3" t="s">
        <v>5686</v>
      </c>
      <c r="D1578" s="15">
        <v>5000</v>
      </c>
      <c r="E1578" s="1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7">
        <f t="shared" si="97"/>
        <v>500</v>
      </c>
      <c r="O1578" s="5">
        <f t="shared" si="98"/>
        <v>0.13</v>
      </c>
      <c r="P1578" s="6" t="s">
        <v>8277</v>
      </c>
      <c r="Q1578" s="6" t="s">
        <v>8299</v>
      </c>
      <c r="R1578" s="11">
        <f t="shared" si="99"/>
        <v>42140.504259259258</v>
      </c>
      <c r="S1578" s="12">
        <f t="shared" si="96"/>
        <v>42185.504259259258</v>
      </c>
    </row>
    <row r="1579" spans="1:19" ht="43.2">
      <c r="A1579">
        <v>1577</v>
      </c>
      <c r="B1579" s="3" t="s">
        <v>1578</v>
      </c>
      <c r="C1579" s="3" t="s">
        <v>5687</v>
      </c>
      <c r="D1579" s="15">
        <v>10000</v>
      </c>
      <c r="E1579" s="1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7">
        <f t="shared" si="97"/>
        <v>5000</v>
      </c>
      <c r="O1579" s="5">
        <f t="shared" si="98"/>
        <v>5.4999999999999997E-3</v>
      </c>
      <c r="P1579" s="6" t="s">
        <v>8277</v>
      </c>
      <c r="Q1579" s="6" t="s">
        <v>8299</v>
      </c>
      <c r="R1579" s="11">
        <f t="shared" si="99"/>
        <v>41054.472777777773</v>
      </c>
      <c r="S1579" s="12">
        <f t="shared" si="96"/>
        <v>41114.472777777773</v>
      </c>
    </row>
    <row r="1580" spans="1:19" ht="57.6">
      <c r="A1580">
        <v>1578</v>
      </c>
      <c r="B1580" s="3" t="s">
        <v>1579</v>
      </c>
      <c r="C1580" s="3" t="s">
        <v>5688</v>
      </c>
      <c r="D1580" s="15">
        <v>1897</v>
      </c>
      <c r="E1580" s="1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7">
        <f t="shared" si="97"/>
        <v>474.25</v>
      </c>
      <c r="O1580" s="5">
        <f t="shared" si="98"/>
        <v>0.10806536636794939</v>
      </c>
      <c r="P1580" s="6" t="s">
        <v>8277</v>
      </c>
      <c r="Q1580" s="6" t="s">
        <v>8299</v>
      </c>
      <c r="R1580" s="11">
        <f t="shared" si="99"/>
        <v>40398.690868055557</v>
      </c>
      <c r="S1580" s="12">
        <f t="shared" si="96"/>
        <v>40422.708333333336</v>
      </c>
    </row>
    <row r="1581" spans="1:19" ht="28.8">
      <c r="A1581">
        <v>1579</v>
      </c>
      <c r="B1581" s="3" t="s">
        <v>1580</v>
      </c>
      <c r="C1581" s="3" t="s">
        <v>5689</v>
      </c>
      <c r="D1581" s="15">
        <v>3333</v>
      </c>
      <c r="E1581" s="1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7">
        <f t="shared" si="97"/>
        <v>1666.5</v>
      </c>
      <c r="O1581" s="5">
        <f t="shared" si="98"/>
        <v>8.4008400840084006E-3</v>
      </c>
      <c r="P1581" s="6" t="s">
        <v>8277</v>
      </c>
      <c r="Q1581" s="6" t="s">
        <v>8299</v>
      </c>
      <c r="R1581" s="11">
        <f t="shared" si="99"/>
        <v>41481.621423611112</v>
      </c>
      <c r="S1581" s="12">
        <f t="shared" si="96"/>
        <v>41514.621423611112</v>
      </c>
    </row>
    <row r="1582" spans="1:19" ht="43.2">
      <c r="A1582">
        <v>1580</v>
      </c>
      <c r="B1582" s="3" t="s">
        <v>1581</v>
      </c>
      <c r="C1582" s="3" t="s">
        <v>5690</v>
      </c>
      <c r="D1582" s="15">
        <v>1750</v>
      </c>
      <c r="E1582" s="1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7" t="e">
        <f t="shared" si="97"/>
        <v>#DIV/0!</v>
      </c>
      <c r="O1582" s="5">
        <f t="shared" si="98"/>
        <v>0</v>
      </c>
      <c r="P1582" s="6" t="s">
        <v>8277</v>
      </c>
      <c r="Q1582" s="6" t="s">
        <v>8299</v>
      </c>
      <c r="R1582" s="11">
        <f t="shared" si="99"/>
        <v>40989.675069444442</v>
      </c>
      <c r="S1582" s="12">
        <f t="shared" si="96"/>
        <v>41049.675069444442</v>
      </c>
    </row>
    <row r="1583" spans="1:19" ht="43.2">
      <c r="A1583">
        <v>1581</v>
      </c>
      <c r="B1583" s="3" t="s">
        <v>1582</v>
      </c>
      <c r="C1583" s="3" t="s">
        <v>5691</v>
      </c>
      <c r="D1583" s="15">
        <v>1000</v>
      </c>
      <c r="E1583" s="1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7">
        <f t="shared" si="97"/>
        <v>1000</v>
      </c>
      <c r="O1583" s="5">
        <f t="shared" si="98"/>
        <v>5.0000000000000001E-3</v>
      </c>
      <c r="P1583" s="6" t="s">
        <v>8293</v>
      </c>
      <c r="Q1583" s="6" t="s">
        <v>8300</v>
      </c>
      <c r="R1583" s="11">
        <f t="shared" si="99"/>
        <v>42325.073958333334</v>
      </c>
      <c r="S1583" s="12">
        <f t="shared" si="96"/>
        <v>42357.073958333334</v>
      </c>
    </row>
    <row r="1584" spans="1:19" ht="28.8">
      <c r="A1584">
        <v>1582</v>
      </c>
      <c r="B1584" s="3" t="s">
        <v>1583</v>
      </c>
      <c r="C1584" s="3" t="s">
        <v>5692</v>
      </c>
      <c r="D1584" s="15">
        <v>1000</v>
      </c>
      <c r="E1584" s="1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7">
        <f t="shared" si="97"/>
        <v>333.33333333333331</v>
      </c>
      <c r="O1584" s="5">
        <f t="shared" si="98"/>
        <v>9.2999999999999999E-2</v>
      </c>
      <c r="P1584" s="6" t="s">
        <v>8293</v>
      </c>
      <c r="Q1584" s="6" t="s">
        <v>8300</v>
      </c>
      <c r="R1584" s="11">
        <f t="shared" si="99"/>
        <v>42246.414965277778</v>
      </c>
      <c r="S1584" s="12">
        <f t="shared" si="96"/>
        <v>42303.513888888891</v>
      </c>
    </row>
    <row r="1585" spans="1:19" ht="57.6">
      <c r="A1585">
        <v>1583</v>
      </c>
      <c r="B1585" s="3" t="s">
        <v>1584</v>
      </c>
      <c r="C1585" s="3" t="s">
        <v>5693</v>
      </c>
      <c r="D1585" s="15">
        <v>20000</v>
      </c>
      <c r="E1585" s="1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7">
        <f t="shared" si="97"/>
        <v>20000</v>
      </c>
      <c r="O1585" s="5">
        <f t="shared" si="98"/>
        <v>7.5000000000000002E-4</v>
      </c>
      <c r="P1585" s="6" t="s">
        <v>8293</v>
      </c>
      <c r="Q1585" s="6" t="s">
        <v>8300</v>
      </c>
      <c r="R1585" s="11">
        <f t="shared" si="99"/>
        <v>41877.529988425929</v>
      </c>
      <c r="S1585" s="12">
        <f t="shared" si="96"/>
        <v>41907.529988425929</v>
      </c>
    </row>
    <row r="1586" spans="1:19" ht="43.2">
      <c r="A1586">
        <v>1584</v>
      </c>
      <c r="B1586" s="3" t="s">
        <v>1585</v>
      </c>
      <c r="C1586" s="3" t="s">
        <v>5694</v>
      </c>
      <c r="D1586" s="15">
        <v>1200</v>
      </c>
      <c r="E1586" s="1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7" t="e">
        <f t="shared" si="97"/>
        <v>#DIV/0!</v>
      </c>
      <c r="O1586" s="5">
        <f t="shared" si="98"/>
        <v>0</v>
      </c>
      <c r="P1586" s="6" t="s">
        <v>8293</v>
      </c>
      <c r="Q1586" s="6" t="s">
        <v>8300</v>
      </c>
      <c r="R1586" s="11">
        <f t="shared" si="99"/>
        <v>41779.274317129632</v>
      </c>
      <c r="S1586" s="12">
        <f t="shared" si="96"/>
        <v>41789.274317129632</v>
      </c>
    </row>
    <row r="1587" spans="1:19" ht="57.6">
      <c r="A1587">
        <v>1585</v>
      </c>
      <c r="B1587" s="3" t="s">
        <v>1586</v>
      </c>
      <c r="C1587" s="3" t="s">
        <v>5695</v>
      </c>
      <c r="D1587" s="15">
        <v>2000</v>
      </c>
      <c r="E1587" s="1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7">
        <f t="shared" si="97"/>
        <v>166.66666666666666</v>
      </c>
      <c r="O1587" s="5">
        <f t="shared" si="98"/>
        <v>0.79</v>
      </c>
      <c r="P1587" s="6" t="s">
        <v>8293</v>
      </c>
      <c r="Q1587" s="6" t="s">
        <v>8300</v>
      </c>
      <c r="R1587" s="11">
        <f t="shared" si="99"/>
        <v>42707.520462962959</v>
      </c>
      <c r="S1587" s="12">
        <f t="shared" si="96"/>
        <v>42729.083333333328</v>
      </c>
    </row>
    <row r="1588" spans="1:19" ht="28.8">
      <c r="A1588">
        <v>1586</v>
      </c>
      <c r="B1588" s="3" t="s">
        <v>1587</v>
      </c>
      <c r="C1588" s="3" t="s">
        <v>5696</v>
      </c>
      <c r="D1588" s="15">
        <v>1500</v>
      </c>
      <c r="E1588" s="1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7" t="e">
        <f t="shared" si="97"/>
        <v>#DIV/0!</v>
      </c>
      <c r="O1588" s="5">
        <f t="shared" si="98"/>
        <v>0</v>
      </c>
      <c r="P1588" s="6" t="s">
        <v>8293</v>
      </c>
      <c r="Q1588" s="6" t="s">
        <v>8300</v>
      </c>
      <c r="R1588" s="11">
        <f t="shared" si="99"/>
        <v>42068.729421296295</v>
      </c>
      <c r="S1588" s="12">
        <f t="shared" si="96"/>
        <v>42098.687754629631</v>
      </c>
    </row>
    <row r="1589" spans="1:19" ht="57.6">
      <c r="A1589">
        <v>1587</v>
      </c>
      <c r="B1589" s="3" t="s">
        <v>1588</v>
      </c>
      <c r="C1589" s="3" t="s">
        <v>5697</v>
      </c>
      <c r="D1589" s="15">
        <v>7500</v>
      </c>
      <c r="E1589" s="1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7">
        <f t="shared" si="97"/>
        <v>7500</v>
      </c>
      <c r="O1589" s="5">
        <f t="shared" si="98"/>
        <v>1.3333333333333334E-4</v>
      </c>
      <c r="P1589" s="6" t="s">
        <v>8293</v>
      </c>
      <c r="Q1589" s="6" t="s">
        <v>8300</v>
      </c>
      <c r="R1589" s="11">
        <f t="shared" si="99"/>
        <v>41956.575983796298</v>
      </c>
      <c r="S1589" s="12">
        <f t="shared" si="96"/>
        <v>41986.575983796298</v>
      </c>
    </row>
    <row r="1590" spans="1:19" ht="28.8">
      <c r="A1590">
        <v>1588</v>
      </c>
      <c r="B1590" s="3" t="s">
        <v>1589</v>
      </c>
      <c r="C1590" s="3" t="s">
        <v>5698</v>
      </c>
      <c r="D1590" s="15">
        <v>516</v>
      </c>
      <c r="E1590" s="1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7" t="e">
        <f t="shared" si="97"/>
        <v>#DIV/0!</v>
      </c>
      <c r="O1590" s="5">
        <f t="shared" si="98"/>
        <v>0</v>
      </c>
      <c r="P1590" s="6" t="s">
        <v>8293</v>
      </c>
      <c r="Q1590" s="6" t="s">
        <v>8300</v>
      </c>
      <c r="R1590" s="11">
        <f t="shared" si="99"/>
        <v>42004.87498842593</v>
      </c>
      <c r="S1590" s="12">
        <f t="shared" si="96"/>
        <v>42035.466666666667</v>
      </c>
    </row>
    <row r="1591" spans="1:19" ht="43.2">
      <c r="A1591">
        <v>1589</v>
      </c>
      <c r="B1591" s="3" t="s">
        <v>1590</v>
      </c>
      <c r="C1591" s="3" t="s">
        <v>5699</v>
      </c>
      <c r="D1591" s="15">
        <v>1200</v>
      </c>
      <c r="E1591" s="1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7" t="e">
        <f t="shared" si="97"/>
        <v>#DIV/0!</v>
      </c>
      <c r="O1591" s="5">
        <f t="shared" si="98"/>
        <v>0</v>
      </c>
      <c r="P1591" s="6" t="s">
        <v>8293</v>
      </c>
      <c r="Q1591" s="6" t="s">
        <v>8300</v>
      </c>
      <c r="R1591" s="11">
        <f t="shared" si="99"/>
        <v>42256.609791666662</v>
      </c>
      <c r="S1591" s="12">
        <f t="shared" si="96"/>
        <v>42286.609791666662</v>
      </c>
    </row>
    <row r="1592" spans="1:19">
      <c r="A1592">
        <v>1590</v>
      </c>
      <c r="B1592" s="3" t="s">
        <v>1591</v>
      </c>
      <c r="C1592" s="3" t="s">
        <v>5700</v>
      </c>
      <c r="D1592" s="15">
        <v>60000</v>
      </c>
      <c r="E1592" s="1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7">
        <f t="shared" si="97"/>
        <v>30000</v>
      </c>
      <c r="O1592" s="5">
        <f t="shared" si="98"/>
        <v>1.7000000000000001E-2</v>
      </c>
      <c r="P1592" s="6" t="s">
        <v>8293</v>
      </c>
      <c r="Q1592" s="6" t="s">
        <v>8300</v>
      </c>
      <c r="R1592" s="11">
        <f t="shared" si="99"/>
        <v>42240.482222222221</v>
      </c>
      <c r="S1592" s="12">
        <f t="shared" si="96"/>
        <v>42270.482222222221</v>
      </c>
    </row>
    <row r="1593" spans="1:19" ht="57.6">
      <c r="A1593">
        <v>1591</v>
      </c>
      <c r="B1593" s="3" t="s">
        <v>1592</v>
      </c>
      <c r="C1593" s="3" t="s">
        <v>5701</v>
      </c>
      <c r="D1593" s="15">
        <v>14000</v>
      </c>
      <c r="E1593" s="1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7">
        <f t="shared" si="97"/>
        <v>152.17391304347825</v>
      </c>
      <c r="O1593" s="5">
        <f t="shared" si="98"/>
        <v>0.29228571428571426</v>
      </c>
      <c r="P1593" s="6" t="s">
        <v>8293</v>
      </c>
      <c r="Q1593" s="6" t="s">
        <v>8300</v>
      </c>
      <c r="R1593" s="11">
        <f t="shared" si="99"/>
        <v>42433.351168981477</v>
      </c>
      <c r="S1593" s="12">
        <f t="shared" si="96"/>
        <v>42463.30950231482</v>
      </c>
    </row>
    <row r="1594" spans="1:19" ht="28.8">
      <c r="A1594">
        <v>1592</v>
      </c>
      <c r="B1594" s="3" t="s">
        <v>1593</v>
      </c>
      <c r="C1594" s="3" t="s">
        <v>5702</v>
      </c>
      <c r="D1594" s="15">
        <v>25</v>
      </c>
      <c r="E1594" s="1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7" t="e">
        <f t="shared" si="97"/>
        <v>#DIV/0!</v>
      </c>
      <c r="O1594" s="5">
        <f t="shared" si="98"/>
        <v>0</v>
      </c>
      <c r="P1594" s="6" t="s">
        <v>8293</v>
      </c>
      <c r="Q1594" s="6" t="s">
        <v>8300</v>
      </c>
      <c r="R1594" s="11">
        <f t="shared" si="99"/>
        <v>42045.697743055556</v>
      </c>
      <c r="S1594" s="12">
        <f t="shared" si="96"/>
        <v>42090.656076388885</v>
      </c>
    </row>
    <row r="1595" spans="1:19" ht="28.8">
      <c r="A1595">
        <v>1593</v>
      </c>
      <c r="B1595" s="3" t="s">
        <v>1594</v>
      </c>
      <c r="C1595" s="3" t="s">
        <v>5703</v>
      </c>
      <c r="D1595" s="15">
        <v>22000</v>
      </c>
      <c r="E1595" s="1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7">
        <f t="shared" si="97"/>
        <v>7333.333333333333</v>
      </c>
      <c r="O1595" s="5">
        <f t="shared" si="98"/>
        <v>1.3636363636363637E-4</v>
      </c>
      <c r="P1595" s="6" t="s">
        <v>8293</v>
      </c>
      <c r="Q1595" s="6" t="s">
        <v>8300</v>
      </c>
      <c r="R1595" s="11">
        <f t="shared" si="99"/>
        <v>42033.470543981486</v>
      </c>
      <c r="S1595" s="12">
        <f t="shared" si="96"/>
        <v>42063.470543981486</v>
      </c>
    </row>
    <row r="1596" spans="1:19" ht="28.8">
      <c r="A1596">
        <v>1594</v>
      </c>
      <c r="B1596" s="3" t="s">
        <v>1595</v>
      </c>
      <c r="C1596" s="3" t="s">
        <v>5704</v>
      </c>
      <c r="D1596" s="15">
        <v>1000</v>
      </c>
      <c r="E1596" s="1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7">
        <f t="shared" si="97"/>
        <v>100</v>
      </c>
      <c r="O1596" s="5">
        <f t="shared" si="98"/>
        <v>0.20499999999999999</v>
      </c>
      <c r="P1596" s="6" t="s">
        <v>8293</v>
      </c>
      <c r="Q1596" s="6" t="s">
        <v>8300</v>
      </c>
      <c r="R1596" s="11">
        <f t="shared" si="99"/>
        <v>42445.337754629625</v>
      </c>
      <c r="S1596" s="12">
        <f t="shared" si="96"/>
        <v>42505.306250000001</v>
      </c>
    </row>
    <row r="1597" spans="1:19" ht="43.2">
      <c r="A1597">
        <v>1595</v>
      </c>
      <c r="B1597" s="3" t="s">
        <v>1596</v>
      </c>
      <c r="C1597" s="3" t="s">
        <v>5705</v>
      </c>
      <c r="D1597" s="15">
        <v>100000</v>
      </c>
      <c r="E1597" s="1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7">
        <f t="shared" si="97"/>
        <v>14285.714285714286</v>
      </c>
      <c r="O1597" s="5">
        <f t="shared" si="98"/>
        <v>2.8E-3</v>
      </c>
      <c r="P1597" s="6" t="s">
        <v>8293</v>
      </c>
      <c r="Q1597" s="6" t="s">
        <v>8300</v>
      </c>
      <c r="R1597" s="11">
        <f t="shared" si="99"/>
        <v>41779.675092592595</v>
      </c>
      <c r="S1597" s="12">
        <f t="shared" si="96"/>
        <v>41808.467361111107</v>
      </c>
    </row>
    <row r="1598" spans="1:19" ht="43.2">
      <c r="A1598">
        <v>1596</v>
      </c>
      <c r="B1598" s="3" t="s">
        <v>1597</v>
      </c>
      <c r="C1598" s="3" t="s">
        <v>5706</v>
      </c>
      <c r="D1598" s="15">
        <v>3250</v>
      </c>
      <c r="E1598" s="1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7">
        <f t="shared" si="97"/>
        <v>1083.3333333333333</v>
      </c>
      <c r="O1598" s="5">
        <f t="shared" si="98"/>
        <v>2.3076923076923078E-2</v>
      </c>
      <c r="P1598" s="6" t="s">
        <v>8293</v>
      </c>
      <c r="Q1598" s="6" t="s">
        <v>8300</v>
      </c>
      <c r="R1598" s="11">
        <f t="shared" si="99"/>
        <v>41941.055196759262</v>
      </c>
      <c r="S1598" s="12">
        <f t="shared" si="96"/>
        <v>41986.096863425926</v>
      </c>
    </row>
    <row r="1599" spans="1:19" ht="43.2">
      <c r="A1599">
        <v>1597</v>
      </c>
      <c r="B1599" s="3" t="s">
        <v>1598</v>
      </c>
      <c r="C1599" s="3" t="s">
        <v>5707</v>
      </c>
      <c r="D1599" s="15">
        <v>15000</v>
      </c>
      <c r="E1599" s="1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7" t="e">
        <f t="shared" si="97"/>
        <v>#DIV/0!</v>
      </c>
      <c r="O1599" s="5">
        <f t="shared" si="98"/>
        <v>0</v>
      </c>
      <c r="P1599" s="6" t="s">
        <v>8293</v>
      </c>
      <c r="Q1599" s="6" t="s">
        <v>8300</v>
      </c>
      <c r="R1599" s="11">
        <f t="shared" si="99"/>
        <v>42602.979131944448</v>
      </c>
      <c r="S1599" s="12">
        <f t="shared" si="96"/>
        <v>42632.979131944448</v>
      </c>
    </row>
    <row r="1600" spans="1:19" ht="57.6">
      <c r="A1600">
        <v>1598</v>
      </c>
      <c r="B1600" s="3" t="s">
        <v>1599</v>
      </c>
      <c r="C1600" s="3" t="s">
        <v>5708</v>
      </c>
      <c r="D1600" s="15">
        <v>800</v>
      </c>
      <c r="E1600" s="1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7">
        <f t="shared" si="97"/>
        <v>800</v>
      </c>
      <c r="O1600" s="5">
        <f t="shared" si="98"/>
        <v>1.25E-3</v>
      </c>
      <c r="P1600" s="6" t="s">
        <v>8293</v>
      </c>
      <c r="Q1600" s="6" t="s">
        <v>8300</v>
      </c>
      <c r="R1600" s="11">
        <f t="shared" si="99"/>
        <v>42151.292337962965</v>
      </c>
      <c r="S1600" s="12">
        <f t="shared" si="96"/>
        <v>42211.292337962965</v>
      </c>
    </row>
    <row r="1601" spans="1:19" ht="43.2">
      <c r="A1601">
        <v>1599</v>
      </c>
      <c r="B1601" s="3" t="s">
        <v>1600</v>
      </c>
      <c r="C1601" s="3" t="s">
        <v>5709</v>
      </c>
      <c r="D1601" s="15">
        <v>500</v>
      </c>
      <c r="E1601" s="1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7" t="e">
        <f t="shared" si="97"/>
        <v>#DIV/0!</v>
      </c>
      <c r="O1601" s="5">
        <f t="shared" si="98"/>
        <v>0</v>
      </c>
      <c r="P1601" s="6" t="s">
        <v>8293</v>
      </c>
      <c r="Q1601" s="6" t="s">
        <v>8300</v>
      </c>
      <c r="R1601" s="11">
        <f t="shared" si="99"/>
        <v>42438.16407407407</v>
      </c>
      <c r="S1601" s="12">
        <f t="shared" si="96"/>
        <v>42468.122407407413</v>
      </c>
    </row>
    <row r="1602" spans="1:19" ht="43.2">
      <c r="A1602">
        <v>1600</v>
      </c>
      <c r="B1602" s="3" t="s">
        <v>1601</v>
      </c>
      <c r="C1602" s="3" t="s">
        <v>5710</v>
      </c>
      <c r="D1602" s="15">
        <v>5000</v>
      </c>
      <c r="E1602" s="1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7">
        <f t="shared" si="97"/>
        <v>555.55555555555554</v>
      </c>
      <c r="O1602" s="5">
        <f t="shared" si="98"/>
        <v>7.3400000000000007E-2</v>
      </c>
      <c r="P1602" s="6" t="s">
        <v>8293</v>
      </c>
      <c r="Q1602" s="6" t="s">
        <v>8300</v>
      </c>
      <c r="R1602" s="11">
        <f t="shared" si="99"/>
        <v>41790.682314814811</v>
      </c>
      <c r="S1602" s="12">
        <f t="shared" ref="S1602:S1665" si="100">(I1602/86400)+25569+(-9/24)</f>
        <v>41834.84097222222</v>
      </c>
    </row>
    <row r="1603" spans="1:19" ht="43.2">
      <c r="A1603">
        <v>1601</v>
      </c>
      <c r="B1603" s="3" t="s">
        <v>1602</v>
      </c>
      <c r="C1603" s="3" t="s">
        <v>5711</v>
      </c>
      <c r="D1603" s="15">
        <v>2500</v>
      </c>
      <c r="E1603" s="1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7">
        <f t="shared" ref="N1603:N1666" si="101">D1603/L1603</f>
        <v>44.642857142857146</v>
      </c>
      <c r="O1603" s="5">
        <f t="shared" ref="O1603:O1666" si="102">E1603/D1603</f>
        <v>1.082492</v>
      </c>
      <c r="P1603" s="6" t="s">
        <v>8280</v>
      </c>
      <c r="Q1603" s="6" t="s">
        <v>8281</v>
      </c>
      <c r="R1603" s="11">
        <f t="shared" ref="R1603:R1666" si="103">(J1603/86400)+25569+(-9/24)</f>
        <v>40637.717974537038</v>
      </c>
      <c r="S1603" s="12">
        <f t="shared" si="100"/>
        <v>40667.717974537038</v>
      </c>
    </row>
    <row r="1604" spans="1:19" ht="43.2">
      <c r="A1604">
        <v>1602</v>
      </c>
      <c r="B1604" s="3" t="s">
        <v>1603</v>
      </c>
      <c r="C1604" s="3" t="s">
        <v>5712</v>
      </c>
      <c r="D1604" s="15">
        <v>1500</v>
      </c>
      <c r="E1604" s="1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7">
        <f t="shared" si="101"/>
        <v>46.875</v>
      </c>
      <c r="O1604" s="5">
        <f t="shared" si="102"/>
        <v>1.0016666666666667</v>
      </c>
      <c r="P1604" s="6" t="s">
        <v>8280</v>
      </c>
      <c r="Q1604" s="6" t="s">
        <v>8281</v>
      </c>
      <c r="R1604" s="11">
        <f t="shared" si="103"/>
        <v>40787.922650462962</v>
      </c>
      <c r="S1604" s="12">
        <f t="shared" si="100"/>
        <v>40830.583333333336</v>
      </c>
    </row>
    <row r="1605" spans="1:19" ht="28.8">
      <c r="A1605">
        <v>1603</v>
      </c>
      <c r="B1605" s="3" t="s">
        <v>1604</v>
      </c>
      <c r="C1605" s="3" t="s">
        <v>5713</v>
      </c>
      <c r="D1605" s="15">
        <v>2000</v>
      </c>
      <c r="E1605" s="1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7">
        <f t="shared" si="101"/>
        <v>66.666666666666671</v>
      </c>
      <c r="O1605" s="5">
        <f t="shared" si="102"/>
        <v>1.0003299999999999</v>
      </c>
      <c r="P1605" s="6" t="s">
        <v>8280</v>
      </c>
      <c r="Q1605" s="6" t="s">
        <v>8281</v>
      </c>
      <c r="R1605" s="11">
        <f t="shared" si="103"/>
        <v>40875.794664351852</v>
      </c>
      <c r="S1605" s="12">
        <f t="shared" si="100"/>
        <v>40935.794664351852</v>
      </c>
    </row>
    <row r="1606" spans="1:19" ht="43.2">
      <c r="A1606">
        <v>1604</v>
      </c>
      <c r="B1606" s="3" t="s">
        <v>1605</v>
      </c>
      <c r="C1606" s="3" t="s">
        <v>5714</v>
      </c>
      <c r="D1606" s="15">
        <v>2800</v>
      </c>
      <c r="E1606" s="1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7">
        <f t="shared" si="101"/>
        <v>40</v>
      </c>
      <c r="O1606" s="5">
        <f t="shared" si="102"/>
        <v>1.2210714285714286</v>
      </c>
      <c r="P1606" s="6" t="s">
        <v>8280</v>
      </c>
      <c r="Q1606" s="6" t="s">
        <v>8281</v>
      </c>
      <c r="R1606" s="11">
        <f t="shared" si="103"/>
        <v>40945.470312500001</v>
      </c>
      <c r="S1606" s="12">
        <f t="shared" si="100"/>
        <v>40985.428645833337</v>
      </c>
    </row>
    <row r="1607" spans="1:19" ht="43.2">
      <c r="A1607">
        <v>1605</v>
      </c>
      <c r="B1607" s="3" t="s">
        <v>1606</v>
      </c>
      <c r="C1607" s="3" t="s">
        <v>5715</v>
      </c>
      <c r="D1607" s="15">
        <v>6000</v>
      </c>
      <c r="E1607" s="1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7">
        <f t="shared" si="101"/>
        <v>136.36363636363637</v>
      </c>
      <c r="O1607" s="5">
        <f t="shared" si="102"/>
        <v>1.0069333333333335</v>
      </c>
      <c r="P1607" s="6" t="s">
        <v>8280</v>
      </c>
      <c r="Q1607" s="6" t="s">
        <v>8281</v>
      </c>
      <c r="R1607" s="11">
        <f t="shared" si="103"/>
        <v>40746.637881944444</v>
      </c>
      <c r="S1607" s="12">
        <f t="shared" si="100"/>
        <v>40755.916666666664</v>
      </c>
    </row>
    <row r="1608" spans="1:19" ht="43.2">
      <c r="A1608">
        <v>1606</v>
      </c>
      <c r="B1608" s="3" t="s">
        <v>1607</v>
      </c>
      <c r="C1608" s="3" t="s">
        <v>5716</v>
      </c>
      <c r="D1608" s="15">
        <v>8000</v>
      </c>
      <c r="E1608" s="1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7">
        <f t="shared" si="101"/>
        <v>86.956521739130437</v>
      </c>
      <c r="O1608" s="5">
        <f t="shared" si="102"/>
        <v>1.01004125</v>
      </c>
      <c r="P1608" s="6" t="s">
        <v>8280</v>
      </c>
      <c r="Q1608" s="6" t="s">
        <v>8281</v>
      </c>
      <c r="R1608" s="11">
        <f t="shared" si="103"/>
        <v>40535.736550925925</v>
      </c>
      <c r="S1608" s="12">
        <f t="shared" si="100"/>
        <v>40625.694884259261</v>
      </c>
    </row>
    <row r="1609" spans="1:19" ht="43.2">
      <c r="A1609">
        <v>1607</v>
      </c>
      <c r="B1609" s="3" t="s">
        <v>1608</v>
      </c>
      <c r="C1609" s="3" t="s">
        <v>5717</v>
      </c>
      <c r="D1609" s="15">
        <v>10000</v>
      </c>
      <c r="E1609" s="1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7">
        <f t="shared" si="101"/>
        <v>48.780487804878049</v>
      </c>
      <c r="O1609" s="5">
        <f t="shared" si="102"/>
        <v>1.4511000000000001</v>
      </c>
      <c r="P1609" s="6" t="s">
        <v>8280</v>
      </c>
      <c r="Q1609" s="6" t="s">
        <v>8281</v>
      </c>
      <c r="R1609" s="11">
        <f t="shared" si="103"/>
        <v>41053.43346064815</v>
      </c>
      <c r="S1609" s="12">
        <f t="shared" si="100"/>
        <v>41074.43346064815</v>
      </c>
    </row>
    <row r="1610" spans="1:19" ht="28.8">
      <c r="A1610">
        <v>1608</v>
      </c>
      <c r="B1610" s="3" t="s">
        <v>1609</v>
      </c>
      <c r="C1610" s="3" t="s">
        <v>5718</v>
      </c>
      <c r="D1610" s="15">
        <v>1200</v>
      </c>
      <c r="E1610" s="1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7">
        <f t="shared" si="101"/>
        <v>52.173913043478258</v>
      </c>
      <c r="O1610" s="5">
        <f t="shared" si="102"/>
        <v>1.0125</v>
      </c>
      <c r="P1610" s="6" t="s">
        <v>8280</v>
      </c>
      <c r="Q1610" s="6" t="s">
        <v>8281</v>
      </c>
      <c r="R1610" s="11">
        <f t="shared" si="103"/>
        <v>41607.45585648148</v>
      </c>
      <c r="S1610" s="12">
        <f t="shared" si="100"/>
        <v>41639.851388888885</v>
      </c>
    </row>
    <row r="1611" spans="1:19" ht="43.2">
      <c r="A1611">
        <v>1609</v>
      </c>
      <c r="B1611" s="3" t="s">
        <v>1610</v>
      </c>
      <c r="C1611" s="3" t="s">
        <v>5719</v>
      </c>
      <c r="D1611" s="15">
        <v>1500</v>
      </c>
      <c r="E1611" s="1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7">
        <f t="shared" si="101"/>
        <v>375</v>
      </c>
      <c r="O1611" s="5">
        <f t="shared" si="102"/>
        <v>1.1833333333333333</v>
      </c>
      <c r="P1611" s="6" t="s">
        <v>8280</v>
      </c>
      <c r="Q1611" s="6" t="s">
        <v>8281</v>
      </c>
      <c r="R1611" s="11">
        <f t="shared" si="103"/>
        <v>40795.626261574071</v>
      </c>
      <c r="S1611" s="12">
        <f t="shared" si="100"/>
        <v>40848.958333333336</v>
      </c>
    </row>
    <row r="1612" spans="1:19" ht="28.8">
      <c r="A1612">
        <v>1610</v>
      </c>
      <c r="B1612" s="3" t="s">
        <v>1611</v>
      </c>
      <c r="C1612" s="3" t="s">
        <v>5720</v>
      </c>
      <c r="D1612" s="15">
        <v>2000</v>
      </c>
      <c r="E1612" s="1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7">
        <f t="shared" si="101"/>
        <v>17.857142857142858</v>
      </c>
      <c r="O1612" s="5">
        <f t="shared" si="102"/>
        <v>2.7185000000000001</v>
      </c>
      <c r="P1612" s="6" t="s">
        <v>8280</v>
      </c>
      <c r="Q1612" s="6" t="s">
        <v>8281</v>
      </c>
      <c r="R1612" s="11">
        <f t="shared" si="103"/>
        <v>41228.549884259257</v>
      </c>
      <c r="S1612" s="12">
        <f t="shared" si="100"/>
        <v>41258.549884259257</v>
      </c>
    </row>
    <row r="1613" spans="1:19">
      <c r="A1613">
        <v>1611</v>
      </c>
      <c r="B1613" s="3" t="s">
        <v>1612</v>
      </c>
      <c r="C1613" s="3" t="s">
        <v>5721</v>
      </c>
      <c r="D1613" s="15">
        <v>800</v>
      </c>
      <c r="E1613" s="1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7">
        <f t="shared" si="101"/>
        <v>29.62962962962963</v>
      </c>
      <c r="O1613" s="5">
        <f t="shared" si="102"/>
        <v>1.25125</v>
      </c>
      <c r="P1613" s="6" t="s">
        <v>8280</v>
      </c>
      <c r="Q1613" s="6" t="s">
        <v>8281</v>
      </c>
      <c r="R1613" s="11">
        <f t="shared" si="103"/>
        <v>41408.62537037037</v>
      </c>
      <c r="S1613" s="12">
        <f t="shared" si="100"/>
        <v>41429.62537037037</v>
      </c>
    </row>
    <row r="1614" spans="1:19" ht="43.2">
      <c r="A1614">
        <v>1612</v>
      </c>
      <c r="B1614" s="3" t="s">
        <v>1613</v>
      </c>
      <c r="C1614" s="3" t="s">
        <v>5722</v>
      </c>
      <c r="D1614" s="15">
        <v>500</v>
      </c>
      <c r="E1614" s="1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7">
        <f t="shared" si="101"/>
        <v>45.454545454545453</v>
      </c>
      <c r="O1614" s="5">
        <f t="shared" si="102"/>
        <v>1.1000000000000001</v>
      </c>
      <c r="P1614" s="6" t="s">
        <v>8280</v>
      </c>
      <c r="Q1614" s="6" t="s">
        <v>8281</v>
      </c>
      <c r="R1614" s="11">
        <f t="shared" si="103"/>
        <v>41246.499814814815</v>
      </c>
      <c r="S1614" s="12">
        <f t="shared" si="100"/>
        <v>41276.499814814815</v>
      </c>
    </row>
    <row r="1615" spans="1:19" ht="43.2">
      <c r="A1615">
        <v>1613</v>
      </c>
      <c r="B1615" s="3" t="s">
        <v>1614</v>
      </c>
      <c r="C1615" s="3" t="s">
        <v>5723</v>
      </c>
      <c r="D1615" s="15">
        <v>1000</v>
      </c>
      <c r="E1615" s="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7">
        <f t="shared" si="101"/>
        <v>38.46153846153846</v>
      </c>
      <c r="O1615" s="5">
        <f t="shared" si="102"/>
        <v>1.0149999999999999</v>
      </c>
      <c r="P1615" s="6" t="s">
        <v>8280</v>
      </c>
      <c r="Q1615" s="6" t="s">
        <v>8281</v>
      </c>
      <c r="R1615" s="11">
        <f t="shared" si="103"/>
        <v>41081.694467592592</v>
      </c>
      <c r="S1615" s="12">
        <f t="shared" si="100"/>
        <v>41111.694467592592</v>
      </c>
    </row>
    <row r="1616" spans="1:19" ht="43.2">
      <c r="A1616">
        <v>1614</v>
      </c>
      <c r="B1616" s="3" t="s">
        <v>1615</v>
      </c>
      <c r="C1616" s="3" t="s">
        <v>5724</v>
      </c>
      <c r="D1616" s="15">
        <v>5000</v>
      </c>
      <c r="E1616" s="1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7">
        <f t="shared" si="101"/>
        <v>64.935064935064929</v>
      </c>
      <c r="O1616" s="5">
        <f t="shared" si="102"/>
        <v>1.0269999999999999</v>
      </c>
      <c r="P1616" s="6" t="s">
        <v>8280</v>
      </c>
      <c r="Q1616" s="6" t="s">
        <v>8281</v>
      </c>
      <c r="R1616" s="11">
        <f t="shared" si="103"/>
        <v>41794.606122685189</v>
      </c>
      <c r="S1616" s="12">
        <f t="shared" si="100"/>
        <v>41854.333333333336</v>
      </c>
    </row>
    <row r="1617" spans="1:19" ht="43.2">
      <c r="A1617">
        <v>1615</v>
      </c>
      <c r="B1617" s="3" t="s">
        <v>1616</v>
      </c>
      <c r="C1617" s="3" t="s">
        <v>5725</v>
      </c>
      <c r="D1617" s="15">
        <v>8000</v>
      </c>
      <c r="E1617" s="1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7">
        <f t="shared" si="101"/>
        <v>58.823529411764703</v>
      </c>
      <c r="O1617" s="5">
        <f t="shared" si="102"/>
        <v>1.1412500000000001</v>
      </c>
      <c r="P1617" s="6" t="s">
        <v>8280</v>
      </c>
      <c r="Q1617" s="6" t="s">
        <v>8281</v>
      </c>
      <c r="R1617" s="11">
        <f t="shared" si="103"/>
        <v>40844.675879629627</v>
      </c>
      <c r="S1617" s="12">
        <f t="shared" si="100"/>
        <v>40889.717546296299</v>
      </c>
    </row>
    <row r="1618" spans="1:19" ht="43.2">
      <c r="A1618">
        <v>1616</v>
      </c>
      <c r="B1618" s="3" t="s">
        <v>1617</v>
      </c>
      <c r="C1618" s="3" t="s">
        <v>5726</v>
      </c>
      <c r="D1618" s="15">
        <v>10000</v>
      </c>
      <c r="E1618" s="1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7">
        <f t="shared" si="101"/>
        <v>63.694267515923563</v>
      </c>
      <c r="O1618" s="5">
        <f t="shared" si="102"/>
        <v>1.042</v>
      </c>
      <c r="P1618" s="6" t="s">
        <v>8280</v>
      </c>
      <c r="Q1618" s="6" t="s">
        <v>8281</v>
      </c>
      <c r="R1618" s="11">
        <f t="shared" si="103"/>
        <v>41194.340520833335</v>
      </c>
      <c r="S1618" s="12">
        <f t="shared" si="100"/>
        <v>41235.541666666664</v>
      </c>
    </row>
    <row r="1619" spans="1:19" ht="28.8">
      <c r="A1619">
        <v>1617</v>
      </c>
      <c r="B1619" s="3" t="s">
        <v>1618</v>
      </c>
      <c r="C1619" s="3" t="s">
        <v>5727</v>
      </c>
      <c r="D1619" s="15">
        <v>7000</v>
      </c>
      <c r="E1619" s="1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7">
        <f t="shared" si="101"/>
        <v>44.303797468354432</v>
      </c>
      <c r="O1619" s="5">
        <f t="shared" si="102"/>
        <v>1.4585714285714286</v>
      </c>
      <c r="P1619" s="6" t="s">
        <v>8280</v>
      </c>
      <c r="Q1619" s="6" t="s">
        <v>8281</v>
      </c>
      <c r="R1619" s="11">
        <f t="shared" si="103"/>
        <v>41546.289212962962</v>
      </c>
      <c r="S1619" s="12">
        <f t="shared" si="100"/>
        <v>41579.416666666664</v>
      </c>
    </row>
    <row r="1620" spans="1:19" ht="43.2">
      <c r="A1620">
        <v>1618</v>
      </c>
      <c r="B1620" s="3" t="s">
        <v>1619</v>
      </c>
      <c r="C1620" s="3" t="s">
        <v>5728</v>
      </c>
      <c r="D1620" s="15">
        <v>1500</v>
      </c>
      <c r="E1620" s="1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7">
        <f t="shared" si="101"/>
        <v>55.555555555555557</v>
      </c>
      <c r="O1620" s="5">
        <f t="shared" si="102"/>
        <v>1.0506666666666666</v>
      </c>
      <c r="P1620" s="6" t="s">
        <v>8280</v>
      </c>
      <c r="Q1620" s="6" t="s">
        <v>8281</v>
      </c>
      <c r="R1620" s="11">
        <f t="shared" si="103"/>
        <v>41301.279340277775</v>
      </c>
      <c r="S1620" s="12">
        <f t="shared" si="100"/>
        <v>41341.279340277775</v>
      </c>
    </row>
    <row r="1621" spans="1:19" ht="43.2">
      <c r="A1621">
        <v>1619</v>
      </c>
      <c r="B1621" s="3" t="s">
        <v>1620</v>
      </c>
      <c r="C1621" s="3" t="s">
        <v>5729</v>
      </c>
      <c r="D1621" s="15">
        <v>1500</v>
      </c>
      <c r="E1621" s="1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7">
        <f t="shared" si="101"/>
        <v>65.217391304347828</v>
      </c>
      <c r="O1621" s="5">
        <f t="shared" si="102"/>
        <v>1.3333333333333333</v>
      </c>
      <c r="P1621" s="6" t="s">
        <v>8280</v>
      </c>
      <c r="Q1621" s="6" t="s">
        <v>8281</v>
      </c>
      <c r="R1621" s="11">
        <f t="shared" si="103"/>
        <v>41875.811180555553</v>
      </c>
      <c r="S1621" s="12">
        <f t="shared" si="100"/>
        <v>41896.811180555553</v>
      </c>
    </row>
    <row r="1622" spans="1:19" ht="28.8">
      <c r="A1622">
        <v>1620</v>
      </c>
      <c r="B1622" s="3" t="s">
        <v>1621</v>
      </c>
      <c r="C1622" s="3" t="s">
        <v>5730</v>
      </c>
      <c r="D1622" s="15">
        <v>1000</v>
      </c>
      <c r="E1622" s="1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7">
        <f t="shared" si="101"/>
        <v>58.823529411764703</v>
      </c>
      <c r="O1622" s="5">
        <f t="shared" si="102"/>
        <v>1.1299999999999999</v>
      </c>
      <c r="P1622" s="6" t="s">
        <v>8280</v>
      </c>
      <c r="Q1622" s="6" t="s">
        <v>8281</v>
      </c>
      <c r="R1622" s="11">
        <f t="shared" si="103"/>
        <v>41320.964583333334</v>
      </c>
      <c r="S1622" s="12">
        <f t="shared" si="100"/>
        <v>41327.964583333334</v>
      </c>
    </row>
    <row r="1623" spans="1:19" ht="43.2">
      <c r="A1623">
        <v>1621</v>
      </c>
      <c r="B1623" s="3" t="s">
        <v>1622</v>
      </c>
      <c r="C1623" s="3" t="s">
        <v>5731</v>
      </c>
      <c r="D1623" s="15">
        <v>5000</v>
      </c>
      <c r="E1623" s="1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7">
        <f t="shared" si="101"/>
        <v>135.13513513513513</v>
      </c>
      <c r="O1623" s="5">
        <f t="shared" si="102"/>
        <v>1.212</v>
      </c>
      <c r="P1623" s="6" t="s">
        <v>8280</v>
      </c>
      <c r="Q1623" s="6" t="s">
        <v>8281</v>
      </c>
      <c r="R1623" s="11">
        <f t="shared" si="103"/>
        <v>41003.23165509259</v>
      </c>
      <c r="S1623" s="12">
        <f t="shared" si="100"/>
        <v>41056.790972222225</v>
      </c>
    </row>
    <row r="1624" spans="1:19" ht="43.2">
      <c r="A1624">
        <v>1622</v>
      </c>
      <c r="B1624" s="3" t="s">
        <v>1623</v>
      </c>
      <c r="C1624" s="3" t="s">
        <v>5732</v>
      </c>
      <c r="D1624" s="15">
        <v>6900</v>
      </c>
      <c r="E1624" s="1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7">
        <f t="shared" si="101"/>
        <v>106.15384615384616</v>
      </c>
      <c r="O1624" s="5">
        <f t="shared" si="102"/>
        <v>1.0172463768115942</v>
      </c>
      <c r="P1624" s="6" t="s">
        <v>8280</v>
      </c>
      <c r="Q1624" s="6" t="s">
        <v>8281</v>
      </c>
      <c r="R1624" s="11">
        <f t="shared" si="103"/>
        <v>41949.919837962967</v>
      </c>
      <c r="S1624" s="12">
        <f t="shared" si="100"/>
        <v>41989.957638888889</v>
      </c>
    </row>
    <row r="1625" spans="1:19" ht="43.2">
      <c r="A1625">
        <v>1623</v>
      </c>
      <c r="B1625" s="3" t="s">
        <v>1624</v>
      </c>
      <c r="C1625" s="3" t="s">
        <v>5733</v>
      </c>
      <c r="D1625" s="15">
        <v>750</v>
      </c>
      <c r="E1625" s="1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7">
        <f t="shared" si="101"/>
        <v>41.666666666666664</v>
      </c>
      <c r="O1625" s="5">
        <f t="shared" si="102"/>
        <v>1.0106666666666666</v>
      </c>
      <c r="P1625" s="6" t="s">
        <v>8280</v>
      </c>
      <c r="Q1625" s="6" t="s">
        <v>8281</v>
      </c>
      <c r="R1625" s="11">
        <f t="shared" si="103"/>
        <v>41453.313530092593</v>
      </c>
      <c r="S1625" s="12">
        <f t="shared" si="100"/>
        <v>41513.313530092593</v>
      </c>
    </row>
    <row r="1626" spans="1:19" ht="43.2">
      <c r="A1626">
        <v>1624</v>
      </c>
      <c r="B1626" s="3" t="s">
        <v>1625</v>
      </c>
      <c r="C1626" s="3" t="s">
        <v>5734</v>
      </c>
      <c r="D1626" s="15">
        <v>1000</v>
      </c>
      <c r="E1626" s="1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7">
        <f t="shared" si="101"/>
        <v>40</v>
      </c>
      <c r="O1626" s="5">
        <f t="shared" si="102"/>
        <v>1.18</v>
      </c>
      <c r="P1626" s="6" t="s">
        <v>8280</v>
      </c>
      <c r="Q1626" s="6" t="s">
        <v>8281</v>
      </c>
      <c r="R1626" s="11">
        <f t="shared" si="103"/>
        <v>41242.992303240739</v>
      </c>
      <c r="S1626" s="12">
        <f t="shared" si="100"/>
        <v>41282.992303240739</v>
      </c>
    </row>
    <row r="1627" spans="1:19" ht="57.6">
      <c r="A1627">
        <v>1625</v>
      </c>
      <c r="B1627" s="3" t="s">
        <v>1626</v>
      </c>
      <c r="C1627" s="3" t="s">
        <v>5735</v>
      </c>
      <c r="D1627" s="15">
        <v>7500</v>
      </c>
      <c r="E1627" s="1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7">
        <f t="shared" si="101"/>
        <v>72.115384615384613</v>
      </c>
      <c r="O1627" s="5">
        <f t="shared" si="102"/>
        <v>1.5533333333333332</v>
      </c>
      <c r="P1627" s="6" t="s">
        <v>8280</v>
      </c>
      <c r="Q1627" s="6" t="s">
        <v>8281</v>
      </c>
      <c r="R1627" s="11">
        <f t="shared" si="103"/>
        <v>41135.324687500004</v>
      </c>
      <c r="S1627" s="12">
        <f t="shared" si="100"/>
        <v>41163.324687500004</v>
      </c>
    </row>
    <row r="1628" spans="1:19" ht="43.2">
      <c r="A1628">
        <v>1626</v>
      </c>
      <c r="B1628" s="3" t="s">
        <v>1627</v>
      </c>
      <c r="C1628" s="3" t="s">
        <v>5736</v>
      </c>
      <c r="D1628" s="15">
        <v>8000</v>
      </c>
      <c r="E1628" s="1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7">
        <f t="shared" si="101"/>
        <v>74.074074074074076</v>
      </c>
      <c r="O1628" s="5">
        <f t="shared" si="102"/>
        <v>1.0118750000000001</v>
      </c>
      <c r="P1628" s="6" t="s">
        <v>8280</v>
      </c>
      <c r="Q1628" s="6" t="s">
        <v>8281</v>
      </c>
      <c r="R1628" s="11">
        <f t="shared" si="103"/>
        <v>41579.472997685181</v>
      </c>
      <c r="S1628" s="12">
        <f t="shared" si="100"/>
        <v>41609.514664351853</v>
      </c>
    </row>
    <row r="1629" spans="1:19" ht="43.2">
      <c r="A1629">
        <v>1627</v>
      </c>
      <c r="B1629" s="3" t="s">
        <v>1628</v>
      </c>
      <c r="C1629" s="3" t="s">
        <v>5737</v>
      </c>
      <c r="D1629" s="15">
        <v>2000</v>
      </c>
      <c r="E1629" s="1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7">
        <f t="shared" si="101"/>
        <v>52.631578947368418</v>
      </c>
      <c r="O1629" s="5">
        <f t="shared" si="102"/>
        <v>1.17</v>
      </c>
      <c r="P1629" s="6" t="s">
        <v>8280</v>
      </c>
      <c r="Q1629" s="6" t="s">
        <v>8281</v>
      </c>
      <c r="R1629" s="11">
        <f t="shared" si="103"/>
        <v>41205.332048611112</v>
      </c>
      <c r="S1629" s="12">
        <f t="shared" si="100"/>
        <v>41238.832638888889</v>
      </c>
    </row>
    <row r="1630" spans="1:19" ht="28.8">
      <c r="A1630">
        <v>1628</v>
      </c>
      <c r="B1630" s="3" t="s">
        <v>1629</v>
      </c>
      <c r="C1630" s="3" t="s">
        <v>5738</v>
      </c>
      <c r="D1630" s="15">
        <v>4000</v>
      </c>
      <c r="E1630" s="1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7">
        <f t="shared" si="101"/>
        <v>45.454545454545453</v>
      </c>
      <c r="O1630" s="5">
        <f t="shared" si="102"/>
        <v>1.00925</v>
      </c>
      <c r="P1630" s="6" t="s">
        <v>8280</v>
      </c>
      <c r="Q1630" s="6" t="s">
        <v>8281</v>
      </c>
      <c r="R1630" s="11">
        <f t="shared" si="103"/>
        <v>41774.362060185187</v>
      </c>
      <c r="S1630" s="12">
        <f t="shared" si="100"/>
        <v>41807.362060185187</v>
      </c>
    </row>
    <row r="1631" spans="1:19" ht="28.8">
      <c r="A1631">
        <v>1629</v>
      </c>
      <c r="B1631" s="3" t="s">
        <v>1630</v>
      </c>
      <c r="C1631" s="3" t="s">
        <v>5739</v>
      </c>
      <c r="D1631" s="15">
        <v>6000</v>
      </c>
      <c r="E1631" s="1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7">
        <f t="shared" si="101"/>
        <v>73.170731707317074</v>
      </c>
      <c r="O1631" s="5">
        <f t="shared" si="102"/>
        <v>1.0366666666666666</v>
      </c>
      <c r="P1631" s="6" t="s">
        <v>8280</v>
      </c>
      <c r="Q1631" s="6" t="s">
        <v>8281</v>
      </c>
      <c r="R1631" s="11">
        <f t="shared" si="103"/>
        <v>41645.492280092592</v>
      </c>
      <c r="S1631" s="12">
        <f t="shared" si="100"/>
        <v>41690.492280092592</v>
      </c>
    </row>
    <row r="1632" spans="1:19" ht="43.2">
      <c r="A1632">
        <v>1630</v>
      </c>
      <c r="B1632" s="3" t="s">
        <v>1631</v>
      </c>
      <c r="C1632" s="3" t="s">
        <v>5740</v>
      </c>
      <c r="D1632" s="15">
        <v>4000</v>
      </c>
      <c r="E1632" s="1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7">
        <f t="shared" si="101"/>
        <v>31.746031746031747</v>
      </c>
      <c r="O1632" s="5">
        <f t="shared" si="102"/>
        <v>2.6524999999999999</v>
      </c>
      <c r="P1632" s="6" t="s">
        <v>8280</v>
      </c>
      <c r="Q1632" s="6" t="s">
        <v>8281</v>
      </c>
      <c r="R1632" s="11">
        <f t="shared" si="103"/>
        <v>40939.462673611109</v>
      </c>
      <c r="S1632" s="12">
        <f t="shared" si="100"/>
        <v>40969.915972222225</v>
      </c>
    </row>
    <row r="1633" spans="1:19" ht="43.2">
      <c r="A1633">
        <v>1631</v>
      </c>
      <c r="B1633" s="3" t="s">
        <v>1632</v>
      </c>
      <c r="C1633" s="3" t="s">
        <v>5741</v>
      </c>
      <c r="D1633" s="15">
        <v>10000</v>
      </c>
      <c r="E1633" s="1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7">
        <f t="shared" si="101"/>
        <v>75.187969924812023</v>
      </c>
      <c r="O1633" s="5">
        <f t="shared" si="102"/>
        <v>1.5590999999999999</v>
      </c>
      <c r="P1633" s="6" t="s">
        <v>8280</v>
      </c>
      <c r="Q1633" s="6" t="s">
        <v>8281</v>
      </c>
      <c r="R1633" s="11">
        <f t="shared" si="103"/>
        <v>41164.484502314815</v>
      </c>
      <c r="S1633" s="12">
        <f t="shared" si="100"/>
        <v>41194.484502314815</v>
      </c>
    </row>
    <row r="1634" spans="1:19" ht="43.2">
      <c r="A1634">
        <v>1632</v>
      </c>
      <c r="B1634" s="3" t="s">
        <v>1633</v>
      </c>
      <c r="C1634" s="3" t="s">
        <v>5742</v>
      </c>
      <c r="D1634" s="15">
        <v>4000</v>
      </c>
      <c r="E1634" s="1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7">
        <f t="shared" si="101"/>
        <v>85.106382978723403</v>
      </c>
      <c r="O1634" s="5">
        <f t="shared" si="102"/>
        <v>1.0162500000000001</v>
      </c>
      <c r="P1634" s="6" t="s">
        <v>8280</v>
      </c>
      <c r="Q1634" s="6" t="s">
        <v>8281</v>
      </c>
      <c r="R1634" s="11">
        <f t="shared" si="103"/>
        <v>40749.965902777782</v>
      </c>
      <c r="S1634" s="12">
        <f t="shared" si="100"/>
        <v>40809.965902777782</v>
      </c>
    </row>
    <row r="1635" spans="1:19" ht="43.2">
      <c r="A1635">
        <v>1633</v>
      </c>
      <c r="B1635" s="3" t="s">
        <v>1634</v>
      </c>
      <c r="C1635" s="3" t="s">
        <v>5743</v>
      </c>
      <c r="D1635" s="15">
        <v>10000</v>
      </c>
      <c r="E1635" s="1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7">
        <f t="shared" si="101"/>
        <v>172.41379310344828</v>
      </c>
      <c r="O1635" s="5">
        <f t="shared" si="102"/>
        <v>1</v>
      </c>
      <c r="P1635" s="6" t="s">
        <v>8280</v>
      </c>
      <c r="Q1635" s="6" t="s">
        <v>8281</v>
      </c>
      <c r="R1635" s="11">
        <f t="shared" si="103"/>
        <v>40896.508750000001</v>
      </c>
      <c r="S1635" s="12">
        <f t="shared" si="100"/>
        <v>40923.833333333336</v>
      </c>
    </row>
    <row r="1636" spans="1:19" ht="43.2">
      <c r="A1636">
        <v>1634</v>
      </c>
      <c r="B1636" s="3" t="s">
        <v>1635</v>
      </c>
      <c r="C1636" s="3" t="s">
        <v>5744</v>
      </c>
      <c r="D1636" s="15">
        <v>2000</v>
      </c>
      <c r="E1636" s="1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7">
        <f t="shared" si="101"/>
        <v>62.5</v>
      </c>
      <c r="O1636" s="5">
        <f t="shared" si="102"/>
        <v>1.0049999999999999</v>
      </c>
      <c r="P1636" s="6" t="s">
        <v>8280</v>
      </c>
      <c r="Q1636" s="6" t="s">
        <v>8281</v>
      </c>
      <c r="R1636" s="11">
        <f t="shared" si="103"/>
        <v>40657.814826388887</v>
      </c>
      <c r="S1636" s="12">
        <f t="shared" si="100"/>
        <v>40695.874305555553</v>
      </c>
    </row>
    <row r="1637" spans="1:19" ht="57.6">
      <c r="A1637">
        <v>1635</v>
      </c>
      <c r="B1637" s="3" t="s">
        <v>1636</v>
      </c>
      <c r="C1637" s="3" t="s">
        <v>5745</v>
      </c>
      <c r="D1637" s="15">
        <v>2000</v>
      </c>
      <c r="E1637" s="1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7">
        <f t="shared" si="101"/>
        <v>54.054054054054056</v>
      </c>
      <c r="O1637" s="5">
        <f t="shared" si="102"/>
        <v>1.2529999999999999</v>
      </c>
      <c r="P1637" s="6" t="s">
        <v>8280</v>
      </c>
      <c r="Q1637" s="6" t="s">
        <v>8281</v>
      </c>
      <c r="R1637" s="11">
        <f t="shared" si="103"/>
        <v>42502.493761574078</v>
      </c>
      <c r="S1637" s="12">
        <f t="shared" si="100"/>
        <v>42562.493761574078</v>
      </c>
    </row>
    <row r="1638" spans="1:19" ht="43.2">
      <c r="A1638">
        <v>1636</v>
      </c>
      <c r="B1638" s="3" t="s">
        <v>1637</v>
      </c>
      <c r="C1638" s="3" t="s">
        <v>5746</v>
      </c>
      <c r="D1638" s="15">
        <v>4500</v>
      </c>
      <c r="E1638" s="1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7">
        <f t="shared" si="101"/>
        <v>51.724137931034484</v>
      </c>
      <c r="O1638" s="5">
        <f t="shared" si="102"/>
        <v>1.0355555555555556</v>
      </c>
      <c r="P1638" s="6" t="s">
        <v>8280</v>
      </c>
      <c r="Q1638" s="6" t="s">
        <v>8281</v>
      </c>
      <c r="R1638" s="11">
        <f t="shared" si="103"/>
        <v>40662.71166666667</v>
      </c>
      <c r="S1638" s="12">
        <f t="shared" si="100"/>
        <v>40705.791666666664</v>
      </c>
    </row>
    <row r="1639" spans="1:19" ht="43.2">
      <c r="A1639">
        <v>1637</v>
      </c>
      <c r="B1639" s="3" t="s">
        <v>1638</v>
      </c>
      <c r="C1639" s="3" t="s">
        <v>5747</v>
      </c>
      <c r="D1639" s="15">
        <v>500</v>
      </c>
      <c r="E1639" s="1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7">
        <f t="shared" si="101"/>
        <v>33.333333333333336</v>
      </c>
      <c r="O1639" s="5">
        <f t="shared" si="102"/>
        <v>1.038</v>
      </c>
      <c r="P1639" s="6" t="s">
        <v>8280</v>
      </c>
      <c r="Q1639" s="6" t="s">
        <v>8281</v>
      </c>
      <c r="R1639" s="11">
        <f t="shared" si="103"/>
        <v>40122.376620370371</v>
      </c>
      <c r="S1639" s="12">
        <f t="shared" si="100"/>
        <v>40178.610416666663</v>
      </c>
    </row>
    <row r="1640" spans="1:19" ht="28.8">
      <c r="A1640">
        <v>1638</v>
      </c>
      <c r="B1640" s="3" t="s">
        <v>1639</v>
      </c>
      <c r="C1640" s="3" t="s">
        <v>5748</v>
      </c>
      <c r="D1640" s="15">
        <v>1000</v>
      </c>
      <c r="E1640" s="1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7">
        <f t="shared" si="101"/>
        <v>37.037037037037038</v>
      </c>
      <c r="O1640" s="5">
        <f t="shared" si="102"/>
        <v>1.05</v>
      </c>
      <c r="P1640" s="6" t="s">
        <v>8280</v>
      </c>
      <c r="Q1640" s="6" t="s">
        <v>8281</v>
      </c>
      <c r="R1640" s="11">
        <f t="shared" si="103"/>
        <v>41288.31212962963</v>
      </c>
      <c r="S1640" s="12">
        <f t="shared" si="100"/>
        <v>41333.517361111109</v>
      </c>
    </row>
    <row r="1641" spans="1:19" ht="43.2">
      <c r="A1641">
        <v>1639</v>
      </c>
      <c r="B1641" s="3" t="s">
        <v>1640</v>
      </c>
      <c r="C1641" s="3" t="s">
        <v>5749</v>
      </c>
      <c r="D1641" s="15">
        <v>1800</v>
      </c>
      <c r="E1641" s="1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7">
        <f t="shared" si="101"/>
        <v>94.736842105263165</v>
      </c>
      <c r="O1641" s="5">
        <f t="shared" si="102"/>
        <v>1</v>
      </c>
      <c r="P1641" s="6" t="s">
        <v>8280</v>
      </c>
      <c r="Q1641" s="6" t="s">
        <v>8281</v>
      </c>
      <c r="R1641" s="11">
        <f t="shared" si="103"/>
        <v>40941.277372685188</v>
      </c>
      <c r="S1641" s="12">
        <f t="shared" si="100"/>
        <v>40971.277372685188</v>
      </c>
    </row>
    <row r="1642" spans="1:19" ht="43.2">
      <c r="A1642">
        <v>1640</v>
      </c>
      <c r="B1642" s="3" t="s">
        <v>1641</v>
      </c>
      <c r="C1642" s="3" t="s">
        <v>5750</v>
      </c>
      <c r="D1642" s="15">
        <v>400</v>
      </c>
      <c r="E1642" s="1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7">
        <f t="shared" si="101"/>
        <v>23.529411764705884</v>
      </c>
      <c r="O1642" s="5">
        <f t="shared" si="102"/>
        <v>1.6986000000000001</v>
      </c>
      <c r="P1642" s="6" t="s">
        <v>8280</v>
      </c>
      <c r="Q1642" s="6" t="s">
        <v>8281</v>
      </c>
      <c r="R1642" s="11">
        <f t="shared" si="103"/>
        <v>40378.85596064815</v>
      </c>
      <c r="S1642" s="12">
        <f t="shared" si="100"/>
        <v>40392.707638888889</v>
      </c>
    </row>
    <row r="1643" spans="1:19" ht="28.8">
      <c r="A1643">
        <v>1641</v>
      </c>
      <c r="B1643" s="3" t="s">
        <v>1642</v>
      </c>
      <c r="C1643" s="3" t="s">
        <v>5751</v>
      </c>
      <c r="D1643" s="15">
        <v>2500</v>
      </c>
      <c r="E1643" s="1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7">
        <f t="shared" si="101"/>
        <v>96.15384615384616</v>
      </c>
      <c r="O1643" s="5">
        <f t="shared" si="102"/>
        <v>1.014</v>
      </c>
      <c r="P1643" s="6" t="s">
        <v>8280</v>
      </c>
      <c r="Q1643" s="6" t="s">
        <v>8301</v>
      </c>
      <c r="R1643" s="11">
        <f t="shared" si="103"/>
        <v>41962.221574074079</v>
      </c>
      <c r="S1643" s="12">
        <f t="shared" si="100"/>
        <v>41992.221574074079</v>
      </c>
    </row>
    <row r="1644" spans="1:19" ht="43.2">
      <c r="A1644">
        <v>1642</v>
      </c>
      <c r="B1644" s="3" t="s">
        <v>1643</v>
      </c>
      <c r="C1644" s="3" t="s">
        <v>5752</v>
      </c>
      <c r="D1644" s="15">
        <v>1200</v>
      </c>
      <c r="E1644" s="1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7">
        <f t="shared" si="101"/>
        <v>42.857142857142854</v>
      </c>
      <c r="O1644" s="5">
        <f t="shared" si="102"/>
        <v>1</v>
      </c>
      <c r="P1644" s="6" t="s">
        <v>8280</v>
      </c>
      <c r="Q1644" s="6" t="s">
        <v>8301</v>
      </c>
      <c r="R1644" s="11">
        <f t="shared" si="103"/>
        <v>40687.649618055555</v>
      </c>
      <c r="S1644" s="12">
        <f t="shared" si="100"/>
        <v>40707.649618055555</v>
      </c>
    </row>
    <row r="1645" spans="1:19" ht="28.8">
      <c r="A1645">
        <v>1643</v>
      </c>
      <c r="B1645" s="3" t="s">
        <v>1644</v>
      </c>
      <c r="C1645" s="3" t="s">
        <v>5753</v>
      </c>
      <c r="D1645" s="15">
        <v>5000</v>
      </c>
      <c r="E1645" s="1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7">
        <f t="shared" si="101"/>
        <v>135.13513513513513</v>
      </c>
      <c r="O1645" s="5">
        <f t="shared" si="102"/>
        <v>1.2470000000000001</v>
      </c>
      <c r="P1645" s="6" t="s">
        <v>8280</v>
      </c>
      <c r="Q1645" s="6" t="s">
        <v>8301</v>
      </c>
      <c r="R1645" s="11">
        <f t="shared" si="103"/>
        <v>41146.449212962965</v>
      </c>
      <c r="S1645" s="12">
        <f t="shared" si="100"/>
        <v>41176.449212962965</v>
      </c>
    </row>
    <row r="1646" spans="1:19" ht="43.2">
      <c r="A1646">
        <v>1644</v>
      </c>
      <c r="B1646" s="3" t="s">
        <v>1645</v>
      </c>
      <c r="C1646" s="3" t="s">
        <v>5754</v>
      </c>
      <c r="D1646" s="15">
        <v>10000</v>
      </c>
      <c r="E1646" s="1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7">
        <f t="shared" si="101"/>
        <v>78.125</v>
      </c>
      <c r="O1646" s="5">
        <f t="shared" si="102"/>
        <v>1.095</v>
      </c>
      <c r="P1646" s="6" t="s">
        <v>8280</v>
      </c>
      <c r="Q1646" s="6" t="s">
        <v>8301</v>
      </c>
      <c r="R1646" s="11">
        <f t="shared" si="103"/>
        <v>41174.68472222222</v>
      </c>
      <c r="S1646" s="12">
        <f t="shared" si="100"/>
        <v>41234.726388888885</v>
      </c>
    </row>
    <row r="1647" spans="1:19" ht="43.2">
      <c r="A1647">
        <v>1645</v>
      </c>
      <c r="B1647" s="3" t="s">
        <v>1646</v>
      </c>
      <c r="C1647" s="3" t="s">
        <v>5755</v>
      </c>
      <c r="D1647" s="15">
        <v>5000</v>
      </c>
      <c r="E1647" s="1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7">
        <f t="shared" si="101"/>
        <v>500</v>
      </c>
      <c r="O1647" s="5">
        <f t="shared" si="102"/>
        <v>1.1080000000000001</v>
      </c>
      <c r="P1647" s="6" t="s">
        <v>8280</v>
      </c>
      <c r="Q1647" s="6" t="s">
        <v>8301</v>
      </c>
      <c r="R1647" s="11">
        <f t="shared" si="103"/>
        <v>41521.242361111115</v>
      </c>
      <c r="S1647" s="12">
        <f t="shared" si="100"/>
        <v>41535.242361111115</v>
      </c>
    </row>
    <row r="1648" spans="1:19" ht="57.6">
      <c r="A1648">
        <v>1646</v>
      </c>
      <c r="B1648" s="3" t="s">
        <v>1647</v>
      </c>
      <c r="C1648" s="3" t="s">
        <v>5756</v>
      </c>
      <c r="D1648" s="15">
        <v>2000</v>
      </c>
      <c r="E1648" s="1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7">
        <f t="shared" si="101"/>
        <v>24.096385542168676</v>
      </c>
      <c r="O1648" s="5">
        <f t="shared" si="102"/>
        <v>1.1020000000000001</v>
      </c>
      <c r="P1648" s="6" t="s">
        <v>8280</v>
      </c>
      <c r="Q1648" s="6" t="s">
        <v>8301</v>
      </c>
      <c r="R1648" s="11">
        <f t="shared" si="103"/>
        <v>41833.075266203705</v>
      </c>
      <c r="S1648" s="12">
        <f t="shared" si="100"/>
        <v>41865.382638888885</v>
      </c>
    </row>
    <row r="1649" spans="1:19" ht="43.2">
      <c r="A1649">
        <v>1647</v>
      </c>
      <c r="B1649" s="3" t="s">
        <v>1648</v>
      </c>
      <c r="C1649" s="3" t="s">
        <v>5757</v>
      </c>
      <c r="D1649" s="15">
        <v>5000</v>
      </c>
      <c r="E1649" s="1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7">
        <f t="shared" si="101"/>
        <v>108.69565217391305</v>
      </c>
      <c r="O1649" s="5">
        <f t="shared" si="102"/>
        <v>1.0471999999999999</v>
      </c>
      <c r="P1649" s="6" t="s">
        <v>8280</v>
      </c>
      <c r="Q1649" s="6" t="s">
        <v>8301</v>
      </c>
      <c r="R1649" s="11">
        <f t="shared" si="103"/>
        <v>41039.034456018519</v>
      </c>
      <c r="S1649" s="12">
        <f t="shared" si="100"/>
        <v>41069.034456018519</v>
      </c>
    </row>
    <row r="1650" spans="1:19" ht="43.2">
      <c r="A1650">
        <v>1648</v>
      </c>
      <c r="B1650" s="3" t="s">
        <v>1649</v>
      </c>
      <c r="C1650" s="3" t="s">
        <v>5758</v>
      </c>
      <c r="D1650" s="15">
        <v>2300</v>
      </c>
      <c r="E1650" s="1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7">
        <f t="shared" si="101"/>
        <v>25.555555555555557</v>
      </c>
      <c r="O1650" s="5">
        <f t="shared" si="102"/>
        <v>1.2526086956521738</v>
      </c>
      <c r="P1650" s="6" t="s">
        <v>8280</v>
      </c>
      <c r="Q1650" s="6" t="s">
        <v>8301</v>
      </c>
      <c r="R1650" s="11">
        <f t="shared" si="103"/>
        <v>40592.329652777778</v>
      </c>
      <c r="S1650" s="12">
        <f t="shared" si="100"/>
        <v>40622.287986111114</v>
      </c>
    </row>
    <row r="1651" spans="1:19" ht="43.2">
      <c r="A1651">
        <v>1649</v>
      </c>
      <c r="B1651" s="3" t="s">
        <v>1650</v>
      </c>
      <c r="C1651" s="3" t="s">
        <v>5759</v>
      </c>
      <c r="D1651" s="15">
        <v>3800</v>
      </c>
      <c r="E1651" s="1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7">
        <f t="shared" si="101"/>
        <v>46.913580246913583</v>
      </c>
      <c r="O1651" s="5">
        <f t="shared" si="102"/>
        <v>1.0058763157894737</v>
      </c>
      <c r="P1651" s="6" t="s">
        <v>8280</v>
      </c>
      <c r="Q1651" s="6" t="s">
        <v>8301</v>
      </c>
      <c r="R1651" s="11">
        <f t="shared" si="103"/>
        <v>41737.309664351851</v>
      </c>
      <c r="S1651" s="12">
        <f t="shared" si="100"/>
        <v>41782.309664351851</v>
      </c>
    </row>
    <row r="1652" spans="1:19" ht="43.2">
      <c r="A1652">
        <v>1650</v>
      </c>
      <c r="B1652" s="3" t="s">
        <v>1651</v>
      </c>
      <c r="C1652" s="3" t="s">
        <v>5760</v>
      </c>
      <c r="D1652" s="15">
        <v>2000</v>
      </c>
      <c r="E1652" s="1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7">
        <f t="shared" si="101"/>
        <v>62.5</v>
      </c>
      <c r="O1652" s="5">
        <f t="shared" si="102"/>
        <v>1.4155</v>
      </c>
      <c r="P1652" s="6" t="s">
        <v>8280</v>
      </c>
      <c r="Q1652" s="6" t="s">
        <v>8301</v>
      </c>
      <c r="R1652" s="11">
        <f t="shared" si="103"/>
        <v>41526.060613425929</v>
      </c>
      <c r="S1652" s="12">
        <f t="shared" si="100"/>
        <v>41556.060613425929</v>
      </c>
    </row>
    <row r="1653" spans="1:19" ht="43.2">
      <c r="A1653">
        <v>1651</v>
      </c>
      <c r="B1653" s="3" t="s">
        <v>1652</v>
      </c>
      <c r="C1653" s="3" t="s">
        <v>5761</v>
      </c>
      <c r="D1653" s="15">
        <v>2000</v>
      </c>
      <c r="E1653" s="1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7">
        <f t="shared" si="101"/>
        <v>100</v>
      </c>
      <c r="O1653" s="5">
        <f t="shared" si="102"/>
        <v>1.0075000000000001</v>
      </c>
      <c r="P1653" s="6" t="s">
        <v>8280</v>
      </c>
      <c r="Q1653" s="6" t="s">
        <v>8301</v>
      </c>
      <c r="R1653" s="11">
        <f t="shared" si="103"/>
        <v>40625.525694444441</v>
      </c>
      <c r="S1653" s="12">
        <f t="shared" si="100"/>
        <v>40658.915972222225</v>
      </c>
    </row>
    <row r="1654" spans="1:19" ht="43.2">
      <c r="A1654">
        <v>1652</v>
      </c>
      <c r="B1654" s="3" t="s">
        <v>1653</v>
      </c>
      <c r="C1654" s="3" t="s">
        <v>5762</v>
      </c>
      <c r="D1654" s="15">
        <v>4500</v>
      </c>
      <c r="E1654" s="1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7">
        <f t="shared" si="101"/>
        <v>64.285714285714292</v>
      </c>
      <c r="O1654" s="5">
        <f t="shared" si="102"/>
        <v>1.0066666666666666</v>
      </c>
      <c r="P1654" s="6" t="s">
        <v>8280</v>
      </c>
      <c r="Q1654" s="6" t="s">
        <v>8301</v>
      </c>
      <c r="R1654" s="11">
        <f t="shared" si="103"/>
        <v>41572.117974537039</v>
      </c>
      <c r="S1654" s="12">
        <f t="shared" si="100"/>
        <v>41602.159641203703</v>
      </c>
    </row>
    <row r="1655" spans="1:19" ht="43.2">
      <c r="A1655">
        <v>1653</v>
      </c>
      <c r="B1655" s="3" t="s">
        <v>1654</v>
      </c>
      <c r="C1655" s="3" t="s">
        <v>5763</v>
      </c>
      <c r="D1655" s="15">
        <v>5000</v>
      </c>
      <c r="E1655" s="1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7">
        <f t="shared" si="101"/>
        <v>29.761904761904763</v>
      </c>
      <c r="O1655" s="5">
        <f t="shared" si="102"/>
        <v>1.7423040000000001</v>
      </c>
      <c r="P1655" s="6" t="s">
        <v>8280</v>
      </c>
      <c r="Q1655" s="6" t="s">
        <v>8301</v>
      </c>
      <c r="R1655" s="11">
        <f t="shared" si="103"/>
        <v>40626.459444444445</v>
      </c>
      <c r="S1655" s="12">
        <f t="shared" si="100"/>
        <v>40657.459444444445</v>
      </c>
    </row>
    <row r="1656" spans="1:19" ht="43.2">
      <c r="A1656">
        <v>1654</v>
      </c>
      <c r="B1656" s="3" t="s">
        <v>1655</v>
      </c>
      <c r="C1656" s="3" t="s">
        <v>5764</v>
      </c>
      <c r="D1656" s="15">
        <v>1100</v>
      </c>
      <c r="E1656" s="1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7">
        <f t="shared" si="101"/>
        <v>32.352941176470587</v>
      </c>
      <c r="O1656" s="5">
        <f t="shared" si="102"/>
        <v>1.199090909090909</v>
      </c>
      <c r="P1656" s="6" t="s">
        <v>8280</v>
      </c>
      <c r="Q1656" s="6" t="s">
        <v>8301</v>
      </c>
      <c r="R1656" s="11">
        <f t="shared" si="103"/>
        <v>40987.515740740739</v>
      </c>
      <c r="S1656" s="12">
        <f t="shared" si="100"/>
        <v>41017.515740740739</v>
      </c>
    </row>
    <row r="1657" spans="1:19" ht="28.8">
      <c r="A1657">
        <v>1655</v>
      </c>
      <c r="B1657" s="3" t="s">
        <v>1656</v>
      </c>
      <c r="C1657" s="3" t="s">
        <v>5765</v>
      </c>
      <c r="D1657" s="15">
        <v>1500</v>
      </c>
      <c r="E1657" s="1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7">
        <f t="shared" si="101"/>
        <v>31.25</v>
      </c>
      <c r="O1657" s="5">
        <f t="shared" si="102"/>
        <v>1.4286666666666668</v>
      </c>
      <c r="P1657" s="6" t="s">
        <v>8280</v>
      </c>
      <c r="Q1657" s="6" t="s">
        <v>8301</v>
      </c>
      <c r="R1657" s="11">
        <f t="shared" si="103"/>
        <v>40974.416898148149</v>
      </c>
      <c r="S1657" s="12">
        <f t="shared" si="100"/>
        <v>41004.375231481477</v>
      </c>
    </row>
    <row r="1658" spans="1:19" ht="57.6">
      <c r="A1658">
        <v>1656</v>
      </c>
      <c r="B1658" s="3" t="s">
        <v>1657</v>
      </c>
      <c r="C1658" s="3" t="s">
        <v>5766</v>
      </c>
      <c r="D1658" s="15">
        <v>7500</v>
      </c>
      <c r="E1658" s="1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7">
        <f t="shared" si="101"/>
        <v>156.25</v>
      </c>
      <c r="O1658" s="5">
        <f t="shared" si="102"/>
        <v>1.0033493333333334</v>
      </c>
      <c r="P1658" s="6" t="s">
        <v>8280</v>
      </c>
      <c r="Q1658" s="6" t="s">
        <v>8301</v>
      </c>
      <c r="R1658" s="11">
        <f t="shared" si="103"/>
        <v>41226.553842592592</v>
      </c>
      <c r="S1658" s="12">
        <f t="shared" si="100"/>
        <v>41256.553842592592</v>
      </c>
    </row>
    <row r="1659" spans="1:19" ht="43.2">
      <c r="A1659">
        <v>1657</v>
      </c>
      <c r="B1659" s="3" t="s">
        <v>1658</v>
      </c>
      <c r="C1659" s="3" t="s">
        <v>5767</v>
      </c>
      <c r="D1659" s="15">
        <v>25000</v>
      </c>
      <c r="E1659" s="1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7">
        <f t="shared" si="101"/>
        <v>113.12217194570135</v>
      </c>
      <c r="O1659" s="5">
        <f t="shared" si="102"/>
        <v>1.0493380000000001</v>
      </c>
      <c r="P1659" s="6" t="s">
        <v>8280</v>
      </c>
      <c r="Q1659" s="6" t="s">
        <v>8301</v>
      </c>
      <c r="R1659" s="11">
        <f t="shared" si="103"/>
        <v>41023.407037037039</v>
      </c>
      <c r="S1659" s="12">
        <f t="shared" si="100"/>
        <v>41053.407037037039</v>
      </c>
    </row>
    <row r="1660" spans="1:19" ht="43.2">
      <c r="A1660">
        <v>1658</v>
      </c>
      <c r="B1660" s="3" t="s">
        <v>1659</v>
      </c>
      <c r="C1660" s="3" t="s">
        <v>5768</v>
      </c>
      <c r="D1660" s="15">
        <v>6000</v>
      </c>
      <c r="E1660" s="1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7">
        <f t="shared" si="101"/>
        <v>56.074766355140184</v>
      </c>
      <c r="O1660" s="5">
        <f t="shared" si="102"/>
        <v>1.3223333333333334</v>
      </c>
      <c r="P1660" s="6" t="s">
        <v>8280</v>
      </c>
      <c r="Q1660" s="6" t="s">
        <v>8301</v>
      </c>
      <c r="R1660" s="11">
        <f t="shared" si="103"/>
        <v>41222.84684027778</v>
      </c>
      <c r="S1660" s="12">
        <f t="shared" si="100"/>
        <v>41261.222222222219</v>
      </c>
    </row>
    <row r="1661" spans="1:19" ht="43.2">
      <c r="A1661">
        <v>1659</v>
      </c>
      <c r="B1661" s="3" t="s">
        <v>1660</v>
      </c>
      <c r="C1661" s="3" t="s">
        <v>5769</v>
      </c>
      <c r="D1661" s="15">
        <v>500</v>
      </c>
      <c r="E1661" s="1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7">
        <f t="shared" si="101"/>
        <v>11.111111111111111</v>
      </c>
      <c r="O1661" s="5">
        <f t="shared" si="102"/>
        <v>1.1279999999999999</v>
      </c>
      <c r="P1661" s="6" t="s">
        <v>8280</v>
      </c>
      <c r="Q1661" s="6" t="s">
        <v>8301</v>
      </c>
      <c r="R1661" s="11">
        <f t="shared" si="103"/>
        <v>41596.538437499999</v>
      </c>
      <c r="S1661" s="12">
        <f t="shared" si="100"/>
        <v>41625.125</v>
      </c>
    </row>
    <row r="1662" spans="1:19" ht="57.6">
      <c r="A1662">
        <v>1660</v>
      </c>
      <c r="B1662" s="3" t="s">
        <v>1661</v>
      </c>
      <c r="C1662" s="3" t="s">
        <v>5770</v>
      </c>
      <c r="D1662" s="15">
        <v>80</v>
      </c>
      <c r="E1662" s="1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7">
        <f t="shared" si="101"/>
        <v>2.2222222222222223</v>
      </c>
      <c r="O1662" s="5">
        <f t="shared" si="102"/>
        <v>12.5375</v>
      </c>
      <c r="P1662" s="6" t="s">
        <v>8280</v>
      </c>
      <c r="Q1662" s="6" t="s">
        <v>8301</v>
      </c>
      <c r="R1662" s="11">
        <f t="shared" si="103"/>
        <v>42459.318865740745</v>
      </c>
      <c r="S1662" s="12">
        <f t="shared" si="100"/>
        <v>42490.540972222225</v>
      </c>
    </row>
    <row r="1663" spans="1:19" ht="57.6">
      <c r="A1663">
        <v>1661</v>
      </c>
      <c r="B1663" s="3" t="s">
        <v>1662</v>
      </c>
      <c r="C1663" s="3" t="s">
        <v>5771</v>
      </c>
      <c r="D1663" s="15">
        <v>7900</v>
      </c>
      <c r="E1663" s="1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7">
        <f t="shared" si="101"/>
        <v>78.21782178217822</v>
      </c>
      <c r="O1663" s="5">
        <f t="shared" si="102"/>
        <v>1.0250632911392406</v>
      </c>
      <c r="P1663" s="6" t="s">
        <v>8280</v>
      </c>
      <c r="Q1663" s="6" t="s">
        <v>8301</v>
      </c>
      <c r="R1663" s="11">
        <f t="shared" si="103"/>
        <v>42343.623043981483</v>
      </c>
      <c r="S1663" s="12">
        <f t="shared" si="100"/>
        <v>42386.5</v>
      </c>
    </row>
    <row r="1664" spans="1:19" ht="43.2">
      <c r="A1664">
        <v>1662</v>
      </c>
      <c r="B1664" s="3" t="s">
        <v>1663</v>
      </c>
      <c r="C1664" s="3" t="s">
        <v>5772</v>
      </c>
      <c r="D1664" s="15">
        <v>8000</v>
      </c>
      <c r="E1664" s="1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7">
        <f t="shared" si="101"/>
        <v>129.03225806451613</v>
      </c>
      <c r="O1664" s="5">
        <f t="shared" si="102"/>
        <v>1.026375</v>
      </c>
      <c r="P1664" s="6" t="s">
        <v>8280</v>
      </c>
      <c r="Q1664" s="6" t="s">
        <v>8301</v>
      </c>
      <c r="R1664" s="11">
        <f t="shared" si="103"/>
        <v>40847.823333333334</v>
      </c>
      <c r="S1664" s="12">
        <f t="shared" si="100"/>
        <v>40907.864999999998</v>
      </c>
    </row>
    <row r="1665" spans="1:19" ht="43.2">
      <c r="A1665">
        <v>1663</v>
      </c>
      <c r="B1665" s="3" t="s">
        <v>1664</v>
      </c>
      <c r="C1665" s="3" t="s">
        <v>5773</v>
      </c>
      <c r="D1665" s="15">
        <v>1000</v>
      </c>
      <c r="E1665" s="1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7">
        <f t="shared" si="101"/>
        <v>31.25</v>
      </c>
      <c r="O1665" s="5">
        <f t="shared" si="102"/>
        <v>1.08</v>
      </c>
      <c r="P1665" s="6" t="s">
        <v>8280</v>
      </c>
      <c r="Q1665" s="6" t="s">
        <v>8301</v>
      </c>
      <c r="R1665" s="11">
        <f t="shared" si="103"/>
        <v>42005.64707175926</v>
      </c>
      <c r="S1665" s="12">
        <f t="shared" si="100"/>
        <v>42035.64707175926</v>
      </c>
    </row>
    <row r="1666" spans="1:19" ht="43.2">
      <c r="A1666">
        <v>1664</v>
      </c>
      <c r="B1666" s="3" t="s">
        <v>1665</v>
      </c>
      <c r="C1666" s="3" t="s">
        <v>5774</v>
      </c>
      <c r="D1666" s="15">
        <v>2500</v>
      </c>
      <c r="E1666" s="1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7">
        <f t="shared" si="101"/>
        <v>28.089887640449437</v>
      </c>
      <c r="O1666" s="5">
        <f t="shared" si="102"/>
        <v>1.2240879999999998</v>
      </c>
      <c r="P1666" s="6" t="s">
        <v>8280</v>
      </c>
      <c r="Q1666" s="6" t="s">
        <v>8301</v>
      </c>
      <c r="R1666" s="11">
        <f t="shared" si="103"/>
        <v>40939.386782407411</v>
      </c>
      <c r="S1666" s="12">
        <f t="shared" ref="S1666:S1729" si="104">(I1666/86400)+25569+(-9/24)</f>
        <v>40983.790972222225</v>
      </c>
    </row>
    <row r="1667" spans="1:19" ht="43.2">
      <c r="A1667">
        <v>1665</v>
      </c>
      <c r="B1667" s="3" t="s">
        <v>1666</v>
      </c>
      <c r="C1667" s="3" t="s">
        <v>5775</v>
      </c>
      <c r="D1667" s="15">
        <v>3500</v>
      </c>
      <c r="E1667" s="1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7">
        <f t="shared" ref="N1667:N1730" si="105">D1667/L1667</f>
        <v>37.634408602150536</v>
      </c>
      <c r="O1667" s="5">
        <f t="shared" ref="O1667:O1730" si="106">E1667/D1667</f>
        <v>1.1945714285714286</v>
      </c>
      <c r="P1667" s="6" t="s">
        <v>8280</v>
      </c>
      <c r="Q1667" s="6" t="s">
        <v>8301</v>
      </c>
      <c r="R1667" s="11">
        <f t="shared" ref="R1667:R1730" si="107">(J1667/86400)+25569+(-9/24)</f>
        <v>40564.274456018517</v>
      </c>
      <c r="S1667" s="12">
        <f t="shared" si="104"/>
        <v>40595.75</v>
      </c>
    </row>
    <row r="1668" spans="1:19" ht="43.2">
      <c r="A1668">
        <v>1666</v>
      </c>
      <c r="B1668" s="3" t="s">
        <v>1667</v>
      </c>
      <c r="C1668" s="3" t="s">
        <v>5776</v>
      </c>
      <c r="D1668" s="15">
        <v>2500</v>
      </c>
      <c r="E1668" s="1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7">
        <f t="shared" si="105"/>
        <v>25.510204081632654</v>
      </c>
      <c r="O1668" s="5">
        <f t="shared" si="106"/>
        <v>1.6088</v>
      </c>
      <c r="P1668" s="6" t="s">
        <v>8280</v>
      </c>
      <c r="Q1668" s="6" t="s">
        <v>8301</v>
      </c>
      <c r="R1668" s="11">
        <f t="shared" si="107"/>
        <v>41330.878159722226</v>
      </c>
      <c r="S1668" s="12">
        <f t="shared" si="104"/>
        <v>41360.836493055554</v>
      </c>
    </row>
    <row r="1669" spans="1:19" ht="43.2">
      <c r="A1669">
        <v>1667</v>
      </c>
      <c r="B1669" s="3" t="s">
        <v>1668</v>
      </c>
      <c r="C1669" s="3" t="s">
        <v>5777</v>
      </c>
      <c r="D1669" s="15">
        <v>3400</v>
      </c>
      <c r="E1669" s="1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7">
        <f t="shared" si="105"/>
        <v>41.463414634146339</v>
      </c>
      <c r="O1669" s="5">
        <f t="shared" si="106"/>
        <v>1.2685294117647059</v>
      </c>
      <c r="P1669" s="6" t="s">
        <v>8280</v>
      </c>
      <c r="Q1669" s="6" t="s">
        <v>8301</v>
      </c>
      <c r="R1669" s="11">
        <f t="shared" si="107"/>
        <v>41681.6955787037</v>
      </c>
      <c r="S1669" s="12">
        <f t="shared" si="104"/>
        <v>41708.915972222225</v>
      </c>
    </row>
    <row r="1670" spans="1:19" ht="43.2">
      <c r="A1670">
        <v>1668</v>
      </c>
      <c r="B1670" s="3" t="s">
        <v>1669</v>
      </c>
      <c r="C1670" s="3" t="s">
        <v>5778</v>
      </c>
      <c r="D1670" s="15">
        <v>8000</v>
      </c>
      <c r="E1670" s="1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7">
        <f t="shared" si="105"/>
        <v>68.965517241379317</v>
      </c>
      <c r="O1670" s="5">
        <f t="shared" si="106"/>
        <v>1.026375</v>
      </c>
      <c r="P1670" s="6" t="s">
        <v>8280</v>
      </c>
      <c r="Q1670" s="6" t="s">
        <v>8301</v>
      </c>
      <c r="R1670" s="11">
        <f t="shared" si="107"/>
        <v>40844.774756944447</v>
      </c>
      <c r="S1670" s="12">
        <f t="shared" si="104"/>
        <v>40874.816423611112</v>
      </c>
    </row>
    <row r="1671" spans="1:19" ht="57.6">
      <c r="A1671">
        <v>1669</v>
      </c>
      <c r="B1671" s="3" t="s">
        <v>1670</v>
      </c>
      <c r="C1671" s="3" t="s">
        <v>5779</v>
      </c>
      <c r="D1671" s="15">
        <v>2000</v>
      </c>
      <c r="E1671" s="1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7">
        <f t="shared" si="105"/>
        <v>38.46153846153846</v>
      </c>
      <c r="O1671" s="5">
        <f t="shared" si="106"/>
        <v>1.3975</v>
      </c>
      <c r="P1671" s="6" t="s">
        <v>8280</v>
      </c>
      <c r="Q1671" s="6" t="s">
        <v>8301</v>
      </c>
      <c r="R1671" s="11">
        <f t="shared" si="107"/>
        <v>42461.510138888887</v>
      </c>
      <c r="S1671" s="12">
        <f t="shared" si="104"/>
        <v>42521.510138888887</v>
      </c>
    </row>
    <row r="1672" spans="1:19" ht="57.6">
      <c r="A1672">
        <v>1670</v>
      </c>
      <c r="B1672" s="3" t="s">
        <v>1671</v>
      </c>
      <c r="C1672" s="3" t="s">
        <v>5780</v>
      </c>
      <c r="D1672" s="15">
        <v>1000</v>
      </c>
      <c r="E1672" s="1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7">
        <f t="shared" si="105"/>
        <v>43.478260869565219</v>
      </c>
      <c r="O1672" s="5">
        <f t="shared" si="106"/>
        <v>1.026</v>
      </c>
      <c r="P1672" s="6" t="s">
        <v>8280</v>
      </c>
      <c r="Q1672" s="6" t="s">
        <v>8301</v>
      </c>
      <c r="R1672" s="11">
        <f t="shared" si="107"/>
        <v>40313.555543981478</v>
      </c>
      <c r="S1672" s="12">
        <f t="shared" si="104"/>
        <v>40363.791666666664</v>
      </c>
    </row>
    <row r="1673" spans="1:19" ht="28.8">
      <c r="A1673">
        <v>1671</v>
      </c>
      <c r="B1673" s="3" t="s">
        <v>1672</v>
      </c>
      <c r="C1673" s="3" t="s">
        <v>5781</v>
      </c>
      <c r="D1673" s="15">
        <v>2000</v>
      </c>
      <c r="E1673" s="1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7">
        <f t="shared" si="105"/>
        <v>25.974025974025974</v>
      </c>
      <c r="O1673" s="5">
        <f t="shared" si="106"/>
        <v>1.0067349999999999</v>
      </c>
      <c r="P1673" s="6" t="s">
        <v>8280</v>
      </c>
      <c r="Q1673" s="6" t="s">
        <v>8301</v>
      </c>
      <c r="R1673" s="11">
        <f t="shared" si="107"/>
        <v>42553.16914351852</v>
      </c>
      <c r="S1673" s="12">
        <f t="shared" si="104"/>
        <v>42583.16914351852</v>
      </c>
    </row>
    <row r="1674" spans="1:19" ht="43.2">
      <c r="A1674">
        <v>1672</v>
      </c>
      <c r="B1674" s="3" t="s">
        <v>1673</v>
      </c>
      <c r="C1674" s="3" t="s">
        <v>5782</v>
      </c>
      <c r="D1674" s="15">
        <v>1700</v>
      </c>
      <c r="E1674" s="1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7">
        <f t="shared" si="105"/>
        <v>34.693877551020407</v>
      </c>
      <c r="O1674" s="5">
        <f t="shared" si="106"/>
        <v>1.1294117647058823</v>
      </c>
      <c r="P1674" s="6" t="s">
        <v>8280</v>
      </c>
      <c r="Q1674" s="6" t="s">
        <v>8301</v>
      </c>
      <c r="R1674" s="11">
        <f t="shared" si="107"/>
        <v>41034.281597222223</v>
      </c>
      <c r="S1674" s="12">
        <f t="shared" si="104"/>
        <v>41064.281597222223</v>
      </c>
    </row>
    <row r="1675" spans="1:19" ht="43.2">
      <c r="A1675">
        <v>1673</v>
      </c>
      <c r="B1675" s="3" t="s">
        <v>1674</v>
      </c>
      <c r="C1675" s="3" t="s">
        <v>5783</v>
      </c>
      <c r="D1675" s="15">
        <v>2100</v>
      </c>
      <c r="E1675" s="1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7">
        <f t="shared" si="105"/>
        <v>35.593220338983052</v>
      </c>
      <c r="O1675" s="5">
        <f t="shared" si="106"/>
        <v>1.2809523809523808</v>
      </c>
      <c r="P1675" s="6" t="s">
        <v>8280</v>
      </c>
      <c r="Q1675" s="6" t="s">
        <v>8301</v>
      </c>
      <c r="R1675" s="11">
        <f t="shared" si="107"/>
        <v>42039.503379629634</v>
      </c>
      <c r="S1675" s="12">
        <f t="shared" si="104"/>
        <v>42069.503379629634</v>
      </c>
    </row>
    <row r="1676" spans="1:19" ht="43.2">
      <c r="A1676">
        <v>1674</v>
      </c>
      <c r="B1676" s="3" t="s">
        <v>1675</v>
      </c>
      <c r="C1676" s="3" t="s">
        <v>5784</v>
      </c>
      <c r="D1676" s="15">
        <v>5000</v>
      </c>
      <c r="E1676" s="1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7">
        <f t="shared" si="105"/>
        <v>44.247787610619469</v>
      </c>
      <c r="O1676" s="5">
        <f t="shared" si="106"/>
        <v>2.0169999999999999</v>
      </c>
      <c r="P1676" s="6" t="s">
        <v>8280</v>
      </c>
      <c r="Q1676" s="6" t="s">
        <v>8301</v>
      </c>
      <c r="R1676" s="11">
        <f t="shared" si="107"/>
        <v>42569.230393518519</v>
      </c>
      <c r="S1676" s="12">
        <f t="shared" si="104"/>
        <v>42599.915972222225</v>
      </c>
    </row>
    <row r="1677" spans="1:19" ht="28.8">
      <c r="A1677">
        <v>1675</v>
      </c>
      <c r="B1677" s="3" t="s">
        <v>1676</v>
      </c>
      <c r="C1677" s="3" t="s">
        <v>5785</v>
      </c>
      <c r="D1677" s="15">
        <v>1000</v>
      </c>
      <c r="E1677" s="1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7">
        <f t="shared" si="105"/>
        <v>29.411764705882351</v>
      </c>
      <c r="O1677" s="5">
        <f t="shared" si="106"/>
        <v>1.37416</v>
      </c>
      <c r="P1677" s="6" t="s">
        <v>8280</v>
      </c>
      <c r="Q1677" s="6" t="s">
        <v>8301</v>
      </c>
      <c r="R1677" s="11">
        <f t="shared" si="107"/>
        <v>40802.358101851853</v>
      </c>
      <c r="S1677" s="12">
        <f t="shared" si="104"/>
        <v>40832.543749999997</v>
      </c>
    </row>
    <row r="1678" spans="1:19" ht="28.8">
      <c r="A1678">
        <v>1676</v>
      </c>
      <c r="B1678" s="3" t="s">
        <v>1677</v>
      </c>
      <c r="C1678" s="3" t="s">
        <v>5786</v>
      </c>
      <c r="D1678" s="15">
        <v>3000</v>
      </c>
      <c r="E1678" s="1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7">
        <f t="shared" si="105"/>
        <v>71.428571428571431</v>
      </c>
      <c r="O1678" s="5">
        <f t="shared" si="106"/>
        <v>1.1533333333333333</v>
      </c>
      <c r="P1678" s="6" t="s">
        <v>8280</v>
      </c>
      <c r="Q1678" s="6" t="s">
        <v>8301</v>
      </c>
      <c r="R1678" s="11">
        <f t="shared" si="107"/>
        <v>40973.351238425923</v>
      </c>
      <c r="S1678" s="12">
        <f t="shared" si="104"/>
        <v>41019.790972222225</v>
      </c>
    </row>
    <row r="1679" spans="1:19" ht="43.2">
      <c r="A1679">
        <v>1677</v>
      </c>
      <c r="B1679" s="3" t="s">
        <v>1678</v>
      </c>
      <c r="C1679" s="3" t="s">
        <v>5787</v>
      </c>
      <c r="D1679" s="15">
        <v>6000</v>
      </c>
      <c r="E1679" s="1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7">
        <f t="shared" si="105"/>
        <v>142.85714285714286</v>
      </c>
      <c r="O1679" s="5">
        <f t="shared" si="106"/>
        <v>1.1166666666666667</v>
      </c>
      <c r="P1679" s="6" t="s">
        <v>8280</v>
      </c>
      <c r="Q1679" s="6" t="s">
        <v>8301</v>
      </c>
      <c r="R1679" s="11">
        <f t="shared" si="107"/>
        <v>42416.032129629632</v>
      </c>
      <c r="S1679" s="12">
        <f t="shared" si="104"/>
        <v>42475.874305555553</v>
      </c>
    </row>
    <row r="1680" spans="1:19" ht="43.2">
      <c r="A1680">
        <v>1678</v>
      </c>
      <c r="B1680" s="3" t="s">
        <v>1679</v>
      </c>
      <c r="C1680" s="3" t="s">
        <v>5788</v>
      </c>
      <c r="D1680" s="15">
        <v>1500</v>
      </c>
      <c r="E1680" s="1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7">
        <f t="shared" si="105"/>
        <v>30.612244897959183</v>
      </c>
      <c r="O1680" s="5">
        <f t="shared" si="106"/>
        <v>1.1839999999999999</v>
      </c>
      <c r="P1680" s="6" t="s">
        <v>8280</v>
      </c>
      <c r="Q1680" s="6" t="s">
        <v>8301</v>
      </c>
      <c r="R1680" s="11">
        <f t="shared" si="107"/>
        <v>41662.479988425926</v>
      </c>
      <c r="S1680" s="12">
        <f t="shared" si="104"/>
        <v>41676.479988425926</v>
      </c>
    </row>
    <row r="1681" spans="1:19" ht="57.6">
      <c r="A1681">
        <v>1679</v>
      </c>
      <c r="B1681" s="3" t="s">
        <v>1680</v>
      </c>
      <c r="C1681" s="3" t="s">
        <v>5789</v>
      </c>
      <c r="D1681" s="15">
        <v>2000</v>
      </c>
      <c r="E1681" s="1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7">
        <f t="shared" si="105"/>
        <v>35.714285714285715</v>
      </c>
      <c r="O1681" s="5">
        <f t="shared" si="106"/>
        <v>1.75</v>
      </c>
      <c r="P1681" s="6" t="s">
        <v>8280</v>
      </c>
      <c r="Q1681" s="6" t="s">
        <v>8301</v>
      </c>
      <c r="R1681" s="11">
        <f t="shared" si="107"/>
        <v>40722.693807870368</v>
      </c>
      <c r="S1681" s="12">
        <f t="shared" si="104"/>
        <v>40745.693807870368</v>
      </c>
    </row>
    <row r="1682" spans="1:19" ht="28.8">
      <c r="A1682">
        <v>1680</v>
      </c>
      <c r="B1682" s="3" t="s">
        <v>1681</v>
      </c>
      <c r="C1682" s="3" t="s">
        <v>5790</v>
      </c>
      <c r="D1682" s="15">
        <v>1000</v>
      </c>
      <c r="E1682" s="1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7">
        <f t="shared" si="105"/>
        <v>40</v>
      </c>
      <c r="O1682" s="5">
        <f t="shared" si="106"/>
        <v>1.175</v>
      </c>
      <c r="P1682" s="6" t="s">
        <v>8280</v>
      </c>
      <c r="Q1682" s="6" t="s">
        <v>8301</v>
      </c>
      <c r="R1682" s="11">
        <f t="shared" si="107"/>
        <v>41802.382719907408</v>
      </c>
      <c r="S1682" s="12">
        <f t="shared" si="104"/>
        <v>41832.382719907408</v>
      </c>
    </row>
    <row r="1683" spans="1:19" ht="43.2">
      <c r="A1683">
        <v>1681</v>
      </c>
      <c r="B1683" s="3" t="s">
        <v>1682</v>
      </c>
      <c r="C1683" s="3" t="s">
        <v>5791</v>
      </c>
      <c r="D1683" s="15">
        <v>65000</v>
      </c>
      <c r="E1683" s="1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7">
        <f t="shared" si="105"/>
        <v>73.529411764705884</v>
      </c>
      <c r="O1683" s="5">
        <f t="shared" si="106"/>
        <v>1.0142212307692309</v>
      </c>
      <c r="P1683" s="6" t="s">
        <v>8280</v>
      </c>
      <c r="Q1683" s="6" t="s">
        <v>8302</v>
      </c>
      <c r="R1683" s="11">
        <f t="shared" si="107"/>
        <v>42773.746342592596</v>
      </c>
      <c r="S1683" s="12">
        <f t="shared" si="104"/>
        <v>42822.708333333328</v>
      </c>
    </row>
    <row r="1684" spans="1:19" ht="43.2">
      <c r="A1684">
        <v>1682</v>
      </c>
      <c r="B1684" s="3" t="s">
        <v>1683</v>
      </c>
      <c r="C1684" s="3" t="s">
        <v>5792</v>
      </c>
      <c r="D1684" s="15">
        <v>6000</v>
      </c>
      <c r="E1684" s="1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7" t="e">
        <f t="shared" si="105"/>
        <v>#DIV/0!</v>
      </c>
      <c r="O1684" s="5">
        <f t="shared" si="106"/>
        <v>0</v>
      </c>
      <c r="P1684" s="6" t="s">
        <v>8280</v>
      </c>
      <c r="Q1684" s="6" t="s">
        <v>8302</v>
      </c>
      <c r="R1684" s="11">
        <f t="shared" si="107"/>
        <v>42778.83865740741</v>
      </c>
      <c r="S1684" s="12">
        <f t="shared" si="104"/>
        <v>42838.796990740739</v>
      </c>
    </row>
    <row r="1685" spans="1:19" ht="43.2">
      <c r="A1685">
        <v>1683</v>
      </c>
      <c r="B1685" s="3" t="s">
        <v>1684</v>
      </c>
      <c r="C1685" s="3" t="s">
        <v>5793</v>
      </c>
      <c r="D1685" s="15">
        <v>3500</v>
      </c>
      <c r="E1685" s="1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7">
        <f t="shared" si="105"/>
        <v>350</v>
      </c>
      <c r="O1685" s="5">
        <f t="shared" si="106"/>
        <v>0.21714285714285714</v>
      </c>
      <c r="P1685" s="6" t="s">
        <v>8280</v>
      </c>
      <c r="Q1685" s="6" t="s">
        <v>8302</v>
      </c>
      <c r="R1685" s="11">
        <f t="shared" si="107"/>
        <v>42808.406689814816</v>
      </c>
      <c r="S1685" s="12">
        <f t="shared" si="104"/>
        <v>42832.406689814816</v>
      </c>
    </row>
    <row r="1686" spans="1:19" ht="28.8">
      <c r="A1686">
        <v>1684</v>
      </c>
      <c r="B1686" s="3" t="s">
        <v>1685</v>
      </c>
      <c r="C1686" s="3" t="s">
        <v>5794</v>
      </c>
      <c r="D1686" s="15">
        <v>8000</v>
      </c>
      <c r="E1686" s="1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7">
        <f t="shared" si="105"/>
        <v>79.207920792079207</v>
      </c>
      <c r="O1686" s="5">
        <f t="shared" si="106"/>
        <v>1.0912500000000001</v>
      </c>
      <c r="P1686" s="6" t="s">
        <v>8280</v>
      </c>
      <c r="Q1686" s="6" t="s">
        <v>8302</v>
      </c>
      <c r="R1686" s="11">
        <f t="shared" si="107"/>
        <v>42783.440289351856</v>
      </c>
      <c r="S1686" s="12">
        <f t="shared" si="104"/>
        <v>42811.398622685185</v>
      </c>
    </row>
    <row r="1687" spans="1:19" ht="43.2">
      <c r="A1687">
        <v>1685</v>
      </c>
      <c r="B1687" s="3" t="s">
        <v>1686</v>
      </c>
      <c r="C1687" s="3" t="s">
        <v>5795</v>
      </c>
      <c r="D1687" s="15">
        <v>350</v>
      </c>
      <c r="E1687" s="1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7">
        <f t="shared" si="105"/>
        <v>23.333333333333332</v>
      </c>
      <c r="O1687" s="5">
        <f t="shared" si="106"/>
        <v>1.0285714285714285</v>
      </c>
      <c r="P1687" s="6" t="s">
        <v>8280</v>
      </c>
      <c r="Q1687" s="6" t="s">
        <v>8302</v>
      </c>
      <c r="R1687" s="11">
        <f t="shared" si="107"/>
        <v>42787.8752662037</v>
      </c>
      <c r="S1687" s="12">
        <f t="shared" si="104"/>
        <v>42817.833599537036</v>
      </c>
    </row>
    <row r="1688" spans="1:19" ht="43.2">
      <c r="A1688">
        <v>1686</v>
      </c>
      <c r="B1688" s="3" t="s">
        <v>1687</v>
      </c>
      <c r="C1688" s="3" t="s">
        <v>5796</v>
      </c>
      <c r="D1688" s="15">
        <v>5000</v>
      </c>
      <c r="E1688" s="1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7">
        <f t="shared" si="105"/>
        <v>5000</v>
      </c>
      <c r="O1688" s="5">
        <f t="shared" si="106"/>
        <v>3.5999999999999999E-3</v>
      </c>
      <c r="P1688" s="6" t="s">
        <v>8280</v>
      </c>
      <c r="Q1688" s="6" t="s">
        <v>8302</v>
      </c>
      <c r="R1688" s="11">
        <f t="shared" si="107"/>
        <v>42792.468969907408</v>
      </c>
      <c r="S1688" s="12">
        <f t="shared" si="104"/>
        <v>42852.427303240736</v>
      </c>
    </row>
    <row r="1689" spans="1:19" ht="43.2">
      <c r="A1689">
        <v>1687</v>
      </c>
      <c r="B1689" s="3" t="s">
        <v>1688</v>
      </c>
      <c r="C1689" s="3" t="s">
        <v>5797</v>
      </c>
      <c r="D1689" s="15">
        <v>10000</v>
      </c>
      <c r="E1689" s="1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7">
        <f t="shared" si="105"/>
        <v>256.41025641025641</v>
      </c>
      <c r="O1689" s="5">
        <f t="shared" si="106"/>
        <v>0.3125</v>
      </c>
      <c r="P1689" s="6" t="s">
        <v>8280</v>
      </c>
      <c r="Q1689" s="6" t="s">
        <v>8302</v>
      </c>
      <c r="R1689" s="11">
        <f t="shared" si="107"/>
        <v>42801.671817129631</v>
      </c>
      <c r="S1689" s="12">
        <f t="shared" si="104"/>
        <v>42835.46875</v>
      </c>
    </row>
    <row r="1690" spans="1:19" ht="57.6">
      <c r="A1690">
        <v>1688</v>
      </c>
      <c r="B1690" s="3" t="s">
        <v>1689</v>
      </c>
      <c r="C1690" s="3" t="s">
        <v>5798</v>
      </c>
      <c r="D1690" s="15">
        <v>4000</v>
      </c>
      <c r="E1690" s="1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7">
        <f t="shared" si="105"/>
        <v>571.42857142857144</v>
      </c>
      <c r="O1690" s="5">
        <f t="shared" si="106"/>
        <v>0.443</v>
      </c>
      <c r="P1690" s="6" t="s">
        <v>8280</v>
      </c>
      <c r="Q1690" s="6" t="s">
        <v>8302</v>
      </c>
      <c r="R1690" s="11">
        <f t="shared" si="107"/>
        <v>42804.159652777773</v>
      </c>
      <c r="S1690" s="12">
        <f t="shared" si="104"/>
        <v>42834.117986111116</v>
      </c>
    </row>
    <row r="1691" spans="1:19" ht="28.8">
      <c r="A1691">
        <v>1689</v>
      </c>
      <c r="B1691" s="3" t="s">
        <v>1690</v>
      </c>
      <c r="C1691" s="3" t="s">
        <v>5799</v>
      </c>
      <c r="D1691" s="15">
        <v>2400</v>
      </c>
      <c r="E1691" s="1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7">
        <f t="shared" si="105"/>
        <v>171.42857142857142</v>
      </c>
      <c r="O1691" s="5">
        <f t="shared" si="106"/>
        <v>1</v>
      </c>
      <c r="P1691" s="6" t="s">
        <v>8280</v>
      </c>
      <c r="Q1691" s="6" t="s">
        <v>8302</v>
      </c>
      <c r="R1691" s="11">
        <f t="shared" si="107"/>
        <v>42780.567476851851</v>
      </c>
      <c r="S1691" s="12">
        <f t="shared" si="104"/>
        <v>42810.525810185187</v>
      </c>
    </row>
    <row r="1692" spans="1:19" ht="43.2">
      <c r="A1692">
        <v>1690</v>
      </c>
      <c r="B1692" s="3" t="s">
        <v>1691</v>
      </c>
      <c r="C1692" s="3" t="s">
        <v>5800</v>
      </c>
      <c r="D1692" s="15">
        <v>2500</v>
      </c>
      <c r="E1692" s="1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7">
        <f t="shared" si="105"/>
        <v>227.27272727272728</v>
      </c>
      <c r="O1692" s="5">
        <f t="shared" si="106"/>
        <v>0.254</v>
      </c>
      <c r="P1692" s="6" t="s">
        <v>8280</v>
      </c>
      <c r="Q1692" s="6" t="s">
        <v>8302</v>
      </c>
      <c r="R1692" s="11">
        <f t="shared" si="107"/>
        <v>42801.05604166667</v>
      </c>
      <c r="S1692" s="12">
        <f t="shared" si="104"/>
        <v>42831.014374999999</v>
      </c>
    </row>
    <row r="1693" spans="1:19" ht="43.2">
      <c r="A1693">
        <v>1691</v>
      </c>
      <c r="B1693" s="3" t="s">
        <v>1692</v>
      </c>
      <c r="C1693" s="3" t="s">
        <v>5801</v>
      </c>
      <c r="D1693" s="15">
        <v>30000</v>
      </c>
      <c r="E1693" s="1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7">
        <f t="shared" si="105"/>
        <v>789.47368421052636</v>
      </c>
      <c r="O1693" s="5">
        <f t="shared" si="106"/>
        <v>0.33473333333333333</v>
      </c>
      <c r="P1693" s="6" t="s">
        <v>8280</v>
      </c>
      <c r="Q1693" s="6" t="s">
        <v>8302</v>
      </c>
      <c r="R1693" s="11">
        <f t="shared" si="107"/>
        <v>42795.326481481483</v>
      </c>
      <c r="S1693" s="12">
        <f t="shared" si="104"/>
        <v>42827.666666666672</v>
      </c>
    </row>
    <row r="1694" spans="1:19" ht="43.2">
      <c r="A1694">
        <v>1692</v>
      </c>
      <c r="B1694" s="3" t="s">
        <v>1693</v>
      </c>
      <c r="C1694" s="3" t="s">
        <v>5802</v>
      </c>
      <c r="D1694" s="15">
        <v>5000</v>
      </c>
      <c r="E1694" s="1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7">
        <f t="shared" si="105"/>
        <v>333.33333333333331</v>
      </c>
      <c r="O1694" s="5">
        <f t="shared" si="106"/>
        <v>0.47799999999999998</v>
      </c>
      <c r="P1694" s="6" t="s">
        <v>8280</v>
      </c>
      <c r="Q1694" s="6" t="s">
        <v>8302</v>
      </c>
      <c r="R1694" s="11">
        <f t="shared" si="107"/>
        <v>42787.776238425926</v>
      </c>
      <c r="S1694" s="12">
        <f t="shared" si="104"/>
        <v>42820.624305555553</v>
      </c>
    </row>
    <row r="1695" spans="1:19" ht="43.2">
      <c r="A1695">
        <v>1693</v>
      </c>
      <c r="B1695" s="3" t="s">
        <v>1694</v>
      </c>
      <c r="C1695" s="3" t="s">
        <v>5803</v>
      </c>
      <c r="D1695" s="15">
        <v>3000</v>
      </c>
      <c r="E1695" s="1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7">
        <f t="shared" si="105"/>
        <v>375</v>
      </c>
      <c r="O1695" s="5">
        <f t="shared" si="106"/>
        <v>9.3333333333333338E-2</v>
      </c>
      <c r="P1695" s="6" t="s">
        <v>8280</v>
      </c>
      <c r="Q1695" s="6" t="s">
        <v>8302</v>
      </c>
      <c r="R1695" s="11">
        <f t="shared" si="107"/>
        <v>42803.545277777783</v>
      </c>
      <c r="S1695" s="12">
        <f t="shared" si="104"/>
        <v>42834.458333333328</v>
      </c>
    </row>
    <row r="1696" spans="1:19" ht="43.2">
      <c r="A1696">
        <v>1694</v>
      </c>
      <c r="B1696" s="3" t="s">
        <v>1695</v>
      </c>
      <c r="C1696" s="3" t="s">
        <v>5804</v>
      </c>
      <c r="D1696" s="15">
        <v>10000</v>
      </c>
      <c r="E1696" s="1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7">
        <f t="shared" si="105"/>
        <v>10000</v>
      </c>
      <c r="O1696" s="5">
        <f t="shared" si="106"/>
        <v>5.0000000000000001E-4</v>
      </c>
      <c r="P1696" s="6" t="s">
        <v>8280</v>
      </c>
      <c r="Q1696" s="6" t="s">
        <v>8302</v>
      </c>
      <c r="R1696" s="11">
        <f t="shared" si="107"/>
        <v>42791.294837962967</v>
      </c>
      <c r="S1696" s="12">
        <f t="shared" si="104"/>
        <v>42820.816666666666</v>
      </c>
    </row>
    <row r="1697" spans="1:19" ht="57.6">
      <c r="A1697">
        <v>1695</v>
      </c>
      <c r="B1697" s="3" t="s">
        <v>1696</v>
      </c>
      <c r="C1697" s="3" t="s">
        <v>5805</v>
      </c>
      <c r="D1697" s="15">
        <v>12000</v>
      </c>
      <c r="E1697" s="1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7">
        <f t="shared" si="105"/>
        <v>521.73913043478262</v>
      </c>
      <c r="O1697" s="5">
        <f t="shared" si="106"/>
        <v>0.11708333333333333</v>
      </c>
      <c r="P1697" s="6" t="s">
        <v>8280</v>
      </c>
      <c r="Q1697" s="6" t="s">
        <v>8302</v>
      </c>
      <c r="R1697" s="11">
        <f t="shared" si="107"/>
        <v>42800.656412037039</v>
      </c>
      <c r="S1697" s="12">
        <f t="shared" si="104"/>
        <v>42834.666666666672</v>
      </c>
    </row>
    <row r="1698" spans="1:19" ht="43.2">
      <c r="A1698">
        <v>1696</v>
      </c>
      <c r="B1698" s="3" t="s">
        <v>1697</v>
      </c>
      <c r="C1698" s="3" t="s">
        <v>5806</v>
      </c>
      <c r="D1698" s="15">
        <v>300000</v>
      </c>
      <c r="E1698" s="1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7" t="e">
        <f t="shared" si="105"/>
        <v>#DIV/0!</v>
      </c>
      <c r="O1698" s="5">
        <f t="shared" si="106"/>
        <v>0</v>
      </c>
      <c r="P1698" s="6" t="s">
        <v>8280</v>
      </c>
      <c r="Q1698" s="6" t="s">
        <v>8302</v>
      </c>
      <c r="R1698" s="11">
        <f t="shared" si="107"/>
        <v>42795.694571759261</v>
      </c>
      <c r="S1698" s="12">
        <f t="shared" si="104"/>
        <v>42825.652905092589</v>
      </c>
    </row>
    <row r="1699" spans="1:19" ht="43.2">
      <c r="A1699">
        <v>1697</v>
      </c>
      <c r="B1699" s="3" t="s">
        <v>1698</v>
      </c>
      <c r="C1699" s="3" t="s">
        <v>5807</v>
      </c>
      <c r="D1699" s="15">
        <v>12500</v>
      </c>
      <c r="E1699" s="1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7">
        <f t="shared" si="105"/>
        <v>568.18181818181813</v>
      </c>
      <c r="O1699" s="5">
        <f t="shared" si="106"/>
        <v>0.20208000000000001</v>
      </c>
      <c r="P1699" s="6" t="s">
        <v>8280</v>
      </c>
      <c r="Q1699" s="6" t="s">
        <v>8302</v>
      </c>
      <c r="R1699" s="11">
        <f t="shared" si="107"/>
        <v>42804.657962962963</v>
      </c>
      <c r="S1699" s="12">
        <f t="shared" si="104"/>
        <v>42834.616296296299</v>
      </c>
    </row>
    <row r="1700" spans="1:19" ht="72">
      <c r="A1700">
        <v>1698</v>
      </c>
      <c r="B1700" s="3" t="s">
        <v>1699</v>
      </c>
      <c r="C1700" s="3" t="s">
        <v>5808</v>
      </c>
      <c r="D1700" s="15">
        <v>125000</v>
      </c>
      <c r="E1700" s="1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7" t="e">
        <f t="shared" si="105"/>
        <v>#DIV/0!</v>
      </c>
      <c r="O1700" s="5">
        <f t="shared" si="106"/>
        <v>0</v>
      </c>
      <c r="P1700" s="6" t="s">
        <v>8280</v>
      </c>
      <c r="Q1700" s="6" t="s">
        <v>8302</v>
      </c>
      <c r="R1700" s="11">
        <f t="shared" si="107"/>
        <v>42795.832870370374</v>
      </c>
      <c r="S1700" s="12">
        <f t="shared" si="104"/>
        <v>42819.772916666669</v>
      </c>
    </row>
    <row r="1701" spans="1:19" ht="43.2">
      <c r="A1701">
        <v>1699</v>
      </c>
      <c r="B1701" s="3" t="s">
        <v>1700</v>
      </c>
      <c r="C1701" s="3" t="s">
        <v>5809</v>
      </c>
      <c r="D1701" s="15">
        <v>5105</v>
      </c>
      <c r="E1701" s="1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7">
        <f t="shared" si="105"/>
        <v>1276.25</v>
      </c>
      <c r="O1701" s="5">
        <f t="shared" si="106"/>
        <v>4.2311459353574929E-2</v>
      </c>
      <c r="P1701" s="6" t="s">
        <v>8280</v>
      </c>
      <c r="Q1701" s="6" t="s">
        <v>8302</v>
      </c>
      <c r="R1701" s="11">
        <f t="shared" si="107"/>
        <v>42806.488946759258</v>
      </c>
      <c r="S1701" s="12">
        <f t="shared" si="104"/>
        <v>42836.488946759258</v>
      </c>
    </row>
    <row r="1702" spans="1:19" ht="43.2">
      <c r="A1702">
        <v>1700</v>
      </c>
      <c r="B1702" s="3" t="s">
        <v>1701</v>
      </c>
      <c r="C1702" s="3" t="s">
        <v>5810</v>
      </c>
      <c r="D1702" s="15">
        <v>20000</v>
      </c>
      <c r="E1702" s="1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7">
        <f t="shared" si="105"/>
        <v>253.16455696202533</v>
      </c>
      <c r="O1702" s="5">
        <f t="shared" si="106"/>
        <v>0.2606</v>
      </c>
      <c r="P1702" s="6" t="s">
        <v>8280</v>
      </c>
      <c r="Q1702" s="6" t="s">
        <v>8302</v>
      </c>
      <c r="R1702" s="11">
        <f t="shared" si="107"/>
        <v>42795.696643518517</v>
      </c>
      <c r="S1702" s="12">
        <f t="shared" si="104"/>
        <v>42825.791666666672</v>
      </c>
    </row>
    <row r="1703" spans="1:19" ht="43.2">
      <c r="A1703">
        <v>1701</v>
      </c>
      <c r="B1703" s="3" t="s">
        <v>1702</v>
      </c>
      <c r="C1703" s="3" t="s">
        <v>5811</v>
      </c>
      <c r="D1703" s="15">
        <v>5050</v>
      </c>
      <c r="E1703" s="1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7">
        <f t="shared" si="105"/>
        <v>2525</v>
      </c>
      <c r="O1703" s="5">
        <f t="shared" si="106"/>
        <v>1.9801980198019802E-3</v>
      </c>
      <c r="P1703" s="6" t="s">
        <v>8280</v>
      </c>
      <c r="Q1703" s="6" t="s">
        <v>8302</v>
      </c>
      <c r="R1703" s="11">
        <f t="shared" si="107"/>
        <v>41989.289409722223</v>
      </c>
      <c r="S1703" s="12">
        <f t="shared" si="104"/>
        <v>42019.289409722223</v>
      </c>
    </row>
    <row r="1704" spans="1:19" ht="28.8">
      <c r="A1704">
        <v>1702</v>
      </c>
      <c r="B1704" s="3" t="s">
        <v>1703</v>
      </c>
      <c r="C1704" s="3" t="s">
        <v>5812</v>
      </c>
      <c r="D1704" s="15">
        <v>16500</v>
      </c>
      <c r="E1704" s="1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7">
        <f t="shared" si="105"/>
        <v>16500</v>
      </c>
      <c r="O1704" s="5">
        <f t="shared" si="106"/>
        <v>6.0606060606060605E-5</v>
      </c>
      <c r="P1704" s="6" t="s">
        <v>8280</v>
      </c>
      <c r="Q1704" s="6" t="s">
        <v>8302</v>
      </c>
      <c r="R1704" s="11">
        <f t="shared" si="107"/>
        <v>42063.494791666672</v>
      </c>
      <c r="S1704" s="12">
        <f t="shared" si="104"/>
        <v>42093.453125</v>
      </c>
    </row>
    <row r="1705" spans="1:19" ht="43.2">
      <c r="A1705">
        <v>1703</v>
      </c>
      <c r="B1705" s="3" t="s">
        <v>1704</v>
      </c>
      <c r="C1705" s="3" t="s">
        <v>5813</v>
      </c>
      <c r="D1705" s="15">
        <v>5000</v>
      </c>
      <c r="E1705" s="1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7">
        <f t="shared" si="105"/>
        <v>2500</v>
      </c>
      <c r="O1705" s="5">
        <f t="shared" si="106"/>
        <v>1.0200000000000001E-2</v>
      </c>
      <c r="P1705" s="6" t="s">
        <v>8280</v>
      </c>
      <c r="Q1705" s="6" t="s">
        <v>8302</v>
      </c>
      <c r="R1705" s="11">
        <f t="shared" si="107"/>
        <v>42186.906678240739</v>
      </c>
      <c r="S1705" s="12">
        <f t="shared" si="104"/>
        <v>42246.906678240739</v>
      </c>
    </row>
    <row r="1706" spans="1:19" ht="43.2">
      <c r="A1706">
        <v>1704</v>
      </c>
      <c r="B1706" s="3" t="s">
        <v>1705</v>
      </c>
      <c r="C1706" s="3" t="s">
        <v>5814</v>
      </c>
      <c r="D1706" s="15">
        <v>2000</v>
      </c>
      <c r="E1706" s="1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7">
        <f t="shared" si="105"/>
        <v>181.81818181818181</v>
      </c>
      <c r="O1706" s="5">
        <f t="shared" si="106"/>
        <v>0.65100000000000002</v>
      </c>
      <c r="P1706" s="6" t="s">
        <v>8280</v>
      </c>
      <c r="Q1706" s="6" t="s">
        <v>8302</v>
      </c>
      <c r="R1706" s="11">
        <f t="shared" si="107"/>
        <v>42020.764733796299</v>
      </c>
      <c r="S1706" s="12">
        <f t="shared" si="104"/>
        <v>42050.764733796299</v>
      </c>
    </row>
    <row r="1707" spans="1:19" ht="43.2">
      <c r="A1707">
        <v>1705</v>
      </c>
      <c r="B1707" s="3" t="s">
        <v>1706</v>
      </c>
      <c r="C1707" s="3" t="s">
        <v>5815</v>
      </c>
      <c r="D1707" s="15">
        <v>2000</v>
      </c>
      <c r="E1707" s="1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7" t="e">
        <f t="shared" si="105"/>
        <v>#DIV/0!</v>
      </c>
      <c r="O1707" s="5">
        <f t="shared" si="106"/>
        <v>0</v>
      </c>
      <c r="P1707" s="6" t="s">
        <v>8280</v>
      </c>
      <c r="Q1707" s="6" t="s">
        <v>8302</v>
      </c>
      <c r="R1707" s="11">
        <f t="shared" si="107"/>
        <v>42244.641736111109</v>
      </c>
      <c r="S1707" s="12">
        <f t="shared" si="104"/>
        <v>42256.291666666672</v>
      </c>
    </row>
    <row r="1708" spans="1:19" ht="43.2">
      <c r="A1708">
        <v>1706</v>
      </c>
      <c r="B1708" s="3" t="s">
        <v>1707</v>
      </c>
      <c r="C1708" s="3" t="s">
        <v>5816</v>
      </c>
      <c r="D1708" s="15">
        <v>5500</v>
      </c>
      <c r="E1708" s="1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7" t="e">
        <f t="shared" si="105"/>
        <v>#DIV/0!</v>
      </c>
      <c r="O1708" s="5">
        <f t="shared" si="106"/>
        <v>0</v>
      </c>
      <c r="P1708" s="6" t="s">
        <v>8280</v>
      </c>
      <c r="Q1708" s="6" t="s">
        <v>8302</v>
      </c>
      <c r="R1708" s="11">
        <f t="shared" si="107"/>
        <v>42178.931388888886</v>
      </c>
      <c r="S1708" s="12">
        <f t="shared" si="104"/>
        <v>42238.931388888886</v>
      </c>
    </row>
    <row r="1709" spans="1:19" ht="43.2">
      <c r="A1709">
        <v>1707</v>
      </c>
      <c r="B1709" s="3" t="s">
        <v>1708</v>
      </c>
      <c r="C1709" s="3" t="s">
        <v>5817</v>
      </c>
      <c r="D1709" s="15">
        <v>5000</v>
      </c>
      <c r="E1709" s="1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7">
        <f t="shared" si="105"/>
        <v>555.55555555555554</v>
      </c>
      <c r="O1709" s="5">
        <f t="shared" si="106"/>
        <v>9.74E-2</v>
      </c>
      <c r="P1709" s="6" t="s">
        <v>8280</v>
      </c>
      <c r="Q1709" s="6" t="s">
        <v>8302</v>
      </c>
      <c r="R1709" s="11">
        <f t="shared" si="107"/>
        <v>42427.346006944441</v>
      </c>
      <c r="S1709" s="12">
        <f t="shared" si="104"/>
        <v>42457.304340277777</v>
      </c>
    </row>
    <row r="1710" spans="1:19" ht="57.6">
      <c r="A1710">
        <v>1708</v>
      </c>
      <c r="B1710" s="3" t="s">
        <v>1709</v>
      </c>
      <c r="C1710" s="3" t="s">
        <v>5818</v>
      </c>
      <c r="D1710" s="15">
        <v>7000</v>
      </c>
      <c r="E1710" s="1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7" t="e">
        <f t="shared" si="105"/>
        <v>#DIV/0!</v>
      </c>
      <c r="O1710" s="5">
        <f t="shared" si="106"/>
        <v>0</v>
      </c>
      <c r="P1710" s="6" t="s">
        <v>8280</v>
      </c>
      <c r="Q1710" s="6" t="s">
        <v>8302</v>
      </c>
      <c r="R1710" s="11">
        <f t="shared" si="107"/>
        <v>42451.491967592592</v>
      </c>
      <c r="S1710" s="12">
        <f t="shared" si="104"/>
        <v>42491.491967592592</v>
      </c>
    </row>
    <row r="1711" spans="1:19" ht="43.2">
      <c r="A1711">
        <v>1709</v>
      </c>
      <c r="B1711" s="3" t="s">
        <v>1710</v>
      </c>
      <c r="C1711" s="3" t="s">
        <v>5819</v>
      </c>
      <c r="D1711" s="15">
        <v>1750</v>
      </c>
      <c r="E1711" s="1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7">
        <f t="shared" si="105"/>
        <v>437.5</v>
      </c>
      <c r="O1711" s="5">
        <f t="shared" si="106"/>
        <v>4.8571428571428571E-2</v>
      </c>
      <c r="P1711" s="6" t="s">
        <v>8280</v>
      </c>
      <c r="Q1711" s="6" t="s">
        <v>8302</v>
      </c>
      <c r="R1711" s="11">
        <f t="shared" si="107"/>
        <v>41841.188819444447</v>
      </c>
      <c r="S1711" s="12">
        <f t="shared" si="104"/>
        <v>41882.443749999999</v>
      </c>
    </row>
    <row r="1712" spans="1:19" ht="28.8">
      <c r="A1712">
        <v>1710</v>
      </c>
      <c r="B1712" s="3" t="s">
        <v>1711</v>
      </c>
      <c r="C1712" s="3" t="s">
        <v>5820</v>
      </c>
      <c r="D1712" s="15">
        <v>5000</v>
      </c>
      <c r="E1712" s="1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7">
        <f t="shared" si="105"/>
        <v>5000</v>
      </c>
      <c r="O1712" s="5">
        <f t="shared" si="106"/>
        <v>6.7999999999999996E-3</v>
      </c>
      <c r="P1712" s="6" t="s">
        <v>8280</v>
      </c>
      <c r="Q1712" s="6" t="s">
        <v>8302</v>
      </c>
      <c r="R1712" s="11">
        <f t="shared" si="107"/>
        <v>42341.216296296298</v>
      </c>
      <c r="S1712" s="12">
        <f t="shared" si="104"/>
        <v>42387.166666666672</v>
      </c>
    </row>
    <row r="1713" spans="1:19" ht="43.2">
      <c r="A1713">
        <v>1711</v>
      </c>
      <c r="B1713" s="3" t="s">
        <v>1712</v>
      </c>
      <c r="C1713" s="3" t="s">
        <v>5821</v>
      </c>
      <c r="D1713" s="15">
        <v>10000</v>
      </c>
      <c r="E1713" s="1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7">
        <f t="shared" si="105"/>
        <v>5000</v>
      </c>
      <c r="O1713" s="5">
        <f t="shared" si="106"/>
        <v>0.105</v>
      </c>
      <c r="P1713" s="6" t="s">
        <v>8280</v>
      </c>
      <c r="Q1713" s="6" t="s">
        <v>8302</v>
      </c>
      <c r="R1713" s="11">
        <f t="shared" si="107"/>
        <v>41852.271226851852</v>
      </c>
      <c r="S1713" s="12">
        <f t="shared" si="104"/>
        <v>41883.271226851852</v>
      </c>
    </row>
    <row r="1714" spans="1:19" ht="57.6">
      <c r="A1714">
        <v>1712</v>
      </c>
      <c r="B1714" s="3" t="s">
        <v>1713</v>
      </c>
      <c r="C1714" s="3" t="s">
        <v>5822</v>
      </c>
      <c r="D1714" s="15">
        <v>5000</v>
      </c>
      <c r="E1714" s="1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7" t="e">
        <f t="shared" si="105"/>
        <v>#DIV/0!</v>
      </c>
      <c r="O1714" s="5">
        <f t="shared" si="106"/>
        <v>0</v>
      </c>
      <c r="P1714" s="6" t="s">
        <v>8280</v>
      </c>
      <c r="Q1714" s="6" t="s">
        <v>8302</v>
      </c>
      <c r="R1714" s="11">
        <f t="shared" si="107"/>
        <v>42125.538807870369</v>
      </c>
      <c r="S1714" s="12">
        <f t="shared" si="104"/>
        <v>42185.538807870369</v>
      </c>
    </row>
    <row r="1715" spans="1:19" ht="57.6">
      <c r="A1715">
        <v>1713</v>
      </c>
      <c r="B1715" s="3" t="s">
        <v>1714</v>
      </c>
      <c r="C1715" s="3" t="s">
        <v>5823</v>
      </c>
      <c r="D1715" s="15">
        <v>3000</v>
      </c>
      <c r="E1715" s="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7">
        <f t="shared" si="105"/>
        <v>3000</v>
      </c>
      <c r="O1715" s="5">
        <f t="shared" si="106"/>
        <v>1.6666666666666666E-2</v>
      </c>
      <c r="P1715" s="6" t="s">
        <v>8280</v>
      </c>
      <c r="Q1715" s="6" t="s">
        <v>8302</v>
      </c>
      <c r="R1715" s="11">
        <f t="shared" si="107"/>
        <v>41887.426064814819</v>
      </c>
      <c r="S1715" s="12">
        <f t="shared" si="104"/>
        <v>41917.426064814819</v>
      </c>
    </row>
    <row r="1716" spans="1:19" ht="43.2">
      <c r="A1716">
        <v>1714</v>
      </c>
      <c r="B1716" s="3" t="s">
        <v>1715</v>
      </c>
      <c r="C1716" s="3" t="s">
        <v>5824</v>
      </c>
      <c r="D1716" s="15">
        <v>25000</v>
      </c>
      <c r="E1716" s="1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7">
        <f t="shared" si="105"/>
        <v>1470.5882352941176</v>
      </c>
      <c r="O1716" s="5">
        <f t="shared" si="106"/>
        <v>7.868E-2</v>
      </c>
      <c r="P1716" s="6" t="s">
        <v>8280</v>
      </c>
      <c r="Q1716" s="6" t="s">
        <v>8302</v>
      </c>
      <c r="R1716" s="11">
        <f t="shared" si="107"/>
        <v>42095.543530092589</v>
      </c>
      <c r="S1716" s="12">
        <f t="shared" si="104"/>
        <v>42125.543530092589</v>
      </c>
    </row>
    <row r="1717" spans="1:19" ht="43.2">
      <c r="A1717">
        <v>1715</v>
      </c>
      <c r="B1717" s="3" t="s">
        <v>1716</v>
      </c>
      <c r="C1717" s="3" t="s">
        <v>5825</v>
      </c>
      <c r="D1717" s="15">
        <v>5000</v>
      </c>
      <c r="E1717" s="1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7">
        <f t="shared" si="105"/>
        <v>2500</v>
      </c>
      <c r="O1717" s="5">
        <f t="shared" si="106"/>
        <v>2.2000000000000001E-3</v>
      </c>
      <c r="P1717" s="6" t="s">
        <v>8280</v>
      </c>
      <c r="Q1717" s="6" t="s">
        <v>8302</v>
      </c>
      <c r="R1717" s="11">
        <f t="shared" si="107"/>
        <v>42063.842418981483</v>
      </c>
      <c r="S1717" s="12">
        <f t="shared" si="104"/>
        <v>42093.765277777777</v>
      </c>
    </row>
    <row r="1718" spans="1:19" ht="43.2">
      <c r="A1718">
        <v>1716</v>
      </c>
      <c r="B1718" s="3" t="s">
        <v>1717</v>
      </c>
      <c r="C1718" s="3" t="s">
        <v>5826</v>
      </c>
      <c r="D1718" s="15">
        <v>2000</v>
      </c>
      <c r="E1718" s="1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7">
        <f t="shared" si="105"/>
        <v>666.66666666666663</v>
      </c>
      <c r="O1718" s="5">
        <f t="shared" si="106"/>
        <v>7.4999999999999997E-2</v>
      </c>
      <c r="P1718" s="6" t="s">
        <v>8280</v>
      </c>
      <c r="Q1718" s="6" t="s">
        <v>8302</v>
      </c>
      <c r="R1718" s="11">
        <f t="shared" si="107"/>
        <v>42673.202534722222</v>
      </c>
      <c r="S1718" s="12">
        <f t="shared" si="104"/>
        <v>42713.244201388894</v>
      </c>
    </row>
    <row r="1719" spans="1:19" ht="43.2">
      <c r="A1719">
        <v>1717</v>
      </c>
      <c r="B1719" s="3" t="s">
        <v>1718</v>
      </c>
      <c r="C1719" s="3" t="s">
        <v>5827</v>
      </c>
      <c r="D1719" s="15">
        <v>3265</v>
      </c>
      <c r="E1719" s="1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7">
        <f t="shared" si="105"/>
        <v>79.634146341463421</v>
      </c>
      <c r="O1719" s="5">
        <f t="shared" si="106"/>
        <v>0.42725880551301687</v>
      </c>
      <c r="P1719" s="6" t="s">
        <v>8280</v>
      </c>
      <c r="Q1719" s="6" t="s">
        <v>8302</v>
      </c>
      <c r="R1719" s="11">
        <f t="shared" si="107"/>
        <v>42460.606921296298</v>
      </c>
      <c r="S1719" s="12">
        <f t="shared" si="104"/>
        <v>42480.791666666672</v>
      </c>
    </row>
    <row r="1720" spans="1:19">
      <c r="A1720">
        <v>1718</v>
      </c>
      <c r="B1720" s="3" t="s">
        <v>1719</v>
      </c>
      <c r="C1720" s="3" t="s">
        <v>5828</v>
      </c>
      <c r="D1720" s="15">
        <v>35000</v>
      </c>
      <c r="E1720" s="1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7">
        <f t="shared" si="105"/>
        <v>17500</v>
      </c>
      <c r="O1720" s="5">
        <f t="shared" si="106"/>
        <v>2.142857142857143E-3</v>
      </c>
      <c r="P1720" s="6" t="s">
        <v>8280</v>
      </c>
      <c r="Q1720" s="6" t="s">
        <v>8302</v>
      </c>
      <c r="R1720" s="11">
        <f t="shared" si="107"/>
        <v>42460.235520833332</v>
      </c>
      <c r="S1720" s="12">
        <f t="shared" si="104"/>
        <v>42503.832638888889</v>
      </c>
    </row>
    <row r="1721" spans="1:19" ht="43.2">
      <c r="A1721">
        <v>1719</v>
      </c>
      <c r="B1721" s="3" t="s">
        <v>1720</v>
      </c>
      <c r="C1721" s="3" t="s">
        <v>5829</v>
      </c>
      <c r="D1721" s="15">
        <v>4000</v>
      </c>
      <c r="E1721" s="1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7">
        <f t="shared" si="105"/>
        <v>1333.3333333333333</v>
      </c>
      <c r="O1721" s="5">
        <f t="shared" si="106"/>
        <v>8.7500000000000008E-3</v>
      </c>
      <c r="P1721" s="6" t="s">
        <v>8280</v>
      </c>
      <c r="Q1721" s="6" t="s">
        <v>8302</v>
      </c>
      <c r="R1721" s="11">
        <f t="shared" si="107"/>
        <v>41869.159618055557</v>
      </c>
      <c r="S1721" s="12">
        <f t="shared" si="104"/>
        <v>41899.159618055557</v>
      </c>
    </row>
    <row r="1722" spans="1:19" ht="43.2">
      <c r="A1722">
        <v>1720</v>
      </c>
      <c r="B1722" s="3" t="s">
        <v>1721</v>
      </c>
      <c r="C1722" s="3" t="s">
        <v>5830</v>
      </c>
      <c r="D1722" s="15">
        <v>4000</v>
      </c>
      <c r="E1722" s="1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7">
        <f t="shared" si="105"/>
        <v>500</v>
      </c>
      <c r="O1722" s="5">
        <f t="shared" si="106"/>
        <v>5.6250000000000001E-2</v>
      </c>
      <c r="P1722" s="6" t="s">
        <v>8280</v>
      </c>
      <c r="Q1722" s="6" t="s">
        <v>8302</v>
      </c>
      <c r="R1722" s="11">
        <f t="shared" si="107"/>
        <v>41922.408229166671</v>
      </c>
      <c r="S1722" s="12">
        <f t="shared" si="104"/>
        <v>41952.449895833335</v>
      </c>
    </row>
    <row r="1723" spans="1:19" ht="43.2">
      <c r="A1723">
        <v>1721</v>
      </c>
      <c r="B1723" s="3" t="s">
        <v>1722</v>
      </c>
      <c r="C1723" s="3" t="s">
        <v>5831</v>
      </c>
      <c r="D1723" s="15">
        <v>5000</v>
      </c>
      <c r="E1723" s="1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7" t="e">
        <f t="shared" si="105"/>
        <v>#DIV/0!</v>
      </c>
      <c r="O1723" s="5">
        <f t="shared" si="106"/>
        <v>0</v>
      </c>
      <c r="P1723" s="6" t="s">
        <v>8280</v>
      </c>
      <c r="Q1723" s="6" t="s">
        <v>8302</v>
      </c>
      <c r="R1723" s="11">
        <f t="shared" si="107"/>
        <v>42319.086377314816</v>
      </c>
      <c r="S1723" s="12">
        <f t="shared" si="104"/>
        <v>42349.086377314816</v>
      </c>
    </row>
    <row r="1724" spans="1:19" ht="43.2">
      <c r="A1724">
        <v>1722</v>
      </c>
      <c r="B1724" s="3" t="s">
        <v>1723</v>
      </c>
      <c r="C1724" s="3" t="s">
        <v>5832</v>
      </c>
      <c r="D1724" s="15">
        <v>2880</v>
      </c>
      <c r="E1724" s="1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7">
        <f t="shared" si="105"/>
        <v>2880</v>
      </c>
      <c r="O1724" s="5">
        <f t="shared" si="106"/>
        <v>3.4722222222222224E-4</v>
      </c>
      <c r="P1724" s="6" t="s">
        <v>8280</v>
      </c>
      <c r="Q1724" s="6" t="s">
        <v>8302</v>
      </c>
      <c r="R1724" s="11">
        <f t="shared" si="107"/>
        <v>42425.585983796293</v>
      </c>
      <c r="S1724" s="12">
        <f t="shared" si="104"/>
        <v>42462.631944444445</v>
      </c>
    </row>
    <row r="1725" spans="1:19" ht="57.6">
      <c r="A1725">
        <v>1723</v>
      </c>
      <c r="B1725" s="3" t="s">
        <v>1724</v>
      </c>
      <c r="C1725" s="3" t="s">
        <v>5833</v>
      </c>
      <c r="D1725" s="15">
        <v>10000</v>
      </c>
      <c r="E1725" s="1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7">
        <f t="shared" si="105"/>
        <v>3333.3333333333335</v>
      </c>
      <c r="O1725" s="5">
        <f t="shared" si="106"/>
        <v>6.5000000000000002E-2</v>
      </c>
      <c r="P1725" s="6" t="s">
        <v>8280</v>
      </c>
      <c r="Q1725" s="6" t="s">
        <v>8302</v>
      </c>
      <c r="R1725" s="11">
        <f t="shared" si="107"/>
        <v>42129.45040509259</v>
      </c>
      <c r="S1725" s="12">
        <f t="shared" si="104"/>
        <v>42185.875</v>
      </c>
    </row>
    <row r="1726" spans="1:19" ht="43.2">
      <c r="A1726">
        <v>1724</v>
      </c>
      <c r="B1726" s="3" t="s">
        <v>1725</v>
      </c>
      <c r="C1726" s="3" t="s">
        <v>5834</v>
      </c>
      <c r="D1726" s="15">
        <v>6000</v>
      </c>
      <c r="E1726" s="1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7">
        <f t="shared" si="105"/>
        <v>1500</v>
      </c>
      <c r="O1726" s="5">
        <f t="shared" si="106"/>
        <v>5.8333333333333336E-3</v>
      </c>
      <c r="P1726" s="6" t="s">
        <v>8280</v>
      </c>
      <c r="Q1726" s="6" t="s">
        <v>8302</v>
      </c>
      <c r="R1726" s="11">
        <f t="shared" si="107"/>
        <v>41912.557430555556</v>
      </c>
      <c r="S1726" s="12">
        <f t="shared" si="104"/>
        <v>41942.557430555556</v>
      </c>
    </row>
    <row r="1727" spans="1:19" ht="43.2">
      <c r="A1727">
        <v>1725</v>
      </c>
      <c r="B1727" s="3" t="s">
        <v>1726</v>
      </c>
      <c r="C1727" s="3" t="s">
        <v>5835</v>
      </c>
      <c r="D1727" s="15">
        <v>5500</v>
      </c>
      <c r="E1727" s="1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7">
        <f t="shared" si="105"/>
        <v>611.11111111111109</v>
      </c>
      <c r="O1727" s="5">
        <f t="shared" si="106"/>
        <v>0.10181818181818182</v>
      </c>
      <c r="P1727" s="6" t="s">
        <v>8280</v>
      </c>
      <c r="Q1727" s="6" t="s">
        <v>8302</v>
      </c>
      <c r="R1727" s="11">
        <f t="shared" si="107"/>
        <v>41845.593159722222</v>
      </c>
      <c r="S1727" s="12">
        <f t="shared" si="104"/>
        <v>41875.593159722222</v>
      </c>
    </row>
    <row r="1728" spans="1:19" ht="28.8">
      <c r="A1728">
        <v>1726</v>
      </c>
      <c r="B1728" s="3" t="s">
        <v>1727</v>
      </c>
      <c r="C1728" s="3" t="s">
        <v>5836</v>
      </c>
      <c r="D1728" s="15">
        <v>6500</v>
      </c>
      <c r="E1728" s="1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7">
        <f t="shared" si="105"/>
        <v>406.25</v>
      </c>
      <c r="O1728" s="5">
        <f t="shared" si="106"/>
        <v>0.33784615384615385</v>
      </c>
      <c r="P1728" s="6" t="s">
        <v>8280</v>
      </c>
      <c r="Q1728" s="6" t="s">
        <v>8302</v>
      </c>
      <c r="R1728" s="11">
        <f t="shared" si="107"/>
        <v>41788.544722222221</v>
      </c>
      <c r="S1728" s="12">
        <f t="shared" si="104"/>
        <v>41817.544722222221</v>
      </c>
    </row>
    <row r="1729" spans="1:19" ht="43.2">
      <c r="A1729">
        <v>1727</v>
      </c>
      <c r="B1729" s="3" t="s">
        <v>1728</v>
      </c>
      <c r="C1729" s="3" t="s">
        <v>5837</v>
      </c>
      <c r="D1729" s="15">
        <v>3000</v>
      </c>
      <c r="E1729" s="1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7">
        <f t="shared" si="105"/>
        <v>3000</v>
      </c>
      <c r="O1729" s="5">
        <f t="shared" si="106"/>
        <v>3.3333333333333332E-4</v>
      </c>
      <c r="P1729" s="6" t="s">
        <v>8280</v>
      </c>
      <c r="Q1729" s="6" t="s">
        <v>8302</v>
      </c>
      <c r="R1729" s="11">
        <f t="shared" si="107"/>
        <v>42044.552974537037</v>
      </c>
      <c r="S1729" s="12">
        <f t="shared" si="104"/>
        <v>42099.083333333328</v>
      </c>
    </row>
    <row r="1730" spans="1:19" ht="43.2">
      <c r="A1730">
        <v>1728</v>
      </c>
      <c r="B1730" s="3" t="s">
        <v>1729</v>
      </c>
      <c r="C1730" s="3" t="s">
        <v>5838</v>
      </c>
      <c r="D1730" s="15">
        <v>1250</v>
      </c>
      <c r="E1730" s="1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7">
        <f t="shared" si="105"/>
        <v>178.57142857142858</v>
      </c>
      <c r="O1730" s="5">
        <f t="shared" si="106"/>
        <v>0.68400000000000005</v>
      </c>
      <c r="P1730" s="6" t="s">
        <v>8280</v>
      </c>
      <c r="Q1730" s="6" t="s">
        <v>8302</v>
      </c>
      <c r="R1730" s="11">
        <f t="shared" si="107"/>
        <v>42268.250856481478</v>
      </c>
      <c r="S1730" s="12">
        <f t="shared" ref="S1730:S1793" si="108">(I1730/86400)+25569+(-9/24)</f>
        <v>42298.250856481478</v>
      </c>
    </row>
    <row r="1731" spans="1:19" ht="43.2">
      <c r="A1731">
        <v>1729</v>
      </c>
      <c r="B1731" s="3" t="s">
        <v>1730</v>
      </c>
      <c r="C1731" s="3" t="s">
        <v>5839</v>
      </c>
      <c r="D1731" s="15">
        <v>10000</v>
      </c>
      <c r="E1731" s="1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7" t="e">
        <f t="shared" ref="N1731:N1794" si="109">D1731/L1731</f>
        <v>#DIV/0!</v>
      </c>
      <c r="O1731" s="5">
        <f t="shared" ref="O1731:O1794" si="110">E1731/D1731</f>
        <v>0</v>
      </c>
      <c r="P1731" s="6" t="s">
        <v>8280</v>
      </c>
      <c r="Q1731" s="6" t="s">
        <v>8302</v>
      </c>
      <c r="R1731" s="11">
        <f t="shared" ref="R1731:R1794" si="111">(J1731/86400)+25569+(-9/24)</f>
        <v>42470.677152777775</v>
      </c>
      <c r="S1731" s="12">
        <f t="shared" si="108"/>
        <v>42530.677152777775</v>
      </c>
    </row>
    <row r="1732" spans="1:19" ht="43.2">
      <c r="A1732">
        <v>1730</v>
      </c>
      <c r="B1732" s="3" t="s">
        <v>1731</v>
      </c>
      <c r="C1732" s="3" t="s">
        <v>5840</v>
      </c>
      <c r="D1732" s="15">
        <v>3000</v>
      </c>
      <c r="E1732" s="1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7" t="e">
        <f t="shared" si="109"/>
        <v>#DIV/0!</v>
      </c>
      <c r="O1732" s="5">
        <f t="shared" si="110"/>
        <v>0</v>
      </c>
      <c r="P1732" s="6" t="s">
        <v>8280</v>
      </c>
      <c r="Q1732" s="6" t="s">
        <v>8302</v>
      </c>
      <c r="R1732" s="11">
        <f t="shared" si="111"/>
        <v>42271.712766203702</v>
      </c>
      <c r="S1732" s="12">
        <f t="shared" si="108"/>
        <v>42301.712766203702</v>
      </c>
    </row>
    <row r="1733" spans="1:19" ht="28.8">
      <c r="A1733">
        <v>1731</v>
      </c>
      <c r="B1733" s="3" t="s">
        <v>1732</v>
      </c>
      <c r="C1733" s="3" t="s">
        <v>5841</v>
      </c>
      <c r="D1733" s="15">
        <v>1000</v>
      </c>
      <c r="E1733" s="1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7" t="e">
        <f t="shared" si="109"/>
        <v>#DIV/0!</v>
      </c>
      <c r="O1733" s="5">
        <f t="shared" si="110"/>
        <v>0</v>
      </c>
      <c r="P1733" s="6" t="s">
        <v>8280</v>
      </c>
      <c r="Q1733" s="6" t="s">
        <v>8302</v>
      </c>
      <c r="R1733" s="11">
        <f t="shared" si="111"/>
        <v>42152.531851851847</v>
      </c>
      <c r="S1733" s="12">
        <f t="shared" si="108"/>
        <v>42166.25</v>
      </c>
    </row>
    <row r="1734" spans="1:19" ht="43.2">
      <c r="A1734">
        <v>1732</v>
      </c>
      <c r="B1734" s="3" t="s">
        <v>1733</v>
      </c>
      <c r="C1734" s="3" t="s">
        <v>5842</v>
      </c>
      <c r="D1734" s="15">
        <v>4000</v>
      </c>
      <c r="E1734" s="1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7" t="e">
        <f t="shared" si="109"/>
        <v>#DIV/0!</v>
      </c>
      <c r="O1734" s="5">
        <f t="shared" si="110"/>
        <v>0</v>
      </c>
      <c r="P1734" s="6" t="s">
        <v>8280</v>
      </c>
      <c r="Q1734" s="6" t="s">
        <v>8302</v>
      </c>
      <c r="R1734" s="11">
        <f t="shared" si="111"/>
        <v>42325.308807870373</v>
      </c>
      <c r="S1734" s="12">
        <f t="shared" si="108"/>
        <v>42384.833333333328</v>
      </c>
    </row>
    <row r="1735" spans="1:19" ht="43.2">
      <c r="A1735">
        <v>1733</v>
      </c>
      <c r="B1735" s="3" t="s">
        <v>1734</v>
      </c>
      <c r="C1735" s="3" t="s">
        <v>5843</v>
      </c>
      <c r="D1735" s="15">
        <v>10000</v>
      </c>
      <c r="E1735" s="1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7" t="e">
        <f t="shared" si="109"/>
        <v>#DIV/0!</v>
      </c>
      <c r="O1735" s="5">
        <f t="shared" si="110"/>
        <v>0</v>
      </c>
      <c r="P1735" s="6" t="s">
        <v>8280</v>
      </c>
      <c r="Q1735" s="6" t="s">
        <v>8302</v>
      </c>
      <c r="R1735" s="11">
        <f t="shared" si="111"/>
        <v>42614.300625000003</v>
      </c>
      <c r="S1735" s="12">
        <f t="shared" si="108"/>
        <v>42626.520833333328</v>
      </c>
    </row>
    <row r="1736" spans="1:19" ht="43.2">
      <c r="A1736">
        <v>1734</v>
      </c>
      <c r="B1736" s="3" t="s">
        <v>1735</v>
      </c>
      <c r="C1736" s="3" t="s">
        <v>5844</v>
      </c>
      <c r="D1736" s="15">
        <v>4500</v>
      </c>
      <c r="E1736" s="1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7">
        <f t="shared" si="109"/>
        <v>4500</v>
      </c>
      <c r="O1736" s="5">
        <f t="shared" si="110"/>
        <v>2.2222222222222223E-4</v>
      </c>
      <c r="P1736" s="6" t="s">
        <v>8280</v>
      </c>
      <c r="Q1736" s="6" t="s">
        <v>8302</v>
      </c>
      <c r="R1736" s="11">
        <f t="shared" si="111"/>
        <v>42101.661527777775</v>
      </c>
      <c r="S1736" s="12">
        <f t="shared" si="108"/>
        <v>42131.661527777775</v>
      </c>
    </row>
    <row r="1737" spans="1:19" ht="43.2">
      <c r="A1737">
        <v>1735</v>
      </c>
      <c r="B1737" s="3" t="s">
        <v>1736</v>
      </c>
      <c r="C1737" s="3" t="s">
        <v>5845</v>
      </c>
      <c r="D1737" s="15">
        <v>1000</v>
      </c>
      <c r="E1737" s="1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7">
        <f t="shared" si="109"/>
        <v>500</v>
      </c>
      <c r="O1737" s="5">
        <f t="shared" si="110"/>
        <v>0.11</v>
      </c>
      <c r="P1737" s="6" t="s">
        <v>8280</v>
      </c>
      <c r="Q1737" s="6" t="s">
        <v>8302</v>
      </c>
      <c r="R1737" s="11">
        <f t="shared" si="111"/>
        <v>42559.43917824074</v>
      </c>
      <c r="S1737" s="12">
        <f t="shared" si="108"/>
        <v>42589.43917824074</v>
      </c>
    </row>
    <row r="1738" spans="1:19" ht="28.8">
      <c r="A1738">
        <v>1736</v>
      </c>
      <c r="B1738" s="3" t="s">
        <v>1737</v>
      </c>
      <c r="C1738" s="3" t="s">
        <v>5846</v>
      </c>
      <c r="D1738" s="15">
        <v>3000</v>
      </c>
      <c r="E1738" s="1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7">
        <f t="shared" si="109"/>
        <v>3000</v>
      </c>
      <c r="O1738" s="5">
        <f t="shared" si="110"/>
        <v>7.3333333333333332E-3</v>
      </c>
      <c r="P1738" s="6" t="s">
        <v>8280</v>
      </c>
      <c r="Q1738" s="6" t="s">
        <v>8302</v>
      </c>
      <c r="R1738" s="11">
        <f t="shared" si="111"/>
        <v>42286.486493055556</v>
      </c>
      <c r="S1738" s="12">
        <f t="shared" si="108"/>
        <v>42316.52815972222</v>
      </c>
    </row>
    <row r="1739" spans="1:19" ht="43.2">
      <c r="A1739">
        <v>1737</v>
      </c>
      <c r="B1739" s="3" t="s">
        <v>1738</v>
      </c>
      <c r="C1739" s="3" t="s">
        <v>5847</v>
      </c>
      <c r="D1739" s="15">
        <v>4000</v>
      </c>
      <c r="E1739" s="1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7">
        <f t="shared" si="109"/>
        <v>266.66666666666669</v>
      </c>
      <c r="O1739" s="5">
        <f t="shared" si="110"/>
        <v>0.21249999999999999</v>
      </c>
      <c r="P1739" s="6" t="s">
        <v>8280</v>
      </c>
      <c r="Q1739" s="6" t="s">
        <v>8302</v>
      </c>
      <c r="R1739" s="11">
        <f t="shared" si="111"/>
        <v>42175.573981481481</v>
      </c>
      <c r="S1739" s="12">
        <f t="shared" si="108"/>
        <v>42205.573981481481</v>
      </c>
    </row>
    <row r="1740" spans="1:19" ht="28.8">
      <c r="A1740">
        <v>1738</v>
      </c>
      <c r="B1740" s="3" t="s">
        <v>1739</v>
      </c>
      <c r="C1740" s="3" t="s">
        <v>5848</v>
      </c>
      <c r="D1740" s="15">
        <v>5000</v>
      </c>
      <c r="E1740" s="1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7">
        <f t="shared" si="109"/>
        <v>5000</v>
      </c>
      <c r="O1740" s="5">
        <f t="shared" si="110"/>
        <v>4.0000000000000001E-3</v>
      </c>
      <c r="P1740" s="6" t="s">
        <v>8280</v>
      </c>
      <c r="Q1740" s="6" t="s">
        <v>8302</v>
      </c>
      <c r="R1740" s="11">
        <f t="shared" si="111"/>
        <v>41884.499328703707</v>
      </c>
      <c r="S1740" s="12">
        <f t="shared" si="108"/>
        <v>41914.499328703707</v>
      </c>
    </row>
    <row r="1741" spans="1:19" ht="43.2">
      <c r="A1741">
        <v>1739</v>
      </c>
      <c r="B1741" s="3" t="s">
        <v>1740</v>
      </c>
      <c r="C1741" s="3" t="s">
        <v>5849</v>
      </c>
      <c r="D1741" s="15">
        <v>1000</v>
      </c>
      <c r="E1741" s="1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7">
        <f t="shared" si="109"/>
        <v>1000</v>
      </c>
      <c r="O1741" s="5">
        <f t="shared" si="110"/>
        <v>1E-3</v>
      </c>
      <c r="P1741" s="6" t="s">
        <v>8280</v>
      </c>
      <c r="Q1741" s="6" t="s">
        <v>8302</v>
      </c>
      <c r="R1741" s="11">
        <f t="shared" si="111"/>
        <v>42435.499212962968</v>
      </c>
      <c r="S1741" s="12">
        <f t="shared" si="108"/>
        <v>42494.457546296297</v>
      </c>
    </row>
    <row r="1742" spans="1:19" ht="43.2">
      <c r="A1742">
        <v>1740</v>
      </c>
      <c r="B1742" s="3" t="s">
        <v>1741</v>
      </c>
      <c r="C1742" s="3" t="s">
        <v>5850</v>
      </c>
      <c r="D1742" s="15">
        <v>3000</v>
      </c>
      <c r="E1742" s="1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7" t="e">
        <f t="shared" si="109"/>
        <v>#DIV/0!</v>
      </c>
      <c r="O1742" s="5">
        <f t="shared" si="110"/>
        <v>0</v>
      </c>
      <c r="P1742" s="6" t="s">
        <v>8280</v>
      </c>
      <c r="Q1742" s="6" t="s">
        <v>8302</v>
      </c>
      <c r="R1742" s="11">
        <f t="shared" si="111"/>
        <v>42171.442384259259</v>
      </c>
      <c r="S1742" s="12">
        <f t="shared" si="108"/>
        <v>42201.442384259259</v>
      </c>
    </row>
    <row r="1743" spans="1:19" ht="28.8">
      <c r="A1743">
        <v>1741</v>
      </c>
      <c r="B1743" s="3" t="s">
        <v>1742</v>
      </c>
      <c r="C1743" s="3" t="s">
        <v>5851</v>
      </c>
      <c r="D1743" s="15">
        <v>1200</v>
      </c>
      <c r="E1743" s="1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7">
        <f t="shared" si="109"/>
        <v>23.076923076923077</v>
      </c>
      <c r="O1743" s="5">
        <f t="shared" si="110"/>
        <v>1.1083333333333334</v>
      </c>
      <c r="P1743" s="6" t="s">
        <v>8293</v>
      </c>
      <c r="Q1743" s="6" t="s">
        <v>8294</v>
      </c>
      <c r="R1743" s="11">
        <f t="shared" si="111"/>
        <v>42120.253136574072</v>
      </c>
      <c r="S1743" s="12">
        <f t="shared" si="108"/>
        <v>42165.253136574072</v>
      </c>
    </row>
    <row r="1744" spans="1:19" ht="43.2">
      <c r="A1744">
        <v>1742</v>
      </c>
      <c r="B1744" s="3" t="s">
        <v>1743</v>
      </c>
      <c r="C1744" s="3" t="s">
        <v>5852</v>
      </c>
      <c r="D1744" s="15">
        <v>2000</v>
      </c>
      <c r="E1744" s="1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7">
        <f t="shared" si="109"/>
        <v>58.823529411764703</v>
      </c>
      <c r="O1744" s="5">
        <f t="shared" si="110"/>
        <v>1.0874999999999999</v>
      </c>
      <c r="P1744" s="6" t="s">
        <v>8293</v>
      </c>
      <c r="Q1744" s="6" t="s">
        <v>8294</v>
      </c>
      <c r="R1744" s="11">
        <f t="shared" si="111"/>
        <v>42710.501967592594</v>
      </c>
      <c r="S1744" s="12">
        <f t="shared" si="108"/>
        <v>42742.5</v>
      </c>
    </row>
    <row r="1745" spans="1:19" ht="43.2">
      <c r="A1745">
        <v>1743</v>
      </c>
      <c r="B1745" s="3" t="s">
        <v>1744</v>
      </c>
      <c r="C1745" s="3" t="s">
        <v>5853</v>
      </c>
      <c r="D1745" s="15">
        <v>6000</v>
      </c>
      <c r="E1745" s="1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7">
        <f t="shared" si="109"/>
        <v>89.552238805970148</v>
      </c>
      <c r="O1745" s="5">
        <f t="shared" si="110"/>
        <v>1.0041666666666667</v>
      </c>
      <c r="P1745" s="6" t="s">
        <v>8293</v>
      </c>
      <c r="Q1745" s="6" t="s">
        <v>8294</v>
      </c>
      <c r="R1745" s="11">
        <f t="shared" si="111"/>
        <v>42586.550636574073</v>
      </c>
      <c r="S1745" s="12">
        <f t="shared" si="108"/>
        <v>42608.790972222225</v>
      </c>
    </row>
    <row r="1746" spans="1:19" ht="43.2">
      <c r="A1746">
        <v>1744</v>
      </c>
      <c r="B1746" s="3" t="s">
        <v>1745</v>
      </c>
      <c r="C1746" s="3" t="s">
        <v>5854</v>
      </c>
      <c r="D1746" s="15">
        <v>5500</v>
      </c>
      <c r="E1746" s="1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7">
        <f t="shared" si="109"/>
        <v>78.571428571428569</v>
      </c>
      <c r="O1746" s="5">
        <f t="shared" si="110"/>
        <v>1.1845454545454546</v>
      </c>
      <c r="P1746" s="6" t="s">
        <v>8293</v>
      </c>
      <c r="Q1746" s="6" t="s">
        <v>8294</v>
      </c>
      <c r="R1746" s="11">
        <f t="shared" si="111"/>
        <v>42026.230057870373</v>
      </c>
      <c r="S1746" s="12">
        <f t="shared" si="108"/>
        <v>42071.188391203701</v>
      </c>
    </row>
    <row r="1747" spans="1:19" ht="43.2">
      <c r="A1747">
        <v>1745</v>
      </c>
      <c r="B1747" s="3" t="s">
        <v>1746</v>
      </c>
      <c r="C1747" s="3" t="s">
        <v>5855</v>
      </c>
      <c r="D1747" s="15">
        <v>7000</v>
      </c>
      <c r="E1747" s="1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7">
        <f t="shared" si="109"/>
        <v>78.651685393258433</v>
      </c>
      <c r="O1747" s="5">
        <f t="shared" si="110"/>
        <v>1.1401428571428571</v>
      </c>
      <c r="P1747" s="6" t="s">
        <v>8293</v>
      </c>
      <c r="Q1747" s="6" t="s">
        <v>8294</v>
      </c>
      <c r="R1747" s="11">
        <f t="shared" si="111"/>
        <v>42689.884699074071</v>
      </c>
      <c r="S1747" s="12">
        <f t="shared" si="108"/>
        <v>42725.708333333328</v>
      </c>
    </row>
    <row r="1748" spans="1:19" ht="57.6">
      <c r="A1748">
        <v>1746</v>
      </c>
      <c r="B1748" s="3" t="s">
        <v>1747</v>
      </c>
      <c r="C1748" s="3" t="s">
        <v>5856</v>
      </c>
      <c r="D1748" s="15">
        <v>15000</v>
      </c>
      <c r="E1748" s="1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7">
        <f t="shared" si="109"/>
        <v>140.18691588785046</v>
      </c>
      <c r="O1748" s="5">
        <f t="shared" si="110"/>
        <v>1.4810000000000001</v>
      </c>
      <c r="P1748" s="6" t="s">
        <v>8293</v>
      </c>
      <c r="Q1748" s="6" t="s">
        <v>8294</v>
      </c>
      <c r="R1748" s="11">
        <f t="shared" si="111"/>
        <v>42667.801701388889</v>
      </c>
      <c r="S1748" s="12">
        <f t="shared" si="108"/>
        <v>42697.708333333328</v>
      </c>
    </row>
    <row r="1749" spans="1:19" ht="43.2">
      <c r="A1749">
        <v>1747</v>
      </c>
      <c r="B1749" s="3" t="s">
        <v>1748</v>
      </c>
      <c r="C1749" s="3" t="s">
        <v>5857</v>
      </c>
      <c r="D1749" s="15">
        <v>9000</v>
      </c>
      <c r="E1749" s="1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7">
        <f t="shared" si="109"/>
        <v>56.60377358490566</v>
      </c>
      <c r="O1749" s="5">
        <f t="shared" si="110"/>
        <v>1.0495555555555556</v>
      </c>
      <c r="P1749" s="6" t="s">
        <v>8293</v>
      </c>
      <c r="Q1749" s="6" t="s">
        <v>8294</v>
      </c>
      <c r="R1749" s="11">
        <f t="shared" si="111"/>
        <v>42292.060532407406</v>
      </c>
      <c r="S1749" s="12">
        <f t="shared" si="108"/>
        <v>42321.25</v>
      </c>
    </row>
    <row r="1750" spans="1:19" ht="28.8">
      <c r="A1750">
        <v>1748</v>
      </c>
      <c r="B1750" s="3" t="s">
        <v>1749</v>
      </c>
      <c r="C1750" s="3" t="s">
        <v>5858</v>
      </c>
      <c r="D1750" s="15">
        <v>50000</v>
      </c>
      <c r="E1750" s="1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7">
        <f t="shared" si="109"/>
        <v>276.24309392265195</v>
      </c>
      <c r="O1750" s="5">
        <f t="shared" si="110"/>
        <v>1.29948</v>
      </c>
      <c r="P1750" s="6" t="s">
        <v>8293</v>
      </c>
      <c r="Q1750" s="6" t="s">
        <v>8294</v>
      </c>
      <c r="R1750" s="11">
        <f t="shared" si="111"/>
        <v>42219.575729166667</v>
      </c>
      <c r="S1750" s="12">
        <f t="shared" si="108"/>
        <v>42249.575729166667</v>
      </c>
    </row>
    <row r="1751" spans="1:19" ht="28.8">
      <c r="A1751">
        <v>1749</v>
      </c>
      <c r="B1751" s="3" t="s">
        <v>1750</v>
      </c>
      <c r="C1751" s="3" t="s">
        <v>5859</v>
      </c>
      <c r="D1751" s="15">
        <v>10050</v>
      </c>
      <c r="E1751" s="1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7">
        <f t="shared" si="109"/>
        <v>76.717557251908403</v>
      </c>
      <c r="O1751" s="5">
        <f t="shared" si="110"/>
        <v>1.2348756218905472</v>
      </c>
      <c r="P1751" s="6" t="s">
        <v>8293</v>
      </c>
      <c r="Q1751" s="6" t="s">
        <v>8294</v>
      </c>
      <c r="R1751" s="11">
        <f t="shared" si="111"/>
        <v>42758.600937499999</v>
      </c>
      <c r="S1751" s="12">
        <f t="shared" si="108"/>
        <v>42795.416666666672</v>
      </c>
    </row>
    <row r="1752" spans="1:19" ht="43.2">
      <c r="A1752">
        <v>1750</v>
      </c>
      <c r="B1752" s="3" t="s">
        <v>1751</v>
      </c>
      <c r="C1752" s="3" t="s">
        <v>5860</v>
      </c>
      <c r="D1752" s="15">
        <v>5000</v>
      </c>
      <c r="E1752" s="1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7">
        <f t="shared" si="109"/>
        <v>40</v>
      </c>
      <c r="O1752" s="5">
        <f t="shared" si="110"/>
        <v>2.0162</v>
      </c>
      <c r="P1752" s="6" t="s">
        <v>8293</v>
      </c>
      <c r="Q1752" s="6" t="s">
        <v>8294</v>
      </c>
      <c r="R1752" s="11">
        <f t="shared" si="111"/>
        <v>42454.461851851855</v>
      </c>
      <c r="S1752" s="12">
        <f t="shared" si="108"/>
        <v>42479.461851851855</v>
      </c>
    </row>
    <row r="1753" spans="1:19" ht="28.8">
      <c r="A1753">
        <v>1751</v>
      </c>
      <c r="B1753" s="3" t="s">
        <v>1752</v>
      </c>
      <c r="C1753" s="3" t="s">
        <v>5861</v>
      </c>
      <c r="D1753" s="15">
        <v>10000</v>
      </c>
      <c r="E1753" s="1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7">
        <f t="shared" si="109"/>
        <v>163.9344262295082</v>
      </c>
      <c r="O1753" s="5">
        <f t="shared" si="110"/>
        <v>1.0289999999999999</v>
      </c>
      <c r="P1753" s="6" t="s">
        <v>8293</v>
      </c>
      <c r="Q1753" s="6" t="s">
        <v>8294</v>
      </c>
      <c r="R1753" s="11">
        <f t="shared" si="111"/>
        <v>42052.4065162037</v>
      </c>
      <c r="S1753" s="12">
        <f t="shared" si="108"/>
        <v>42082.364849537036</v>
      </c>
    </row>
    <row r="1754" spans="1:19" ht="28.8">
      <c r="A1754">
        <v>1752</v>
      </c>
      <c r="B1754" s="3" t="s">
        <v>1753</v>
      </c>
      <c r="C1754" s="3" t="s">
        <v>5862</v>
      </c>
      <c r="D1754" s="15">
        <v>1200</v>
      </c>
      <c r="E1754" s="1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7">
        <f t="shared" si="109"/>
        <v>13.333333333333334</v>
      </c>
      <c r="O1754" s="5">
        <f t="shared" si="110"/>
        <v>2.6016666666666666</v>
      </c>
      <c r="P1754" s="6" t="s">
        <v>8293</v>
      </c>
      <c r="Q1754" s="6" t="s">
        <v>8294</v>
      </c>
      <c r="R1754" s="11">
        <f t="shared" si="111"/>
        <v>42626.878263888888</v>
      </c>
      <c r="S1754" s="12">
        <f t="shared" si="108"/>
        <v>42656.878263888888</v>
      </c>
    </row>
    <row r="1755" spans="1:19" ht="43.2">
      <c r="A1755">
        <v>1753</v>
      </c>
      <c r="B1755" s="3" t="s">
        <v>1754</v>
      </c>
      <c r="C1755" s="3" t="s">
        <v>5863</v>
      </c>
      <c r="D1755" s="15">
        <v>15000</v>
      </c>
      <c r="E1755" s="1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7">
        <f t="shared" si="109"/>
        <v>428.57142857142856</v>
      </c>
      <c r="O1755" s="5">
        <f t="shared" si="110"/>
        <v>1.08</v>
      </c>
      <c r="P1755" s="6" t="s">
        <v>8293</v>
      </c>
      <c r="Q1755" s="6" t="s">
        <v>8294</v>
      </c>
      <c r="R1755" s="11">
        <f t="shared" si="111"/>
        <v>42420.37462962963</v>
      </c>
      <c r="S1755" s="12">
        <f t="shared" si="108"/>
        <v>42450.332962962959</v>
      </c>
    </row>
    <row r="1756" spans="1:19" ht="43.2">
      <c r="A1756">
        <v>1754</v>
      </c>
      <c r="B1756" s="3" t="s">
        <v>1755</v>
      </c>
      <c r="C1756" s="3" t="s">
        <v>5864</v>
      </c>
      <c r="D1756" s="15">
        <v>8500</v>
      </c>
      <c r="E1756" s="1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7">
        <f t="shared" si="109"/>
        <v>94.444444444444443</v>
      </c>
      <c r="O1756" s="5">
        <f t="shared" si="110"/>
        <v>1.1052941176470588</v>
      </c>
      <c r="P1756" s="6" t="s">
        <v>8293</v>
      </c>
      <c r="Q1756" s="6" t="s">
        <v>8294</v>
      </c>
      <c r="R1756" s="11">
        <f t="shared" si="111"/>
        <v>42067.501770833333</v>
      </c>
      <c r="S1756" s="12">
        <f t="shared" si="108"/>
        <v>42097.460104166668</v>
      </c>
    </row>
    <row r="1757" spans="1:19" ht="43.2">
      <c r="A1757">
        <v>1755</v>
      </c>
      <c r="B1757" s="3" t="s">
        <v>1756</v>
      </c>
      <c r="C1757" s="3" t="s">
        <v>5865</v>
      </c>
      <c r="D1757" s="15">
        <v>25</v>
      </c>
      <c r="E1757" s="1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7">
        <f t="shared" si="109"/>
        <v>6.25</v>
      </c>
      <c r="O1757" s="5">
        <f t="shared" si="110"/>
        <v>1.2</v>
      </c>
      <c r="P1757" s="6" t="s">
        <v>8293</v>
      </c>
      <c r="Q1757" s="6" t="s">
        <v>8294</v>
      </c>
      <c r="R1757" s="11">
        <f t="shared" si="111"/>
        <v>42252.413900462961</v>
      </c>
      <c r="S1757" s="12">
        <f t="shared" si="108"/>
        <v>42282.413900462961</v>
      </c>
    </row>
    <row r="1758" spans="1:19" ht="43.2">
      <c r="A1758">
        <v>1756</v>
      </c>
      <c r="B1758" s="3" t="s">
        <v>1757</v>
      </c>
      <c r="C1758" s="3" t="s">
        <v>5866</v>
      </c>
      <c r="D1758" s="15">
        <v>5500</v>
      </c>
      <c r="E1758" s="1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7">
        <f t="shared" si="109"/>
        <v>45.833333333333336</v>
      </c>
      <c r="O1758" s="5">
        <f t="shared" si="110"/>
        <v>1.0282909090909091</v>
      </c>
      <c r="P1758" s="6" t="s">
        <v>8293</v>
      </c>
      <c r="Q1758" s="6" t="s">
        <v>8294</v>
      </c>
      <c r="R1758" s="11">
        <f t="shared" si="111"/>
        <v>42570.792465277773</v>
      </c>
      <c r="S1758" s="12">
        <f t="shared" si="108"/>
        <v>42610.792465277773</v>
      </c>
    </row>
    <row r="1759" spans="1:19" ht="28.8">
      <c r="A1759">
        <v>1757</v>
      </c>
      <c r="B1759" s="3" t="s">
        <v>1758</v>
      </c>
      <c r="C1759" s="3" t="s">
        <v>5867</v>
      </c>
      <c r="D1759" s="15">
        <v>5000</v>
      </c>
      <c r="E1759" s="1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7">
        <f t="shared" si="109"/>
        <v>357.14285714285717</v>
      </c>
      <c r="O1759" s="5">
        <f t="shared" si="110"/>
        <v>1.1599999999999999</v>
      </c>
      <c r="P1759" s="6" t="s">
        <v>8293</v>
      </c>
      <c r="Q1759" s="6" t="s">
        <v>8294</v>
      </c>
      <c r="R1759" s="11">
        <f t="shared" si="111"/>
        <v>42733.452349537038</v>
      </c>
      <c r="S1759" s="12">
        <f t="shared" si="108"/>
        <v>42763.436805555553</v>
      </c>
    </row>
    <row r="1760" spans="1:19" ht="57.6">
      <c r="A1760">
        <v>1758</v>
      </c>
      <c r="B1760" s="3" t="s">
        <v>1759</v>
      </c>
      <c r="C1760" s="3" t="s">
        <v>5868</v>
      </c>
      <c r="D1760" s="15">
        <v>1000</v>
      </c>
      <c r="E1760" s="1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7">
        <f t="shared" si="109"/>
        <v>37.037037037037038</v>
      </c>
      <c r="O1760" s="5">
        <f t="shared" si="110"/>
        <v>1.147</v>
      </c>
      <c r="P1760" s="6" t="s">
        <v>8293</v>
      </c>
      <c r="Q1760" s="6" t="s">
        <v>8294</v>
      </c>
      <c r="R1760" s="11">
        <f t="shared" si="111"/>
        <v>42505.580925925926</v>
      </c>
      <c r="S1760" s="12">
        <f t="shared" si="108"/>
        <v>42565.580925925926</v>
      </c>
    </row>
    <row r="1761" spans="1:19" ht="28.8">
      <c r="A1761">
        <v>1759</v>
      </c>
      <c r="B1761" s="3" t="s">
        <v>1760</v>
      </c>
      <c r="C1761" s="3" t="s">
        <v>5869</v>
      </c>
      <c r="D1761" s="15">
        <v>5000</v>
      </c>
      <c r="E1761" s="1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7">
        <f t="shared" si="109"/>
        <v>102.04081632653062</v>
      </c>
      <c r="O1761" s="5">
        <f t="shared" si="110"/>
        <v>1.0660000000000001</v>
      </c>
      <c r="P1761" s="6" t="s">
        <v>8293</v>
      </c>
      <c r="Q1761" s="6" t="s">
        <v>8294</v>
      </c>
      <c r="R1761" s="11">
        <f t="shared" si="111"/>
        <v>42068.454039351855</v>
      </c>
      <c r="S1761" s="12">
        <f t="shared" si="108"/>
        <v>42088.412372685183</v>
      </c>
    </row>
    <row r="1762" spans="1:19" ht="43.2">
      <c r="A1762">
        <v>1760</v>
      </c>
      <c r="B1762" s="3" t="s">
        <v>1761</v>
      </c>
      <c r="C1762" s="3" t="s">
        <v>5870</v>
      </c>
      <c r="D1762" s="15">
        <v>5000</v>
      </c>
      <c r="E1762" s="1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7">
        <f t="shared" si="109"/>
        <v>49.019607843137258</v>
      </c>
      <c r="O1762" s="5">
        <f t="shared" si="110"/>
        <v>1.6544000000000001</v>
      </c>
      <c r="P1762" s="6" t="s">
        <v>8293</v>
      </c>
      <c r="Q1762" s="6" t="s">
        <v>8294</v>
      </c>
      <c r="R1762" s="11">
        <f t="shared" si="111"/>
        <v>42405.29760416667</v>
      </c>
      <c r="S1762" s="12">
        <f t="shared" si="108"/>
        <v>42425.29760416667</v>
      </c>
    </row>
    <row r="1763" spans="1:19" ht="28.8">
      <c r="A1763">
        <v>1761</v>
      </c>
      <c r="B1763" s="3" t="s">
        <v>1762</v>
      </c>
      <c r="C1763" s="3" t="s">
        <v>5871</v>
      </c>
      <c r="D1763" s="15">
        <v>100</v>
      </c>
      <c r="E1763" s="1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7">
        <f t="shared" si="109"/>
        <v>33.333333333333336</v>
      </c>
      <c r="O1763" s="5">
        <f t="shared" si="110"/>
        <v>1.55</v>
      </c>
      <c r="P1763" s="6" t="s">
        <v>8293</v>
      </c>
      <c r="Q1763" s="6" t="s">
        <v>8294</v>
      </c>
      <c r="R1763" s="11">
        <f t="shared" si="111"/>
        <v>42209.192824074074</v>
      </c>
      <c r="S1763" s="12">
        <f t="shared" si="108"/>
        <v>42259.192824074074</v>
      </c>
    </row>
    <row r="1764" spans="1:19" ht="28.8">
      <c r="A1764">
        <v>1762</v>
      </c>
      <c r="B1764" s="3" t="s">
        <v>1763</v>
      </c>
      <c r="C1764" s="3" t="s">
        <v>5872</v>
      </c>
      <c r="D1764" s="15">
        <v>100</v>
      </c>
      <c r="E1764" s="1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7">
        <f t="shared" si="109"/>
        <v>4</v>
      </c>
      <c r="O1764" s="5">
        <f t="shared" si="110"/>
        <v>8.85</v>
      </c>
      <c r="P1764" s="6" t="s">
        <v>8293</v>
      </c>
      <c r="Q1764" s="6" t="s">
        <v>8294</v>
      </c>
      <c r="R1764" s="11">
        <f t="shared" si="111"/>
        <v>42410.607002314813</v>
      </c>
      <c r="S1764" s="12">
        <f t="shared" si="108"/>
        <v>42440.607002314813</v>
      </c>
    </row>
    <row r="1765" spans="1:19" ht="57.6">
      <c r="A1765">
        <v>1763</v>
      </c>
      <c r="B1765" s="3" t="s">
        <v>1764</v>
      </c>
      <c r="C1765" s="3" t="s">
        <v>5873</v>
      </c>
      <c r="D1765" s="15">
        <v>12000</v>
      </c>
      <c r="E1765" s="1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7">
        <f t="shared" si="109"/>
        <v>101.69491525423729</v>
      </c>
      <c r="O1765" s="5">
        <f t="shared" si="110"/>
        <v>1.0190833333333333</v>
      </c>
      <c r="P1765" s="6" t="s">
        <v>8293</v>
      </c>
      <c r="Q1765" s="6" t="s">
        <v>8294</v>
      </c>
      <c r="R1765" s="11">
        <f t="shared" si="111"/>
        <v>42636.493518518517</v>
      </c>
      <c r="S1765" s="12">
        <f t="shared" si="108"/>
        <v>42666.493518518517</v>
      </c>
    </row>
    <row r="1766" spans="1:19" ht="43.2">
      <c r="A1766">
        <v>1764</v>
      </c>
      <c r="B1766" s="3" t="s">
        <v>1765</v>
      </c>
      <c r="C1766" s="3" t="s">
        <v>5874</v>
      </c>
      <c r="D1766" s="15">
        <v>11000</v>
      </c>
      <c r="E1766" s="1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7">
        <f t="shared" si="109"/>
        <v>282.05128205128204</v>
      </c>
      <c r="O1766" s="5">
        <f t="shared" si="110"/>
        <v>0.19600000000000001</v>
      </c>
      <c r="P1766" s="6" t="s">
        <v>8293</v>
      </c>
      <c r="Q1766" s="6" t="s">
        <v>8294</v>
      </c>
      <c r="R1766" s="11">
        <f t="shared" si="111"/>
        <v>41825.110868055555</v>
      </c>
      <c r="S1766" s="12">
        <f t="shared" si="108"/>
        <v>41854.110868055555</v>
      </c>
    </row>
    <row r="1767" spans="1:19" ht="43.2">
      <c r="A1767">
        <v>1765</v>
      </c>
      <c r="B1767" s="3" t="s">
        <v>1766</v>
      </c>
      <c r="C1767" s="3" t="s">
        <v>5875</v>
      </c>
      <c r="D1767" s="15">
        <v>12500</v>
      </c>
      <c r="E1767" s="1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7">
        <f t="shared" si="109"/>
        <v>121.35922330097087</v>
      </c>
      <c r="O1767" s="5">
        <f t="shared" si="110"/>
        <v>0.59467839999999994</v>
      </c>
      <c r="P1767" s="6" t="s">
        <v>8293</v>
      </c>
      <c r="Q1767" s="6" t="s">
        <v>8294</v>
      </c>
      <c r="R1767" s="11">
        <f t="shared" si="111"/>
        <v>41834.605462962965</v>
      </c>
      <c r="S1767" s="12">
        <f t="shared" si="108"/>
        <v>41864.605462962965</v>
      </c>
    </row>
    <row r="1768" spans="1:19" ht="28.8">
      <c r="A1768">
        <v>1766</v>
      </c>
      <c r="B1768" s="3" t="s">
        <v>1767</v>
      </c>
      <c r="C1768" s="3" t="s">
        <v>5876</v>
      </c>
      <c r="D1768" s="15">
        <v>1500</v>
      </c>
      <c r="E1768" s="1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7" t="e">
        <f t="shared" si="109"/>
        <v>#DIV/0!</v>
      </c>
      <c r="O1768" s="5">
        <f t="shared" si="110"/>
        <v>0</v>
      </c>
      <c r="P1768" s="6" t="s">
        <v>8293</v>
      </c>
      <c r="Q1768" s="6" t="s">
        <v>8294</v>
      </c>
      <c r="R1768" s="11">
        <f t="shared" si="111"/>
        <v>41855.484814814816</v>
      </c>
      <c r="S1768" s="12">
        <f t="shared" si="108"/>
        <v>41876.484814814816</v>
      </c>
    </row>
    <row r="1769" spans="1:19" ht="28.8">
      <c r="A1769">
        <v>1767</v>
      </c>
      <c r="B1769" s="3" t="s">
        <v>1768</v>
      </c>
      <c r="C1769" s="3" t="s">
        <v>5877</v>
      </c>
      <c r="D1769" s="15">
        <v>5000</v>
      </c>
      <c r="E1769" s="1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7">
        <f t="shared" si="109"/>
        <v>128.2051282051282</v>
      </c>
      <c r="O1769" s="5">
        <f t="shared" si="110"/>
        <v>0.4572</v>
      </c>
      <c r="P1769" s="6" t="s">
        <v>8293</v>
      </c>
      <c r="Q1769" s="6" t="s">
        <v>8294</v>
      </c>
      <c r="R1769" s="11">
        <f t="shared" si="111"/>
        <v>41824.283379629633</v>
      </c>
      <c r="S1769" s="12">
        <f t="shared" si="108"/>
        <v>41854.283379629633</v>
      </c>
    </row>
    <row r="1770" spans="1:19" ht="43.2">
      <c r="A1770">
        <v>1768</v>
      </c>
      <c r="B1770" s="3" t="s">
        <v>1769</v>
      </c>
      <c r="C1770" s="3" t="s">
        <v>5878</v>
      </c>
      <c r="D1770" s="15">
        <v>5000</v>
      </c>
      <c r="E1770" s="1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7">
        <f t="shared" si="109"/>
        <v>333.33333333333331</v>
      </c>
      <c r="O1770" s="5">
        <f t="shared" si="110"/>
        <v>3.7400000000000003E-2</v>
      </c>
      <c r="P1770" s="6" t="s">
        <v>8293</v>
      </c>
      <c r="Q1770" s="6" t="s">
        <v>8294</v>
      </c>
      <c r="R1770" s="11">
        <f t="shared" si="111"/>
        <v>41849.185694444444</v>
      </c>
      <c r="S1770" s="12">
        <f t="shared" si="108"/>
        <v>41909.185694444444</v>
      </c>
    </row>
    <row r="1771" spans="1:19" ht="43.2">
      <c r="A1771">
        <v>1769</v>
      </c>
      <c r="B1771" s="3" t="s">
        <v>1770</v>
      </c>
      <c r="C1771" s="3" t="s">
        <v>5879</v>
      </c>
      <c r="D1771" s="15">
        <v>40000</v>
      </c>
      <c r="E1771" s="1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7">
        <f t="shared" si="109"/>
        <v>1818.1818181818182</v>
      </c>
      <c r="O1771" s="5">
        <f t="shared" si="110"/>
        <v>2.7025E-2</v>
      </c>
      <c r="P1771" s="6" t="s">
        <v>8293</v>
      </c>
      <c r="Q1771" s="6" t="s">
        <v>8294</v>
      </c>
      <c r="R1771" s="11">
        <f t="shared" si="111"/>
        <v>41987.443969907406</v>
      </c>
      <c r="S1771" s="12">
        <f t="shared" si="108"/>
        <v>42017.443969907406</v>
      </c>
    </row>
    <row r="1772" spans="1:19" ht="43.2">
      <c r="A1772">
        <v>1770</v>
      </c>
      <c r="B1772" s="3" t="s">
        <v>1771</v>
      </c>
      <c r="C1772" s="3" t="s">
        <v>5880</v>
      </c>
      <c r="D1772" s="15">
        <v>24500</v>
      </c>
      <c r="E1772" s="1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7">
        <f t="shared" si="109"/>
        <v>266.30434782608694</v>
      </c>
      <c r="O1772" s="5">
        <f t="shared" si="110"/>
        <v>0.56514285714285717</v>
      </c>
      <c r="P1772" s="6" t="s">
        <v>8293</v>
      </c>
      <c r="Q1772" s="6" t="s">
        <v>8294</v>
      </c>
      <c r="R1772" s="11">
        <f t="shared" si="111"/>
        <v>41891.405023148152</v>
      </c>
      <c r="S1772" s="12">
        <f t="shared" si="108"/>
        <v>41926.405023148152</v>
      </c>
    </row>
    <row r="1773" spans="1:19" ht="43.2">
      <c r="A1773">
        <v>1771</v>
      </c>
      <c r="B1773" s="3" t="s">
        <v>1772</v>
      </c>
      <c r="C1773" s="3" t="s">
        <v>5881</v>
      </c>
      <c r="D1773" s="15">
        <v>4200</v>
      </c>
      <c r="E1773" s="1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7">
        <f t="shared" si="109"/>
        <v>168</v>
      </c>
      <c r="O1773" s="5">
        <f t="shared" si="110"/>
        <v>0.21309523809523809</v>
      </c>
      <c r="P1773" s="6" t="s">
        <v>8293</v>
      </c>
      <c r="Q1773" s="6" t="s">
        <v>8294</v>
      </c>
      <c r="R1773" s="11">
        <f t="shared" si="111"/>
        <v>41905.604629629626</v>
      </c>
      <c r="S1773" s="12">
        <f t="shared" si="108"/>
        <v>41935.604629629626</v>
      </c>
    </row>
    <row r="1774" spans="1:19" ht="43.2">
      <c r="A1774">
        <v>1772</v>
      </c>
      <c r="B1774" s="3" t="s">
        <v>1773</v>
      </c>
      <c r="C1774" s="3" t="s">
        <v>5882</v>
      </c>
      <c r="D1774" s="15">
        <v>5500</v>
      </c>
      <c r="E1774" s="1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7">
        <f t="shared" si="109"/>
        <v>289.4736842105263</v>
      </c>
      <c r="O1774" s="5">
        <f t="shared" si="110"/>
        <v>0.156</v>
      </c>
      <c r="P1774" s="6" t="s">
        <v>8293</v>
      </c>
      <c r="Q1774" s="6" t="s">
        <v>8294</v>
      </c>
      <c r="R1774" s="11">
        <f t="shared" si="111"/>
        <v>41766.343009259261</v>
      </c>
      <c r="S1774" s="12">
        <f t="shared" si="108"/>
        <v>41826.343009259261</v>
      </c>
    </row>
    <row r="1775" spans="1:19" ht="43.2">
      <c r="A1775">
        <v>1773</v>
      </c>
      <c r="B1775" s="3" t="s">
        <v>1774</v>
      </c>
      <c r="C1775" s="3" t="s">
        <v>5883</v>
      </c>
      <c r="D1775" s="15">
        <v>30000</v>
      </c>
      <c r="E1775" s="1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7">
        <f t="shared" si="109"/>
        <v>1578.9473684210527</v>
      </c>
      <c r="O1775" s="5">
        <f t="shared" si="110"/>
        <v>6.2566666666666673E-2</v>
      </c>
      <c r="P1775" s="6" t="s">
        <v>8293</v>
      </c>
      <c r="Q1775" s="6" t="s">
        <v>8294</v>
      </c>
      <c r="R1775" s="11">
        <f t="shared" si="111"/>
        <v>41978.385393518518</v>
      </c>
      <c r="S1775" s="12">
        <f t="shared" si="108"/>
        <v>42023.385393518518</v>
      </c>
    </row>
    <row r="1776" spans="1:19" ht="43.2">
      <c r="A1776">
        <v>1774</v>
      </c>
      <c r="B1776" s="3" t="s">
        <v>1775</v>
      </c>
      <c r="C1776" s="3" t="s">
        <v>5884</v>
      </c>
      <c r="D1776" s="15">
        <v>2500</v>
      </c>
      <c r="E1776" s="1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7">
        <f t="shared" si="109"/>
        <v>192.30769230769232</v>
      </c>
      <c r="O1776" s="5">
        <f t="shared" si="110"/>
        <v>0.4592</v>
      </c>
      <c r="P1776" s="6" t="s">
        <v>8293</v>
      </c>
      <c r="Q1776" s="6" t="s">
        <v>8294</v>
      </c>
      <c r="R1776" s="11">
        <f t="shared" si="111"/>
        <v>41929.843657407408</v>
      </c>
      <c r="S1776" s="12">
        <f t="shared" si="108"/>
        <v>41972.249305555553</v>
      </c>
    </row>
    <row r="1777" spans="1:19" ht="43.2">
      <c r="A1777">
        <v>1775</v>
      </c>
      <c r="B1777" s="3" t="s">
        <v>1776</v>
      </c>
      <c r="C1777" s="3" t="s">
        <v>5885</v>
      </c>
      <c r="D1777" s="15">
        <v>32500</v>
      </c>
      <c r="E1777" s="1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7">
        <f t="shared" si="109"/>
        <v>262.09677419354841</v>
      </c>
      <c r="O1777" s="5">
        <f t="shared" si="110"/>
        <v>0.65101538461538466</v>
      </c>
      <c r="P1777" s="6" t="s">
        <v>8293</v>
      </c>
      <c r="Q1777" s="6" t="s">
        <v>8294</v>
      </c>
      <c r="R1777" s="11">
        <f t="shared" si="111"/>
        <v>41891.601388888885</v>
      </c>
      <c r="S1777" s="12">
        <f t="shared" si="108"/>
        <v>41936.601388888885</v>
      </c>
    </row>
    <row r="1778" spans="1:19" ht="43.2">
      <c r="A1778">
        <v>1776</v>
      </c>
      <c r="B1778" s="3" t="s">
        <v>1777</v>
      </c>
      <c r="C1778" s="3" t="s">
        <v>5886</v>
      </c>
      <c r="D1778" s="15">
        <v>5000</v>
      </c>
      <c r="E1778" s="1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7">
        <f t="shared" si="109"/>
        <v>1250</v>
      </c>
      <c r="O1778" s="5">
        <f t="shared" si="110"/>
        <v>6.7000000000000004E-2</v>
      </c>
      <c r="P1778" s="6" t="s">
        <v>8293</v>
      </c>
      <c r="Q1778" s="6" t="s">
        <v>8294</v>
      </c>
      <c r="R1778" s="11">
        <f t="shared" si="111"/>
        <v>41905.58184027778</v>
      </c>
      <c r="S1778" s="12">
        <f t="shared" si="108"/>
        <v>41941.58184027778</v>
      </c>
    </row>
    <row r="1779" spans="1:19" ht="43.2">
      <c r="A1779">
        <v>1777</v>
      </c>
      <c r="B1779" s="3" t="s">
        <v>1778</v>
      </c>
      <c r="C1779" s="3" t="s">
        <v>5887</v>
      </c>
      <c r="D1779" s="15">
        <v>4800</v>
      </c>
      <c r="E1779" s="1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7">
        <f t="shared" si="109"/>
        <v>480</v>
      </c>
      <c r="O1779" s="5">
        <f t="shared" si="110"/>
        <v>0.135625</v>
      </c>
      <c r="P1779" s="6" t="s">
        <v>8293</v>
      </c>
      <c r="Q1779" s="6" t="s">
        <v>8294</v>
      </c>
      <c r="R1779" s="11">
        <f t="shared" si="111"/>
        <v>42024.982094907406</v>
      </c>
      <c r="S1779" s="12">
        <f t="shared" si="108"/>
        <v>42054.982094907406</v>
      </c>
    </row>
    <row r="1780" spans="1:19" ht="43.2">
      <c r="A1780">
        <v>1778</v>
      </c>
      <c r="B1780" s="3" t="s">
        <v>1779</v>
      </c>
      <c r="C1780" s="3" t="s">
        <v>5888</v>
      </c>
      <c r="D1780" s="15">
        <v>50000</v>
      </c>
      <c r="E1780" s="1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7">
        <f t="shared" si="109"/>
        <v>3333.3333333333335</v>
      </c>
      <c r="O1780" s="5">
        <f t="shared" si="110"/>
        <v>1.9900000000000001E-2</v>
      </c>
      <c r="P1780" s="6" t="s">
        <v>8293</v>
      </c>
      <c r="Q1780" s="6" t="s">
        <v>8294</v>
      </c>
      <c r="R1780" s="11">
        <f t="shared" si="111"/>
        <v>42045.48836805555</v>
      </c>
      <c r="S1780" s="12">
        <f t="shared" si="108"/>
        <v>42090.446701388893</v>
      </c>
    </row>
    <row r="1781" spans="1:19" ht="43.2">
      <c r="A1781">
        <v>1779</v>
      </c>
      <c r="B1781" s="3" t="s">
        <v>1780</v>
      </c>
      <c r="C1781" s="3" t="s">
        <v>5889</v>
      </c>
      <c r="D1781" s="15">
        <v>11000</v>
      </c>
      <c r="E1781" s="1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7">
        <f t="shared" si="109"/>
        <v>289.4736842105263</v>
      </c>
      <c r="O1781" s="5">
        <f t="shared" si="110"/>
        <v>0.36236363636363639</v>
      </c>
      <c r="P1781" s="6" t="s">
        <v>8293</v>
      </c>
      <c r="Q1781" s="6" t="s">
        <v>8294</v>
      </c>
      <c r="R1781" s="11">
        <f t="shared" si="111"/>
        <v>42585.316898148143</v>
      </c>
      <c r="S1781" s="12">
        <f t="shared" si="108"/>
        <v>42615.316898148143</v>
      </c>
    </row>
    <row r="1782" spans="1:19" ht="43.2">
      <c r="A1782">
        <v>1780</v>
      </c>
      <c r="B1782" s="3" t="s">
        <v>1781</v>
      </c>
      <c r="C1782" s="3" t="s">
        <v>5890</v>
      </c>
      <c r="D1782" s="15">
        <v>30000</v>
      </c>
      <c r="E1782" s="1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7">
        <f t="shared" si="109"/>
        <v>197.36842105263159</v>
      </c>
      <c r="O1782" s="5">
        <f t="shared" si="110"/>
        <v>0.39743333333333336</v>
      </c>
      <c r="P1782" s="6" t="s">
        <v>8293</v>
      </c>
      <c r="Q1782" s="6" t="s">
        <v>8294</v>
      </c>
      <c r="R1782" s="11">
        <f t="shared" si="111"/>
        <v>42493.225810185184</v>
      </c>
      <c r="S1782" s="12">
        <f t="shared" si="108"/>
        <v>42553.225810185184</v>
      </c>
    </row>
    <row r="1783" spans="1:19" ht="43.2">
      <c r="A1783">
        <v>1781</v>
      </c>
      <c r="B1783" s="3" t="s">
        <v>1782</v>
      </c>
      <c r="C1783" s="3" t="s">
        <v>5891</v>
      </c>
      <c r="D1783" s="15">
        <v>5500</v>
      </c>
      <c r="E1783" s="1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7">
        <f t="shared" si="109"/>
        <v>229.16666666666666</v>
      </c>
      <c r="O1783" s="5">
        <f t="shared" si="110"/>
        <v>0.25763636363636366</v>
      </c>
      <c r="P1783" s="6" t="s">
        <v>8293</v>
      </c>
      <c r="Q1783" s="6" t="s">
        <v>8294</v>
      </c>
      <c r="R1783" s="11">
        <f t="shared" si="111"/>
        <v>42597.242418981477</v>
      </c>
      <c r="S1783" s="12">
        <f t="shared" si="108"/>
        <v>42628.242418981477</v>
      </c>
    </row>
    <row r="1784" spans="1:19" ht="57.6">
      <c r="A1784">
        <v>1782</v>
      </c>
      <c r="B1784" s="3" t="s">
        <v>1783</v>
      </c>
      <c r="C1784" s="3" t="s">
        <v>5892</v>
      </c>
      <c r="D1784" s="15">
        <v>35000</v>
      </c>
      <c r="E1784" s="1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7">
        <f t="shared" si="109"/>
        <v>460.5263157894737</v>
      </c>
      <c r="O1784" s="5">
        <f t="shared" si="110"/>
        <v>0.15491428571428573</v>
      </c>
      <c r="P1784" s="6" t="s">
        <v>8293</v>
      </c>
      <c r="Q1784" s="6" t="s">
        <v>8294</v>
      </c>
      <c r="R1784" s="11">
        <f t="shared" si="111"/>
        <v>42388.200104166666</v>
      </c>
      <c r="S1784" s="12">
        <f t="shared" si="108"/>
        <v>42421.200104166666</v>
      </c>
    </row>
    <row r="1785" spans="1:19" ht="43.2">
      <c r="A1785">
        <v>1783</v>
      </c>
      <c r="B1785" s="3" t="s">
        <v>1784</v>
      </c>
      <c r="C1785" s="3" t="s">
        <v>5893</v>
      </c>
      <c r="D1785" s="15">
        <v>40000</v>
      </c>
      <c r="E1785" s="1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7">
        <f t="shared" si="109"/>
        <v>216.21621621621622</v>
      </c>
      <c r="O1785" s="5">
        <f t="shared" si="110"/>
        <v>0.236925</v>
      </c>
      <c r="P1785" s="6" t="s">
        <v>8293</v>
      </c>
      <c r="Q1785" s="6" t="s">
        <v>8294</v>
      </c>
      <c r="R1785" s="11">
        <f t="shared" si="111"/>
        <v>42115.574976851851</v>
      </c>
      <c r="S1785" s="12">
        <f t="shared" si="108"/>
        <v>42145.574976851851</v>
      </c>
    </row>
    <row r="1786" spans="1:19" ht="43.2">
      <c r="A1786">
        <v>1784</v>
      </c>
      <c r="B1786" s="3" t="s">
        <v>1785</v>
      </c>
      <c r="C1786" s="3" t="s">
        <v>5894</v>
      </c>
      <c r="D1786" s="15">
        <v>5000</v>
      </c>
      <c r="E1786" s="1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7">
        <f t="shared" si="109"/>
        <v>151.5151515151515</v>
      </c>
      <c r="O1786" s="5">
        <f t="shared" si="110"/>
        <v>0.39760000000000001</v>
      </c>
      <c r="P1786" s="6" t="s">
        <v>8293</v>
      </c>
      <c r="Q1786" s="6" t="s">
        <v>8294</v>
      </c>
      <c r="R1786" s="11">
        <f t="shared" si="111"/>
        <v>42003.280555555553</v>
      </c>
      <c r="S1786" s="12">
        <f t="shared" si="108"/>
        <v>42034.767361111109</v>
      </c>
    </row>
    <row r="1787" spans="1:19" ht="43.2">
      <c r="A1787">
        <v>1785</v>
      </c>
      <c r="B1787" s="3" t="s">
        <v>1786</v>
      </c>
      <c r="C1787" s="3" t="s">
        <v>5895</v>
      </c>
      <c r="D1787" s="15">
        <v>24000</v>
      </c>
      <c r="E1787" s="1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7">
        <f t="shared" si="109"/>
        <v>222.22222222222223</v>
      </c>
      <c r="O1787" s="5">
        <f t="shared" si="110"/>
        <v>0.20220833333333332</v>
      </c>
      <c r="P1787" s="6" t="s">
        <v>8293</v>
      </c>
      <c r="Q1787" s="6" t="s">
        <v>8294</v>
      </c>
      <c r="R1787" s="11">
        <f t="shared" si="111"/>
        <v>41896.759895833333</v>
      </c>
      <c r="S1787" s="12">
        <f t="shared" si="108"/>
        <v>41927.625</v>
      </c>
    </row>
    <row r="1788" spans="1:19" ht="43.2">
      <c r="A1788">
        <v>1786</v>
      </c>
      <c r="B1788" s="3" t="s">
        <v>1787</v>
      </c>
      <c r="C1788" s="3" t="s">
        <v>5896</v>
      </c>
      <c r="D1788" s="15">
        <v>1900</v>
      </c>
      <c r="E1788" s="1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7">
        <f t="shared" si="109"/>
        <v>65.517241379310349</v>
      </c>
      <c r="O1788" s="5">
        <f t="shared" si="110"/>
        <v>0.47631578947368419</v>
      </c>
      <c r="P1788" s="6" t="s">
        <v>8293</v>
      </c>
      <c r="Q1788" s="6" t="s">
        <v>8294</v>
      </c>
      <c r="R1788" s="11">
        <f t="shared" si="111"/>
        <v>41958.175659722227</v>
      </c>
      <c r="S1788" s="12">
        <f t="shared" si="108"/>
        <v>41988.175659722227</v>
      </c>
    </row>
    <row r="1789" spans="1:19" ht="43.2">
      <c r="A1789">
        <v>1787</v>
      </c>
      <c r="B1789" s="3" t="s">
        <v>1788</v>
      </c>
      <c r="C1789" s="3" t="s">
        <v>5897</v>
      </c>
      <c r="D1789" s="15">
        <v>10000</v>
      </c>
      <c r="E1789" s="1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7">
        <f t="shared" si="109"/>
        <v>416.66666666666669</v>
      </c>
      <c r="O1789" s="5">
        <f t="shared" si="110"/>
        <v>0.15329999999999999</v>
      </c>
      <c r="P1789" s="6" t="s">
        <v>8293</v>
      </c>
      <c r="Q1789" s="6" t="s">
        <v>8294</v>
      </c>
      <c r="R1789" s="11">
        <f t="shared" si="111"/>
        <v>42068.28052083333</v>
      </c>
      <c r="S1789" s="12">
        <f t="shared" si="108"/>
        <v>42098.238854166666</v>
      </c>
    </row>
    <row r="1790" spans="1:19" ht="43.2">
      <c r="A1790">
        <v>1788</v>
      </c>
      <c r="B1790" s="3" t="s">
        <v>1789</v>
      </c>
      <c r="C1790" s="3" t="s">
        <v>5898</v>
      </c>
      <c r="D1790" s="15">
        <v>5500</v>
      </c>
      <c r="E1790" s="1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7">
        <f t="shared" si="109"/>
        <v>1375</v>
      </c>
      <c r="O1790" s="5">
        <f t="shared" si="110"/>
        <v>1.3818181818181818E-2</v>
      </c>
      <c r="P1790" s="6" t="s">
        <v>8293</v>
      </c>
      <c r="Q1790" s="6" t="s">
        <v>8294</v>
      </c>
      <c r="R1790" s="11">
        <f t="shared" si="111"/>
        <v>41913.57340277778</v>
      </c>
      <c r="S1790" s="12">
        <f t="shared" si="108"/>
        <v>41943.57340277778</v>
      </c>
    </row>
    <row r="1791" spans="1:19" ht="43.2">
      <c r="A1791">
        <v>1789</v>
      </c>
      <c r="B1791" s="3" t="s">
        <v>1790</v>
      </c>
      <c r="C1791" s="3" t="s">
        <v>5899</v>
      </c>
      <c r="D1791" s="15">
        <v>8000</v>
      </c>
      <c r="E1791" s="1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7">
        <f t="shared" si="109"/>
        <v>2000</v>
      </c>
      <c r="O1791" s="5">
        <f t="shared" si="110"/>
        <v>5.0000000000000001E-3</v>
      </c>
      <c r="P1791" s="6" t="s">
        <v>8293</v>
      </c>
      <c r="Q1791" s="6" t="s">
        <v>8294</v>
      </c>
      <c r="R1791" s="11">
        <f t="shared" si="111"/>
        <v>41955.875034722223</v>
      </c>
      <c r="S1791" s="12">
        <f t="shared" si="108"/>
        <v>42015.875034722223</v>
      </c>
    </row>
    <row r="1792" spans="1:19" ht="43.2">
      <c r="A1792">
        <v>1790</v>
      </c>
      <c r="B1792" s="3" t="s">
        <v>1791</v>
      </c>
      <c r="C1792" s="3" t="s">
        <v>5900</v>
      </c>
      <c r="D1792" s="15">
        <v>33000</v>
      </c>
      <c r="E1792" s="1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7">
        <f t="shared" si="109"/>
        <v>2200</v>
      </c>
      <c r="O1792" s="5">
        <f t="shared" si="110"/>
        <v>4.9575757575757579E-2</v>
      </c>
      <c r="P1792" s="6" t="s">
        <v>8293</v>
      </c>
      <c r="Q1792" s="6" t="s">
        <v>8294</v>
      </c>
      <c r="R1792" s="11">
        <f t="shared" si="111"/>
        <v>42010.299513888887</v>
      </c>
      <c r="S1792" s="12">
        <f t="shared" si="108"/>
        <v>42040.299513888887</v>
      </c>
    </row>
    <row r="1793" spans="1:19" ht="28.8">
      <c r="A1793">
        <v>1791</v>
      </c>
      <c r="B1793" s="3" t="s">
        <v>1792</v>
      </c>
      <c r="C1793" s="3" t="s">
        <v>5901</v>
      </c>
      <c r="D1793" s="15">
        <v>3000</v>
      </c>
      <c r="E1793" s="1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7">
        <f t="shared" si="109"/>
        <v>750</v>
      </c>
      <c r="O1793" s="5">
        <f t="shared" si="110"/>
        <v>3.5666666666666666E-2</v>
      </c>
      <c r="P1793" s="6" t="s">
        <v>8293</v>
      </c>
      <c r="Q1793" s="6" t="s">
        <v>8294</v>
      </c>
      <c r="R1793" s="11">
        <f t="shared" si="111"/>
        <v>41973.365335648152</v>
      </c>
      <c r="S1793" s="12">
        <f t="shared" si="108"/>
        <v>42033.365335648152</v>
      </c>
    </row>
    <row r="1794" spans="1:19" ht="28.8">
      <c r="A1794">
        <v>1792</v>
      </c>
      <c r="B1794" s="3" t="s">
        <v>1793</v>
      </c>
      <c r="C1794" s="3" t="s">
        <v>5902</v>
      </c>
      <c r="D1794" s="15">
        <v>25000</v>
      </c>
      <c r="E1794" s="1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7">
        <f t="shared" si="109"/>
        <v>179.85611510791367</v>
      </c>
      <c r="O1794" s="5">
        <f t="shared" si="110"/>
        <v>0.61124000000000001</v>
      </c>
      <c r="P1794" s="6" t="s">
        <v>8293</v>
      </c>
      <c r="Q1794" s="6" t="s">
        <v>8294</v>
      </c>
      <c r="R1794" s="11">
        <f t="shared" si="111"/>
        <v>42188.656041666662</v>
      </c>
      <c r="S1794" s="12">
        <f t="shared" ref="S1794:S1857" si="112">(I1794/86400)+25569+(-9/24)</f>
        <v>42225.915972222225</v>
      </c>
    </row>
    <row r="1795" spans="1:19" ht="43.2">
      <c r="A1795">
        <v>1793</v>
      </c>
      <c r="B1795" s="3" t="s">
        <v>1794</v>
      </c>
      <c r="C1795" s="3" t="s">
        <v>5903</v>
      </c>
      <c r="D1795" s="15">
        <v>3000</v>
      </c>
      <c r="E1795" s="1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7">
        <f t="shared" ref="N1795:N1858" si="113">D1795/L1795</f>
        <v>1500</v>
      </c>
      <c r="O1795" s="5">
        <f t="shared" ref="O1795:O1858" si="114">E1795/D1795</f>
        <v>1.3333333333333334E-2</v>
      </c>
      <c r="P1795" s="6" t="s">
        <v>8293</v>
      </c>
      <c r="Q1795" s="6" t="s">
        <v>8294</v>
      </c>
      <c r="R1795" s="11">
        <f t="shared" ref="R1795:R1858" si="115">(J1795/86400)+25569+(-9/24)</f>
        <v>41940.516666666663</v>
      </c>
      <c r="S1795" s="12">
        <f t="shared" si="112"/>
        <v>41970.558333333334</v>
      </c>
    </row>
    <row r="1796" spans="1:19" ht="43.2">
      <c r="A1796">
        <v>1794</v>
      </c>
      <c r="B1796" s="3" t="s">
        <v>1795</v>
      </c>
      <c r="C1796" s="3" t="s">
        <v>5904</v>
      </c>
      <c r="D1796" s="15">
        <v>9000</v>
      </c>
      <c r="E1796" s="1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7">
        <f t="shared" si="113"/>
        <v>500</v>
      </c>
      <c r="O1796" s="5">
        <f t="shared" si="114"/>
        <v>0.11077777777777778</v>
      </c>
      <c r="P1796" s="6" t="s">
        <v>8293</v>
      </c>
      <c r="Q1796" s="6" t="s">
        <v>8294</v>
      </c>
      <c r="R1796" s="11">
        <f t="shared" si="115"/>
        <v>42011.176180555558</v>
      </c>
      <c r="S1796" s="12">
        <f t="shared" si="112"/>
        <v>42046.176180555558</v>
      </c>
    </row>
    <row r="1797" spans="1:19" ht="43.2">
      <c r="A1797">
        <v>1795</v>
      </c>
      <c r="B1797" s="3" t="s">
        <v>1796</v>
      </c>
      <c r="C1797" s="3" t="s">
        <v>5905</v>
      </c>
      <c r="D1797" s="15">
        <v>28000</v>
      </c>
      <c r="E1797" s="1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7">
        <f t="shared" si="113"/>
        <v>345.67901234567898</v>
      </c>
      <c r="O1797" s="5">
        <f t="shared" si="114"/>
        <v>0.38735714285714284</v>
      </c>
      <c r="P1797" s="6" t="s">
        <v>8293</v>
      </c>
      <c r="Q1797" s="6" t="s">
        <v>8294</v>
      </c>
      <c r="R1797" s="11">
        <f t="shared" si="115"/>
        <v>42627.913668981477</v>
      </c>
      <c r="S1797" s="12">
        <f t="shared" si="112"/>
        <v>42657.291666666672</v>
      </c>
    </row>
    <row r="1798" spans="1:19" ht="57.6">
      <c r="A1798">
        <v>1796</v>
      </c>
      <c r="B1798" s="3" t="s">
        <v>1797</v>
      </c>
      <c r="C1798" s="3" t="s">
        <v>5906</v>
      </c>
      <c r="D1798" s="15">
        <v>19000</v>
      </c>
      <c r="E1798" s="1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7">
        <f t="shared" si="113"/>
        <v>220.93023255813952</v>
      </c>
      <c r="O1798" s="5">
        <f t="shared" si="114"/>
        <v>0.22052631578947368</v>
      </c>
      <c r="P1798" s="6" t="s">
        <v>8293</v>
      </c>
      <c r="Q1798" s="6" t="s">
        <v>8294</v>
      </c>
      <c r="R1798" s="11">
        <f t="shared" si="115"/>
        <v>42515.064421296294</v>
      </c>
      <c r="S1798" s="12">
        <f t="shared" si="112"/>
        <v>42575.064421296294</v>
      </c>
    </row>
    <row r="1799" spans="1:19" ht="43.2">
      <c r="A1799">
        <v>1797</v>
      </c>
      <c r="B1799" s="3" t="s">
        <v>1798</v>
      </c>
      <c r="C1799" s="3" t="s">
        <v>5907</v>
      </c>
      <c r="D1799" s="15">
        <v>10000</v>
      </c>
      <c r="E1799" s="1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7">
        <f t="shared" si="113"/>
        <v>71.428571428571431</v>
      </c>
      <c r="O1799" s="5">
        <f t="shared" si="114"/>
        <v>0.67549999999999999</v>
      </c>
      <c r="P1799" s="6" t="s">
        <v>8293</v>
      </c>
      <c r="Q1799" s="6" t="s">
        <v>8294</v>
      </c>
      <c r="R1799" s="11">
        <f t="shared" si="115"/>
        <v>42689.19431712963</v>
      </c>
      <c r="S1799" s="12">
        <f t="shared" si="112"/>
        <v>42719.19431712963</v>
      </c>
    </row>
    <row r="1800" spans="1:19" ht="43.2">
      <c r="A1800">
        <v>1798</v>
      </c>
      <c r="B1800" s="3" t="s">
        <v>1799</v>
      </c>
      <c r="C1800" s="3" t="s">
        <v>5908</v>
      </c>
      <c r="D1800" s="15">
        <v>16000</v>
      </c>
      <c r="E1800" s="1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7">
        <f t="shared" si="113"/>
        <v>432.43243243243245</v>
      </c>
      <c r="O1800" s="5">
        <f t="shared" si="114"/>
        <v>0.136375</v>
      </c>
      <c r="P1800" s="6" t="s">
        <v>8293</v>
      </c>
      <c r="Q1800" s="6" t="s">
        <v>8294</v>
      </c>
      <c r="R1800" s="11">
        <f t="shared" si="115"/>
        <v>42343.95177083333</v>
      </c>
      <c r="S1800" s="12">
        <f t="shared" si="112"/>
        <v>42403.95177083333</v>
      </c>
    </row>
    <row r="1801" spans="1:19" ht="28.8">
      <c r="A1801">
        <v>1799</v>
      </c>
      <c r="B1801" s="3" t="s">
        <v>1800</v>
      </c>
      <c r="C1801" s="3" t="s">
        <v>5909</v>
      </c>
      <c r="D1801" s="15">
        <v>4000</v>
      </c>
      <c r="E1801" s="1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7">
        <f t="shared" si="113"/>
        <v>666.66666666666663</v>
      </c>
      <c r="O1801" s="5">
        <f t="shared" si="114"/>
        <v>1.7457500000000001E-2</v>
      </c>
      <c r="P1801" s="6" t="s">
        <v>8293</v>
      </c>
      <c r="Q1801" s="6" t="s">
        <v>8294</v>
      </c>
      <c r="R1801" s="11">
        <f t="shared" si="115"/>
        <v>41934.467685185184</v>
      </c>
      <c r="S1801" s="12">
        <f t="shared" si="112"/>
        <v>41954.509351851855</v>
      </c>
    </row>
    <row r="1802" spans="1:19" ht="43.2">
      <c r="A1802">
        <v>1800</v>
      </c>
      <c r="B1802" s="3" t="s">
        <v>1801</v>
      </c>
      <c r="C1802" s="3" t="s">
        <v>5910</v>
      </c>
      <c r="D1802" s="15">
        <v>46260</v>
      </c>
      <c r="E1802" s="1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7">
        <f t="shared" si="113"/>
        <v>409.3805309734513</v>
      </c>
      <c r="O1802" s="5">
        <f t="shared" si="114"/>
        <v>0.20449632511889321</v>
      </c>
      <c r="P1802" s="6" t="s">
        <v>8293</v>
      </c>
      <c r="Q1802" s="6" t="s">
        <v>8294</v>
      </c>
      <c r="R1802" s="11">
        <f t="shared" si="115"/>
        <v>42623.231134259258</v>
      </c>
      <c r="S1802" s="12">
        <f t="shared" si="112"/>
        <v>42653.231134259258</v>
      </c>
    </row>
    <row r="1803" spans="1:19" ht="43.2">
      <c r="A1803">
        <v>1801</v>
      </c>
      <c r="B1803" s="3" t="s">
        <v>1802</v>
      </c>
      <c r="C1803" s="3" t="s">
        <v>5911</v>
      </c>
      <c r="D1803" s="15">
        <v>17000</v>
      </c>
      <c r="E1803" s="1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7">
        <f t="shared" si="113"/>
        <v>459.45945945945948</v>
      </c>
      <c r="O1803" s="5">
        <f t="shared" si="114"/>
        <v>0.13852941176470587</v>
      </c>
      <c r="P1803" s="6" t="s">
        <v>8293</v>
      </c>
      <c r="Q1803" s="6" t="s">
        <v>8294</v>
      </c>
      <c r="R1803" s="11">
        <f t="shared" si="115"/>
        <v>42321.285509259258</v>
      </c>
      <c r="S1803" s="12">
        <f t="shared" si="112"/>
        <v>42353.131944444445</v>
      </c>
    </row>
    <row r="1804" spans="1:19" ht="43.2">
      <c r="A1804">
        <v>1802</v>
      </c>
      <c r="B1804" s="3" t="s">
        <v>1803</v>
      </c>
      <c r="C1804" s="3" t="s">
        <v>5912</v>
      </c>
      <c r="D1804" s="15">
        <v>3500</v>
      </c>
      <c r="E1804" s="1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7">
        <f t="shared" si="113"/>
        <v>194.44444444444446</v>
      </c>
      <c r="O1804" s="5">
        <f t="shared" si="114"/>
        <v>0.48485714285714288</v>
      </c>
      <c r="P1804" s="6" t="s">
        <v>8293</v>
      </c>
      <c r="Q1804" s="6" t="s">
        <v>8294</v>
      </c>
      <c r="R1804" s="11">
        <f t="shared" si="115"/>
        <v>42159.09756944445</v>
      </c>
      <c r="S1804" s="12">
        <f t="shared" si="112"/>
        <v>42182.540972222225</v>
      </c>
    </row>
    <row r="1805" spans="1:19" ht="43.2">
      <c r="A1805">
        <v>1803</v>
      </c>
      <c r="B1805" s="3" t="s">
        <v>1804</v>
      </c>
      <c r="C1805" s="3" t="s">
        <v>5913</v>
      </c>
      <c r="D1805" s="15">
        <v>17500</v>
      </c>
      <c r="E1805" s="1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7">
        <f t="shared" si="113"/>
        <v>233.33333333333334</v>
      </c>
      <c r="O1805" s="5">
        <f t="shared" si="114"/>
        <v>0.308</v>
      </c>
      <c r="P1805" s="6" t="s">
        <v>8293</v>
      </c>
      <c r="Q1805" s="6" t="s">
        <v>8294</v>
      </c>
      <c r="R1805" s="11">
        <f t="shared" si="115"/>
        <v>42017.696550925924</v>
      </c>
      <c r="S1805" s="12">
        <f t="shared" si="112"/>
        <v>42048.696550925924</v>
      </c>
    </row>
    <row r="1806" spans="1:19" ht="43.2">
      <c r="A1806">
        <v>1804</v>
      </c>
      <c r="B1806" s="3" t="s">
        <v>1805</v>
      </c>
      <c r="C1806" s="3" t="s">
        <v>5914</v>
      </c>
      <c r="D1806" s="15">
        <v>15500</v>
      </c>
      <c r="E1806" s="1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7">
        <f t="shared" si="113"/>
        <v>298.07692307692309</v>
      </c>
      <c r="O1806" s="5">
        <f t="shared" si="114"/>
        <v>0.35174193548387095</v>
      </c>
      <c r="P1806" s="6" t="s">
        <v>8293</v>
      </c>
      <c r="Q1806" s="6" t="s">
        <v>8294</v>
      </c>
      <c r="R1806" s="11">
        <f t="shared" si="115"/>
        <v>42282.303287037037</v>
      </c>
      <c r="S1806" s="12">
        <f t="shared" si="112"/>
        <v>42322.344953703709</v>
      </c>
    </row>
    <row r="1807" spans="1:19" ht="43.2">
      <c r="A1807">
        <v>1805</v>
      </c>
      <c r="B1807" s="3" t="s">
        <v>1806</v>
      </c>
      <c r="C1807" s="3" t="s">
        <v>5915</v>
      </c>
      <c r="D1807" s="15">
        <v>22500</v>
      </c>
      <c r="E1807" s="1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7">
        <f t="shared" si="113"/>
        <v>184.42622950819671</v>
      </c>
      <c r="O1807" s="5">
        <f t="shared" si="114"/>
        <v>0.36404444444444445</v>
      </c>
      <c r="P1807" s="6" t="s">
        <v>8293</v>
      </c>
      <c r="Q1807" s="6" t="s">
        <v>8294</v>
      </c>
      <c r="R1807" s="11">
        <f t="shared" si="115"/>
        <v>42247.428912037038</v>
      </c>
      <c r="S1807" s="12">
        <f t="shared" si="112"/>
        <v>42279.375</v>
      </c>
    </row>
    <row r="1808" spans="1:19" ht="43.2">
      <c r="A1808">
        <v>1806</v>
      </c>
      <c r="B1808" s="3" t="s">
        <v>1807</v>
      </c>
      <c r="C1808" s="3" t="s">
        <v>5916</v>
      </c>
      <c r="D1808" s="15">
        <v>20000</v>
      </c>
      <c r="E1808" s="1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7">
        <f t="shared" si="113"/>
        <v>2500</v>
      </c>
      <c r="O1808" s="5">
        <f t="shared" si="114"/>
        <v>2.955E-2</v>
      </c>
      <c r="P1808" s="6" t="s">
        <v>8293</v>
      </c>
      <c r="Q1808" s="6" t="s">
        <v>8294</v>
      </c>
      <c r="R1808" s="11">
        <f t="shared" si="115"/>
        <v>41877.263298611113</v>
      </c>
      <c r="S1808" s="12">
        <f t="shared" si="112"/>
        <v>41912.263298611113</v>
      </c>
    </row>
    <row r="1809" spans="1:19" ht="28.8">
      <c r="A1809">
        <v>1807</v>
      </c>
      <c r="B1809" s="3" t="s">
        <v>1808</v>
      </c>
      <c r="C1809" s="3" t="s">
        <v>5917</v>
      </c>
      <c r="D1809" s="15">
        <v>5000</v>
      </c>
      <c r="E1809" s="1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7">
        <f t="shared" si="113"/>
        <v>625</v>
      </c>
      <c r="O1809" s="5">
        <f t="shared" si="114"/>
        <v>0.1106</v>
      </c>
      <c r="P1809" s="6" t="s">
        <v>8293</v>
      </c>
      <c r="Q1809" s="6" t="s">
        <v>8294</v>
      </c>
      <c r="R1809" s="11">
        <f t="shared" si="115"/>
        <v>41879.693437499998</v>
      </c>
      <c r="S1809" s="12">
        <f t="shared" si="112"/>
        <v>41909.693437499998</v>
      </c>
    </row>
    <row r="1810" spans="1:19" ht="43.2">
      <c r="A1810">
        <v>1808</v>
      </c>
      <c r="B1810" s="3" t="s">
        <v>1809</v>
      </c>
      <c r="C1810" s="3" t="s">
        <v>5918</v>
      </c>
      <c r="D1810" s="15">
        <v>28000</v>
      </c>
      <c r="E1810" s="1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7">
        <f t="shared" si="113"/>
        <v>291.66666666666669</v>
      </c>
      <c r="O1810" s="5">
        <f t="shared" si="114"/>
        <v>0.41407142857142859</v>
      </c>
      <c r="P1810" s="6" t="s">
        <v>8293</v>
      </c>
      <c r="Q1810" s="6" t="s">
        <v>8294</v>
      </c>
      <c r="R1810" s="11">
        <f t="shared" si="115"/>
        <v>42742.305902777778</v>
      </c>
      <c r="S1810" s="12">
        <f t="shared" si="112"/>
        <v>42777.305902777778</v>
      </c>
    </row>
    <row r="1811" spans="1:19" ht="43.2">
      <c r="A1811">
        <v>1809</v>
      </c>
      <c r="B1811" s="3" t="s">
        <v>1810</v>
      </c>
      <c r="C1811" s="3" t="s">
        <v>5919</v>
      </c>
      <c r="D1811" s="15">
        <v>3500</v>
      </c>
      <c r="E1811" s="1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7">
        <f t="shared" si="113"/>
        <v>388.88888888888891</v>
      </c>
      <c r="O1811" s="5">
        <f t="shared" si="114"/>
        <v>0.10857142857142857</v>
      </c>
      <c r="P1811" s="6" t="s">
        <v>8293</v>
      </c>
      <c r="Q1811" s="6" t="s">
        <v>8294</v>
      </c>
      <c r="R1811" s="11">
        <f t="shared" si="115"/>
        <v>42029.532858796301</v>
      </c>
      <c r="S1811" s="12">
        <f t="shared" si="112"/>
        <v>42064.532858796301</v>
      </c>
    </row>
    <row r="1812" spans="1:19" ht="43.2">
      <c r="A1812">
        <v>1810</v>
      </c>
      <c r="B1812" s="3" t="s">
        <v>1811</v>
      </c>
      <c r="C1812" s="3" t="s">
        <v>5920</v>
      </c>
      <c r="D1812" s="15">
        <v>450</v>
      </c>
      <c r="E1812" s="1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7">
        <f t="shared" si="113"/>
        <v>225</v>
      </c>
      <c r="O1812" s="5">
        <f t="shared" si="114"/>
        <v>3.3333333333333333E-2</v>
      </c>
      <c r="P1812" s="6" t="s">
        <v>8293</v>
      </c>
      <c r="Q1812" s="6" t="s">
        <v>8294</v>
      </c>
      <c r="R1812" s="11">
        <f t="shared" si="115"/>
        <v>41860.53502314815</v>
      </c>
      <c r="S1812" s="12">
        <f t="shared" si="112"/>
        <v>41872.53502314815</v>
      </c>
    </row>
    <row r="1813" spans="1:19" ht="43.2">
      <c r="A1813">
        <v>1811</v>
      </c>
      <c r="B1813" s="3" t="s">
        <v>1812</v>
      </c>
      <c r="C1813" s="3" t="s">
        <v>5921</v>
      </c>
      <c r="D1813" s="15">
        <v>54000</v>
      </c>
      <c r="E1813" s="1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7">
        <f t="shared" si="113"/>
        <v>2076.9230769230771</v>
      </c>
      <c r="O1813" s="5">
        <f t="shared" si="114"/>
        <v>7.407407407407407E-4</v>
      </c>
      <c r="P1813" s="6" t="s">
        <v>8293</v>
      </c>
      <c r="Q1813" s="6" t="s">
        <v>8294</v>
      </c>
      <c r="R1813" s="11">
        <f t="shared" si="115"/>
        <v>41876.058680555558</v>
      </c>
      <c r="S1813" s="12">
        <f t="shared" si="112"/>
        <v>41935.791666666664</v>
      </c>
    </row>
    <row r="1814" spans="1:19" ht="43.2">
      <c r="A1814">
        <v>1812</v>
      </c>
      <c r="B1814" s="3" t="s">
        <v>1813</v>
      </c>
      <c r="C1814" s="3" t="s">
        <v>5922</v>
      </c>
      <c r="D1814" s="15">
        <v>6500</v>
      </c>
      <c r="E1814" s="1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7">
        <f t="shared" si="113"/>
        <v>282.60869565217394</v>
      </c>
      <c r="O1814" s="5">
        <f t="shared" si="114"/>
        <v>0.13307692307692306</v>
      </c>
      <c r="P1814" s="6" t="s">
        <v>8293</v>
      </c>
      <c r="Q1814" s="6" t="s">
        <v>8294</v>
      </c>
      <c r="R1814" s="11">
        <f t="shared" si="115"/>
        <v>42523.943703703699</v>
      </c>
      <c r="S1814" s="12">
        <f t="shared" si="112"/>
        <v>42553.943703703699</v>
      </c>
    </row>
    <row r="1815" spans="1:19" ht="43.2">
      <c r="A1815">
        <v>1813</v>
      </c>
      <c r="B1815" s="3" t="s">
        <v>1814</v>
      </c>
      <c r="C1815" s="3" t="s">
        <v>5923</v>
      </c>
      <c r="D1815" s="15">
        <v>8750</v>
      </c>
      <c r="E1815" s="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7" t="e">
        <f t="shared" si="113"/>
        <v>#DIV/0!</v>
      </c>
      <c r="O1815" s="5">
        <f t="shared" si="114"/>
        <v>0</v>
      </c>
      <c r="P1815" s="6" t="s">
        <v>8293</v>
      </c>
      <c r="Q1815" s="6" t="s">
        <v>8294</v>
      </c>
      <c r="R1815" s="11">
        <f t="shared" si="115"/>
        <v>41829.514027777775</v>
      </c>
      <c r="S1815" s="12">
        <f t="shared" si="112"/>
        <v>41859.514027777775</v>
      </c>
    </row>
    <row r="1816" spans="1:19" ht="43.2">
      <c r="A1816">
        <v>1814</v>
      </c>
      <c r="B1816" s="3" t="s">
        <v>1815</v>
      </c>
      <c r="C1816" s="3" t="s">
        <v>5924</v>
      </c>
      <c r="D1816" s="15">
        <v>12000</v>
      </c>
      <c r="E1816" s="1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7">
        <f t="shared" si="113"/>
        <v>85.714285714285708</v>
      </c>
      <c r="O1816" s="5">
        <f t="shared" si="114"/>
        <v>0.49183333333333334</v>
      </c>
      <c r="P1816" s="6" t="s">
        <v>8293</v>
      </c>
      <c r="Q1816" s="6" t="s">
        <v>8294</v>
      </c>
      <c r="R1816" s="11">
        <f t="shared" si="115"/>
        <v>42032.939074074078</v>
      </c>
      <c r="S1816" s="12">
        <f t="shared" si="112"/>
        <v>42062.939074074078</v>
      </c>
    </row>
    <row r="1817" spans="1:19" ht="57.6">
      <c r="A1817">
        <v>1815</v>
      </c>
      <c r="B1817" s="3" t="s">
        <v>1816</v>
      </c>
      <c r="C1817" s="3" t="s">
        <v>5925</v>
      </c>
      <c r="D1817" s="15">
        <v>3000</v>
      </c>
      <c r="E1817" s="1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7" t="e">
        <f t="shared" si="113"/>
        <v>#DIV/0!</v>
      </c>
      <c r="O1817" s="5">
        <f t="shared" si="114"/>
        <v>0</v>
      </c>
      <c r="P1817" s="6" t="s">
        <v>8293</v>
      </c>
      <c r="Q1817" s="6" t="s">
        <v>8294</v>
      </c>
      <c r="R1817" s="11">
        <f t="shared" si="115"/>
        <v>42172.531678240739</v>
      </c>
      <c r="S1817" s="12">
        <f t="shared" si="112"/>
        <v>42186.531678240739</v>
      </c>
    </row>
    <row r="1818" spans="1:19" ht="43.2">
      <c r="A1818">
        <v>1816</v>
      </c>
      <c r="B1818" s="3" t="s">
        <v>1817</v>
      </c>
      <c r="C1818" s="3" t="s">
        <v>5926</v>
      </c>
      <c r="D1818" s="15">
        <v>25000</v>
      </c>
      <c r="E1818" s="1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7">
        <f t="shared" si="113"/>
        <v>4166.666666666667</v>
      </c>
      <c r="O1818" s="5">
        <f t="shared" si="114"/>
        <v>2.036E-2</v>
      </c>
      <c r="P1818" s="6" t="s">
        <v>8293</v>
      </c>
      <c r="Q1818" s="6" t="s">
        <v>8294</v>
      </c>
      <c r="R1818" s="11">
        <f t="shared" si="115"/>
        <v>42548.501192129625</v>
      </c>
      <c r="S1818" s="12">
        <f t="shared" si="112"/>
        <v>42576.416666666672</v>
      </c>
    </row>
    <row r="1819" spans="1:19" ht="28.8">
      <c r="A1819">
        <v>1817</v>
      </c>
      <c r="B1819" s="3" t="s">
        <v>1818</v>
      </c>
      <c r="C1819" s="3" t="s">
        <v>5927</v>
      </c>
      <c r="D1819" s="15">
        <v>18000</v>
      </c>
      <c r="E1819" s="1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7">
        <f t="shared" si="113"/>
        <v>180</v>
      </c>
      <c r="O1819" s="5">
        <f t="shared" si="114"/>
        <v>0.52327777777777773</v>
      </c>
      <c r="P1819" s="6" t="s">
        <v>8293</v>
      </c>
      <c r="Q1819" s="6" t="s">
        <v>8294</v>
      </c>
      <c r="R1819" s="11">
        <f t="shared" si="115"/>
        <v>42705.287118055552</v>
      </c>
      <c r="S1819" s="12">
        <f t="shared" si="112"/>
        <v>42764.915972222225</v>
      </c>
    </row>
    <row r="1820" spans="1:19" ht="28.8">
      <c r="A1820">
        <v>1818</v>
      </c>
      <c r="B1820" s="3" t="s">
        <v>1819</v>
      </c>
      <c r="C1820" s="3" t="s">
        <v>5928</v>
      </c>
      <c r="D1820" s="15">
        <v>15000</v>
      </c>
      <c r="E1820" s="1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7" t="e">
        <f t="shared" si="113"/>
        <v>#DIV/0!</v>
      </c>
      <c r="O1820" s="5">
        <f t="shared" si="114"/>
        <v>0</v>
      </c>
      <c r="P1820" s="6" t="s">
        <v>8293</v>
      </c>
      <c r="Q1820" s="6" t="s">
        <v>8294</v>
      </c>
      <c r="R1820" s="11">
        <f t="shared" si="115"/>
        <v>42066.859375</v>
      </c>
      <c r="S1820" s="12">
        <f t="shared" si="112"/>
        <v>42096.817708333328</v>
      </c>
    </row>
    <row r="1821" spans="1:19" ht="43.2">
      <c r="A1821">
        <v>1819</v>
      </c>
      <c r="B1821" s="3" t="s">
        <v>1820</v>
      </c>
      <c r="C1821" s="3" t="s">
        <v>5929</v>
      </c>
      <c r="D1821" s="15">
        <v>1200</v>
      </c>
      <c r="E1821" s="1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7">
        <f t="shared" si="113"/>
        <v>300</v>
      </c>
      <c r="O1821" s="5">
        <f t="shared" si="114"/>
        <v>2.0833333333333332E-2</v>
      </c>
      <c r="P1821" s="6" t="s">
        <v>8293</v>
      </c>
      <c r="Q1821" s="6" t="s">
        <v>8294</v>
      </c>
      <c r="R1821" s="11">
        <f t="shared" si="115"/>
        <v>41820.377268518518</v>
      </c>
      <c r="S1821" s="12">
        <f t="shared" si="112"/>
        <v>41850.377268518518</v>
      </c>
    </row>
    <row r="1822" spans="1:19" ht="57.6">
      <c r="A1822">
        <v>1820</v>
      </c>
      <c r="B1822" s="3" t="s">
        <v>1821</v>
      </c>
      <c r="C1822" s="3" t="s">
        <v>5930</v>
      </c>
      <c r="D1822" s="15">
        <v>26000</v>
      </c>
      <c r="E1822" s="1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7">
        <f t="shared" si="113"/>
        <v>3250</v>
      </c>
      <c r="O1822" s="5">
        <f t="shared" si="114"/>
        <v>6.565384615384616E-2</v>
      </c>
      <c r="P1822" s="6" t="s">
        <v>8293</v>
      </c>
      <c r="Q1822" s="6" t="s">
        <v>8294</v>
      </c>
      <c r="R1822" s="11">
        <f t="shared" si="115"/>
        <v>42064.709374999999</v>
      </c>
      <c r="S1822" s="12">
        <f t="shared" si="112"/>
        <v>42094.667708333334</v>
      </c>
    </row>
    <row r="1823" spans="1:19" ht="43.2">
      <c r="A1823">
        <v>1821</v>
      </c>
      <c r="B1823" s="3" t="s">
        <v>1822</v>
      </c>
      <c r="C1823" s="3" t="s">
        <v>5931</v>
      </c>
      <c r="D1823" s="15">
        <v>2500</v>
      </c>
      <c r="E1823" s="1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7">
        <f t="shared" si="113"/>
        <v>43.859649122807021</v>
      </c>
      <c r="O1823" s="5">
        <f t="shared" si="114"/>
        <v>1.3489</v>
      </c>
      <c r="P1823" s="6" t="s">
        <v>8280</v>
      </c>
      <c r="Q1823" s="6" t="s">
        <v>8281</v>
      </c>
      <c r="R1823" s="11">
        <f t="shared" si="115"/>
        <v>40925.944062499999</v>
      </c>
      <c r="S1823" s="12">
        <f t="shared" si="112"/>
        <v>40970.944062499999</v>
      </c>
    </row>
    <row r="1824" spans="1:19" ht="28.8">
      <c r="A1824">
        <v>1822</v>
      </c>
      <c r="B1824" s="3" t="s">
        <v>1823</v>
      </c>
      <c r="C1824" s="3" t="s">
        <v>5932</v>
      </c>
      <c r="D1824" s="15">
        <v>300</v>
      </c>
      <c r="E1824" s="1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7">
        <f t="shared" si="113"/>
        <v>27.272727272727273</v>
      </c>
      <c r="O1824" s="5">
        <f t="shared" si="114"/>
        <v>1</v>
      </c>
      <c r="P1824" s="6" t="s">
        <v>8280</v>
      </c>
      <c r="Q1824" s="6" t="s">
        <v>8281</v>
      </c>
      <c r="R1824" s="11">
        <f t="shared" si="115"/>
        <v>41634.422013888892</v>
      </c>
      <c r="S1824" s="12">
        <f t="shared" si="112"/>
        <v>41670.417361111111</v>
      </c>
    </row>
    <row r="1825" spans="1:19" ht="43.2">
      <c r="A1825">
        <v>1823</v>
      </c>
      <c r="B1825" s="3" t="s">
        <v>1824</v>
      </c>
      <c r="C1825" s="3" t="s">
        <v>5933</v>
      </c>
      <c r="D1825" s="15">
        <v>700</v>
      </c>
      <c r="E1825" s="1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7">
        <f t="shared" si="113"/>
        <v>21.212121212121211</v>
      </c>
      <c r="O1825" s="5">
        <f t="shared" si="114"/>
        <v>1.1585714285714286</v>
      </c>
      <c r="P1825" s="6" t="s">
        <v>8280</v>
      </c>
      <c r="Q1825" s="6" t="s">
        <v>8281</v>
      </c>
      <c r="R1825" s="11">
        <f t="shared" si="115"/>
        <v>41176.309907407405</v>
      </c>
      <c r="S1825" s="12">
        <f t="shared" si="112"/>
        <v>41206.309907407405</v>
      </c>
    </row>
    <row r="1826" spans="1:19">
      <c r="A1826">
        <v>1824</v>
      </c>
      <c r="B1826" s="3" t="s">
        <v>1825</v>
      </c>
      <c r="C1826" s="3" t="s">
        <v>5934</v>
      </c>
      <c r="D1826" s="15">
        <v>3000</v>
      </c>
      <c r="E1826" s="1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7">
        <f t="shared" si="113"/>
        <v>75</v>
      </c>
      <c r="O1826" s="5">
        <f t="shared" si="114"/>
        <v>1.0006666666666666</v>
      </c>
      <c r="P1826" s="6" t="s">
        <v>8280</v>
      </c>
      <c r="Q1826" s="6" t="s">
        <v>8281</v>
      </c>
      <c r="R1826" s="11">
        <f t="shared" si="115"/>
        <v>41626.541284722218</v>
      </c>
      <c r="S1826" s="12">
        <f t="shared" si="112"/>
        <v>41646.713888888888</v>
      </c>
    </row>
    <row r="1827" spans="1:19" ht="43.2">
      <c r="A1827">
        <v>1825</v>
      </c>
      <c r="B1827" s="3" t="s">
        <v>1826</v>
      </c>
      <c r="C1827" s="3" t="s">
        <v>5935</v>
      </c>
      <c r="D1827" s="15">
        <v>2000</v>
      </c>
      <c r="E1827" s="1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7">
        <f t="shared" si="113"/>
        <v>40</v>
      </c>
      <c r="O1827" s="5">
        <f t="shared" si="114"/>
        <v>1.0505</v>
      </c>
      <c r="P1827" s="6" t="s">
        <v>8280</v>
      </c>
      <c r="Q1827" s="6" t="s">
        <v>8281</v>
      </c>
      <c r="R1827" s="11">
        <f t="shared" si="115"/>
        <v>41443.45952546296</v>
      </c>
      <c r="S1827" s="12">
        <f t="shared" si="112"/>
        <v>41466.45952546296</v>
      </c>
    </row>
    <row r="1828" spans="1:19" ht="28.8">
      <c r="A1828">
        <v>1826</v>
      </c>
      <c r="B1828" s="3" t="s">
        <v>1827</v>
      </c>
      <c r="C1828" s="3" t="s">
        <v>5936</v>
      </c>
      <c r="D1828" s="15">
        <v>2000</v>
      </c>
      <c r="E1828" s="1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7">
        <f t="shared" si="113"/>
        <v>52.631578947368418</v>
      </c>
      <c r="O1828" s="5">
        <f t="shared" si="114"/>
        <v>1.01</v>
      </c>
      <c r="P1828" s="6" t="s">
        <v>8280</v>
      </c>
      <c r="Q1828" s="6" t="s">
        <v>8281</v>
      </c>
      <c r="R1828" s="11">
        <f t="shared" si="115"/>
        <v>41657.548807870371</v>
      </c>
      <c r="S1828" s="12">
        <f t="shared" si="112"/>
        <v>41687.548807870371</v>
      </c>
    </row>
    <row r="1829" spans="1:19" ht="43.2">
      <c r="A1829">
        <v>1827</v>
      </c>
      <c r="B1829" s="3" t="s">
        <v>1828</v>
      </c>
      <c r="C1829" s="3" t="s">
        <v>5937</v>
      </c>
      <c r="D1829" s="15">
        <v>8000</v>
      </c>
      <c r="E1829" s="1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7">
        <f t="shared" si="113"/>
        <v>83.333333333333329</v>
      </c>
      <c r="O1829" s="5">
        <f t="shared" si="114"/>
        <v>1.0066250000000001</v>
      </c>
      <c r="P1829" s="6" t="s">
        <v>8280</v>
      </c>
      <c r="Q1829" s="6" t="s">
        <v>8281</v>
      </c>
      <c r="R1829" s="11">
        <f t="shared" si="115"/>
        <v>40554.950937499998</v>
      </c>
      <c r="S1829" s="12">
        <f t="shared" si="112"/>
        <v>40604.950937499998</v>
      </c>
    </row>
    <row r="1830" spans="1:19" ht="57.6">
      <c r="A1830">
        <v>1828</v>
      </c>
      <c r="B1830" s="3" t="s">
        <v>1829</v>
      </c>
      <c r="C1830" s="3" t="s">
        <v>5938</v>
      </c>
      <c r="D1830" s="15">
        <v>20000</v>
      </c>
      <c r="E1830" s="1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7">
        <f t="shared" si="113"/>
        <v>416.66666666666669</v>
      </c>
      <c r="O1830" s="5">
        <f t="shared" si="114"/>
        <v>1.0016</v>
      </c>
      <c r="P1830" s="6" t="s">
        <v>8280</v>
      </c>
      <c r="Q1830" s="6" t="s">
        <v>8281</v>
      </c>
      <c r="R1830" s="11">
        <f t="shared" si="115"/>
        <v>41736.524652777778</v>
      </c>
      <c r="S1830" s="12">
        <f t="shared" si="112"/>
        <v>41768.541666666664</v>
      </c>
    </row>
    <row r="1831" spans="1:19" ht="43.2">
      <c r="A1831">
        <v>1829</v>
      </c>
      <c r="B1831" s="3" t="s">
        <v>1830</v>
      </c>
      <c r="C1831" s="3" t="s">
        <v>5939</v>
      </c>
      <c r="D1831" s="15">
        <v>1500</v>
      </c>
      <c r="E1831" s="1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7">
        <f t="shared" si="113"/>
        <v>45.454545454545453</v>
      </c>
      <c r="O1831" s="5">
        <f t="shared" si="114"/>
        <v>1.6668333333333334</v>
      </c>
      <c r="P1831" s="6" t="s">
        <v>8280</v>
      </c>
      <c r="Q1831" s="6" t="s">
        <v>8281</v>
      </c>
      <c r="R1831" s="11">
        <f t="shared" si="115"/>
        <v>40515.712627314817</v>
      </c>
      <c r="S1831" s="12">
        <f t="shared" si="112"/>
        <v>40564.541666666664</v>
      </c>
    </row>
    <row r="1832" spans="1:19" ht="43.2">
      <c r="A1832">
        <v>1830</v>
      </c>
      <c r="B1832" s="3" t="s">
        <v>1831</v>
      </c>
      <c r="C1832" s="3" t="s">
        <v>5940</v>
      </c>
      <c r="D1832" s="15">
        <v>15000</v>
      </c>
      <c r="E1832" s="1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7">
        <f t="shared" si="113"/>
        <v>66.371681415929203</v>
      </c>
      <c r="O1832" s="5">
        <f t="shared" si="114"/>
        <v>1.0153333333333334</v>
      </c>
      <c r="P1832" s="6" t="s">
        <v>8280</v>
      </c>
      <c r="Q1832" s="6" t="s">
        <v>8281</v>
      </c>
      <c r="R1832" s="11">
        <f t="shared" si="115"/>
        <v>41664.309108796297</v>
      </c>
      <c r="S1832" s="12">
        <f t="shared" si="112"/>
        <v>41694.309108796297</v>
      </c>
    </row>
    <row r="1833" spans="1:19" ht="43.2">
      <c r="A1833">
        <v>1831</v>
      </c>
      <c r="B1833" s="3" t="s">
        <v>1832</v>
      </c>
      <c r="C1833" s="3" t="s">
        <v>5941</v>
      </c>
      <c r="D1833" s="15">
        <v>1000</v>
      </c>
      <c r="E1833" s="1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7">
        <f t="shared" si="113"/>
        <v>71.428571428571431</v>
      </c>
      <c r="O1833" s="5">
        <f t="shared" si="114"/>
        <v>1.03</v>
      </c>
      <c r="P1833" s="6" t="s">
        <v>8280</v>
      </c>
      <c r="Q1833" s="6" t="s">
        <v>8281</v>
      </c>
      <c r="R1833" s="11">
        <f t="shared" si="115"/>
        <v>41026.621099537035</v>
      </c>
      <c r="S1833" s="12">
        <f t="shared" si="112"/>
        <v>41041.621099537035</v>
      </c>
    </row>
    <row r="1834" spans="1:19" ht="43.2">
      <c r="A1834">
        <v>1832</v>
      </c>
      <c r="B1834" s="3" t="s">
        <v>1833</v>
      </c>
      <c r="C1834" s="3" t="s">
        <v>5942</v>
      </c>
      <c r="D1834" s="15">
        <v>350</v>
      </c>
      <c r="E1834" s="1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7">
        <f t="shared" si="113"/>
        <v>17.5</v>
      </c>
      <c r="O1834" s="5">
        <f t="shared" si="114"/>
        <v>1.4285714285714286</v>
      </c>
      <c r="P1834" s="6" t="s">
        <v>8280</v>
      </c>
      <c r="Q1834" s="6" t="s">
        <v>8281</v>
      </c>
      <c r="R1834" s="11">
        <f t="shared" si="115"/>
        <v>40576.164664351854</v>
      </c>
      <c r="S1834" s="12">
        <f t="shared" si="112"/>
        <v>40606.164664351854</v>
      </c>
    </row>
    <row r="1835" spans="1:19" ht="43.2">
      <c r="A1835">
        <v>1833</v>
      </c>
      <c r="B1835" s="3" t="s">
        <v>1834</v>
      </c>
      <c r="C1835" s="3" t="s">
        <v>5943</v>
      </c>
      <c r="D1835" s="15">
        <v>400</v>
      </c>
      <c r="E1835" s="1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7">
        <f t="shared" si="113"/>
        <v>16</v>
      </c>
      <c r="O1835" s="5">
        <f t="shared" si="114"/>
        <v>2.625</v>
      </c>
      <c r="P1835" s="6" t="s">
        <v>8280</v>
      </c>
      <c r="Q1835" s="6" t="s">
        <v>8281</v>
      </c>
      <c r="R1835" s="11">
        <f t="shared" si="115"/>
        <v>41302.669016203705</v>
      </c>
      <c r="S1835" s="12">
        <f t="shared" si="112"/>
        <v>41334.957638888889</v>
      </c>
    </row>
    <row r="1836" spans="1:19" ht="28.8">
      <c r="A1836">
        <v>1834</v>
      </c>
      <c r="B1836" s="3" t="s">
        <v>1835</v>
      </c>
      <c r="C1836" s="3" t="s">
        <v>5944</v>
      </c>
      <c r="D1836" s="15">
        <v>10000</v>
      </c>
      <c r="E1836" s="1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7">
        <f t="shared" si="113"/>
        <v>111.11111111111111</v>
      </c>
      <c r="O1836" s="5">
        <f t="shared" si="114"/>
        <v>1.1805000000000001</v>
      </c>
      <c r="P1836" s="6" t="s">
        <v>8280</v>
      </c>
      <c r="Q1836" s="6" t="s">
        <v>8281</v>
      </c>
      <c r="R1836" s="11">
        <f t="shared" si="115"/>
        <v>41988.589062500003</v>
      </c>
      <c r="S1836" s="12">
        <f t="shared" si="112"/>
        <v>42028.589062500003</v>
      </c>
    </row>
    <row r="1837" spans="1:19" ht="57.6">
      <c r="A1837">
        <v>1835</v>
      </c>
      <c r="B1837" s="3" t="s">
        <v>1836</v>
      </c>
      <c r="C1837" s="3" t="s">
        <v>5945</v>
      </c>
      <c r="D1837" s="15">
        <v>500</v>
      </c>
      <c r="E1837" s="1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7">
        <f t="shared" si="113"/>
        <v>45.454545454545453</v>
      </c>
      <c r="O1837" s="5">
        <f t="shared" si="114"/>
        <v>1.04</v>
      </c>
      <c r="P1837" s="6" t="s">
        <v>8280</v>
      </c>
      <c r="Q1837" s="6" t="s">
        <v>8281</v>
      </c>
      <c r="R1837" s="11">
        <f t="shared" si="115"/>
        <v>42430.327210648145</v>
      </c>
      <c r="S1837" s="12">
        <f t="shared" si="112"/>
        <v>42460.285543981481</v>
      </c>
    </row>
    <row r="1838" spans="1:19" ht="28.8">
      <c r="A1838">
        <v>1836</v>
      </c>
      <c r="B1838" s="3" t="s">
        <v>1837</v>
      </c>
      <c r="C1838" s="3" t="s">
        <v>5946</v>
      </c>
      <c r="D1838" s="15">
        <v>5000</v>
      </c>
      <c r="E1838" s="1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7">
        <f t="shared" si="113"/>
        <v>90.909090909090907</v>
      </c>
      <c r="O1838" s="5">
        <f t="shared" si="114"/>
        <v>2.0034000000000001</v>
      </c>
      <c r="P1838" s="6" t="s">
        <v>8280</v>
      </c>
      <c r="Q1838" s="6" t="s">
        <v>8281</v>
      </c>
      <c r="R1838" s="11">
        <f t="shared" si="115"/>
        <v>41305.434363425928</v>
      </c>
      <c r="S1838" s="12">
        <f t="shared" si="112"/>
        <v>41322.434363425928</v>
      </c>
    </row>
    <row r="1839" spans="1:19" ht="57.6">
      <c r="A1839">
        <v>1837</v>
      </c>
      <c r="B1839" s="3" t="s">
        <v>1838</v>
      </c>
      <c r="C1839" s="3" t="s">
        <v>5947</v>
      </c>
      <c r="D1839" s="15">
        <v>600</v>
      </c>
      <c r="E1839" s="1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7">
        <f t="shared" si="113"/>
        <v>20</v>
      </c>
      <c r="O1839" s="5">
        <f t="shared" si="114"/>
        <v>3.0683333333333334</v>
      </c>
      <c r="P1839" s="6" t="s">
        <v>8280</v>
      </c>
      <c r="Q1839" s="6" t="s">
        <v>8281</v>
      </c>
      <c r="R1839" s="11">
        <f t="shared" si="115"/>
        <v>40925.672858796301</v>
      </c>
      <c r="S1839" s="12">
        <f t="shared" si="112"/>
        <v>40985.631192129629</v>
      </c>
    </row>
    <row r="1840" spans="1:19" ht="43.2">
      <c r="A1840">
        <v>1838</v>
      </c>
      <c r="B1840" s="3" t="s">
        <v>1839</v>
      </c>
      <c r="C1840" s="3" t="s">
        <v>5948</v>
      </c>
      <c r="D1840" s="15">
        <v>1000</v>
      </c>
      <c r="E1840" s="1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7">
        <f t="shared" si="113"/>
        <v>35.714285714285715</v>
      </c>
      <c r="O1840" s="5">
        <f t="shared" si="114"/>
        <v>1.00149</v>
      </c>
      <c r="P1840" s="6" t="s">
        <v>8280</v>
      </c>
      <c r="Q1840" s="6" t="s">
        <v>8281</v>
      </c>
      <c r="R1840" s="11">
        <f t="shared" si="115"/>
        <v>40788.411539351851</v>
      </c>
      <c r="S1840" s="12">
        <f t="shared" si="112"/>
        <v>40816.75</v>
      </c>
    </row>
    <row r="1841" spans="1:19" ht="43.2">
      <c r="A1841">
        <v>1839</v>
      </c>
      <c r="B1841" s="3" t="s">
        <v>1840</v>
      </c>
      <c r="C1841" s="3" t="s">
        <v>5949</v>
      </c>
      <c r="D1841" s="15">
        <v>1000</v>
      </c>
      <c r="E1841" s="1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7">
        <f t="shared" si="113"/>
        <v>22.222222222222221</v>
      </c>
      <c r="O1841" s="5">
        <f t="shared" si="114"/>
        <v>2.0529999999999999</v>
      </c>
      <c r="P1841" s="6" t="s">
        <v>8280</v>
      </c>
      <c r="Q1841" s="6" t="s">
        <v>8281</v>
      </c>
      <c r="R1841" s="11">
        <f t="shared" si="115"/>
        <v>42614.347013888888</v>
      </c>
      <c r="S1841" s="12">
        <f t="shared" si="112"/>
        <v>42644.347013888888</v>
      </c>
    </row>
    <row r="1842" spans="1:19" ht="43.2">
      <c r="A1842">
        <v>1840</v>
      </c>
      <c r="B1842" s="3" t="s">
        <v>1841</v>
      </c>
      <c r="C1842" s="3" t="s">
        <v>5950</v>
      </c>
      <c r="D1842" s="15">
        <v>900</v>
      </c>
      <c r="E1842" s="1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7">
        <f t="shared" si="113"/>
        <v>69.230769230769226</v>
      </c>
      <c r="O1842" s="5">
        <f t="shared" si="114"/>
        <v>1.0888888888888888</v>
      </c>
      <c r="P1842" s="6" t="s">
        <v>8280</v>
      </c>
      <c r="Q1842" s="6" t="s">
        <v>8281</v>
      </c>
      <c r="R1842" s="11">
        <f t="shared" si="115"/>
        <v>41381.721180555556</v>
      </c>
      <c r="S1842" s="12">
        <f t="shared" si="112"/>
        <v>41400.832638888889</v>
      </c>
    </row>
    <row r="1843" spans="1:19" ht="28.8">
      <c r="A1843">
        <v>1841</v>
      </c>
      <c r="B1843" s="3" t="s">
        <v>1842</v>
      </c>
      <c r="C1843" s="3" t="s">
        <v>5951</v>
      </c>
      <c r="D1843" s="15">
        <v>2000</v>
      </c>
      <c r="E1843" s="1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7">
        <f t="shared" si="113"/>
        <v>50</v>
      </c>
      <c r="O1843" s="5">
        <f t="shared" si="114"/>
        <v>1.0175000000000001</v>
      </c>
      <c r="P1843" s="6" t="s">
        <v>8280</v>
      </c>
      <c r="Q1843" s="6" t="s">
        <v>8281</v>
      </c>
      <c r="R1843" s="11">
        <f t="shared" si="115"/>
        <v>41745.47042824074</v>
      </c>
      <c r="S1843" s="12">
        <f t="shared" si="112"/>
        <v>41778.832638888889</v>
      </c>
    </row>
    <row r="1844" spans="1:19" ht="43.2">
      <c r="A1844">
        <v>1842</v>
      </c>
      <c r="B1844" s="3" t="s">
        <v>1843</v>
      </c>
      <c r="C1844" s="3" t="s">
        <v>5952</v>
      </c>
      <c r="D1844" s="15">
        <v>2000</v>
      </c>
      <c r="E1844" s="1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7">
        <f t="shared" si="113"/>
        <v>95.238095238095241</v>
      </c>
      <c r="O1844" s="5">
        <f t="shared" si="114"/>
        <v>1.2524999999999999</v>
      </c>
      <c r="P1844" s="6" t="s">
        <v>8280</v>
      </c>
      <c r="Q1844" s="6" t="s">
        <v>8281</v>
      </c>
      <c r="R1844" s="11">
        <f t="shared" si="115"/>
        <v>42031.256724537037</v>
      </c>
      <c r="S1844" s="12">
        <f t="shared" si="112"/>
        <v>42064.874305555553</v>
      </c>
    </row>
    <row r="1845" spans="1:19" ht="57.6">
      <c r="A1845">
        <v>1843</v>
      </c>
      <c r="B1845" s="3" t="s">
        <v>1844</v>
      </c>
      <c r="C1845" s="3" t="s">
        <v>5953</v>
      </c>
      <c r="D1845" s="15">
        <v>10000</v>
      </c>
      <c r="E1845" s="1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7">
        <f t="shared" si="113"/>
        <v>74.626865671641795</v>
      </c>
      <c r="O1845" s="5">
        <f t="shared" si="114"/>
        <v>1.2400610000000001</v>
      </c>
      <c r="P1845" s="6" t="s">
        <v>8280</v>
      </c>
      <c r="Q1845" s="6" t="s">
        <v>8281</v>
      </c>
      <c r="R1845" s="11">
        <f t="shared" si="115"/>
        <v>40564.619837962964</v>
      </c>
      <c r="S1845" s="12">
        <f t="shared" si="112"/>
        <v>40594.619837962964</v>
      </c>
    </row>
    <row r="1846" spans="1:19" ht="43.2">
      <c r="A1846">
        <v>1844</v>
      </c>
      <c r="B1846" s="3" t="s">
        <v>1845</v>
      </c>
      <c r="C1846" s="3" t="s">
        <v>5954</v>
      </c>
      <c r="D1846" s="15">
        <v>1500</v>
      </c>
      <c r="E1846" s="1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7">
        <f t="shared" si="113"/>
        <v>75</v>
      </c>
      <c r="O1846" s="5">
        <f t="shared" si="114"/>
        <v>1.014</v>
      </c>
      <c r="P1846" s="6" t="s">
        <v>8280</v>
      </c>
      <c r="Q1846" s="6" t="s">
        <v>8281</v>
      </c>
      <c r="R1846" s="11">
        <f t="shared" si="115"/>
        <v>40666.598541666666</v>
      </c>
      <c r="S1846" s="12">
        <f t="shared" si="112"/>
        <v>40704.75</v>
      </c>
    </row>
    <row r="1847" spans="1:19" ht="86.4">
      <c r="A1847">
        <v>1845</v>
      </c>
      <c r="B1847" s="3" t="s">
        <v>1846</v>
      </c>
      <c r="C1847" s="3" t="s">
        <v>5955</v>
      </c>
      <c r="D1847" s="15">
        <v>1000</v>
      </c>
      <c r="E1847" s="1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7">
        <f t="shared" si="113"/>
        <v>52.631578947368418</v>
      </c>
      <c r="O1847" s="5">
        <f t="shared" si="114"/>
        <v>1</v>
      </c>
      <c r="P1847" s="6" t="s">
        <v>8280</v>
      </c>
      <c r="Q1847" s="6" t="s">
        <v>8281</v>
      </c>
      <c r="R1847" s="11">
        <f t="shared" si="115"/>
        <v>42522.958310185189</v>
      </c>
      <c r="S1847" s="12">
        <f t="shared" si="112"/>
        <v>42537.829861111109</v>
      </c>
    </row>
    <row r="1848" spans="1:19" ht="43.2">
      <c r="A1848">
        <v>1846</v>
      </c>
      <c r="B1848" s="3" t="s">
        <v>1847</v>
      </c>
      <c r="C1848" s="3" t="s">
        <v>5956</v>
      </c>
      <c r="D1848" s="15">
        <v>15000</v>
      </c>
      <c r="E1848" s="1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7">
        <f t="shared" si="113"/>
        <v>71.770334928229659</v>
      </c>
      <c r="O1848" s="5">
        <f t="shared" si="114"/>
        <v>1.3792666666666666</v>
      </c>
      <c r="P1848" s="6" t="s">
        <v>8280</v>
      </c>
      <c r="Q1848" s="6" t="s">
        <v>8281</v>
      </c>
      <c r="R1848" s="11">
        <f t="shared" si="115"/>
        <v>41228.275196759263</v>
      </c>
      <c r="S1848" s="12">
        <f t="shared" si="112"/>
        <v>41258.275196759263</v>
      </c>
    </row>
    <row r="1849" spans="1:19" ht="57.6">
      <c r="A1849">
        <v>1847</v>
      </c>
      <c r="B1849" s="3" t="s">
        <v>1848</v>
      </c>
      <c r="C1849" s="3" t="s">
        <v>5957</v>
      </c>
      <c r="D1849" s="15">
        <v>2500</v>
      </c>
      <c r="E1849" s="1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7">
        <f t="shared" si="113"/>
        <v>65.78947368421052</v>
      </c>
      <c r="O1849" s="5">
        <f t="shared" si="114"/>
        <v>1.2088000000000001</v>
      </c>
      <c r="P1849" s="6" t="s">
        <v>8280</v>
      </c>
      <c r="Q1849" s="6" t="s">
        <v>8281</v>
      </c>
      <c r="R1849" s="11">
        <f t="shared" si="115"/>
        <v>42093.861481481479</v>
      </c>
      <c r="S1849" s="12">
        <f t="shared" si="112"/>
        <v>42114.861481481479</v>
      </c>
    </row>
    <row r="1850" spans="1:19" ht="43.2">
      <c r="A1850">
        <v>1848</v>
      </c>
      <c r="B1850" s="3" t="s">
        <v>1849</v>
      </c>
      <c r="C1850" s="3" t="s">
        <v>5958</v>
      </c>
      <c r="D1850" s="15">
        <v>3000</v>
      </c>
      <c r="E1850" s="1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7">
        <f t="shared" si="113"/>
        <v>125</v>
      </c>
      <c r="O1850" s="5">
        <f t="shared" si="114"/>
        <v>1.0736666666666668</v>
      </c>
      <c r="P1850" s="6" t="s">
        <v>8280</v>
      </c>
      <c r="Q1850" s="6" t="s">
        <v>8281</v>
      </c>
      <c r="R1850" s="11">
        <f t="shared" si="115"/>
        <v>40691.413055555553</v>
      </c>
      <c r="S1850" s="12">
        <f t="shared" si="112"/>
        <v>40754.915972222225</v>
      </c>
    </row>
    <row r="1851" spans="1:19" ht="28.8">
      <c r="A1851">
        <v>1849</v>
      </c>
      <c r="B1851" s="3" t="s">
        <v>1850</v>
      </c>
      <c r="C1851" s="3" t="s">
        <v>5959</v>
      </c>
      <c r="D1851" s="15">
        <v>300</v>
      </c>
      <c r="E1851" s="1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7">
        <f t="shared" si="113"/>
        <v>37.5</v>
      </c>
      <c r="O1851" s="5">
        <f t="shared" si="114"/>
        <v>1.0033333333333334</v>
      </c>
      <c r="P1851" s="6" t="s">
        <v>8280</v>
      </c>
      <c r="Q1851" s="6" t="s">
        <v>8281</v>
      </c>
      <c r="R1851" s="11">
        <f t="shared" si="115"/>
        <v>41169.470590277779</v>
      </c>
      <c r="S1851" s="12">
        <f t="shared" si="112"/>
        <v>41199.470590277779</v>
      </c>
    </row>
    <row r="1852" spans="1:19" ht="43.2">
      <c r="A1852">
        <v>1850</v>
      </c>
      <c r="B1852" s="3" t="s">
        <v>1851</v>
      </c>
      <c r="C1852" s="3" t="s">
        <v>5960</v>
      </c>
      <c r="D1852" s="15">
        <v>9000</v>
      </c>
      <c r="E1852" s="1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7">
        <f t="shared" si="113"/>
        <v>50.279329608938546</v>
      </c>
      <c r="O1852" s="5">
        <f t="shared" si="114"/>
        <v>1.0152222222222222</v>
      </c>
      <c r="P1852" s="6" t="s">
        <v>8280</v>
      </c>
      <c r="Q1852" s="6" t="s">
        <v>8281</v>
      </c>
      <c r="R1852" s="11">
        <f t="shared" si="115"/>
        <v>41800.584490740745</v>
      </c>
      <c r="S1852" s="12">
        <f t="shared" si="112"/>
        <v>41830.584490740745</v>
      </c>
    </row>
    <row r="1853" spans="1:19" ht="43.2">
      <c r="A1853">
        <v>1851</v>
      </c>
      <c r="B1853" s="3" t="s">
        <v>1852</v>
      </c>
      <c r="C1853" s="3" t="s">
        <v>5961</v>
      </c>
      <c r="D1853" s="15">
        <v>1300</v>
      </c>
      <c r="E1853" s="1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7">
        <f t="shared" si="113"/>
        <v>50</v>
      </c>
      <c r="O1853" s="5">
        <f t="shared" si="114"/>
        <v>1.0007692307692309</v>
      </c>
      <c r="P1853" s="6" t="s">
        <v>8280</v>
      </c>
      <c r="Q1853" s="6" t="s">
        <v>8281</v>
      </c>
      <c r="R1853" s="11">
        <f t="shared" si="115"/>
        <v>41827.531689814816</v>
      </c>
      <c r="S1853" s="12">
        <f t="shared" si="112"/>
        <v>41847.666666666664</v>
      </c>
    </row>
    <row r="1854" spans="1:19" ht="43.2">
      <c r="A1854">
        <v>1852</v>
      </c>
      <c r="B1854" s="3" t="s">
        <v>1853</v>
      </c>
      <c r="C1854" s="3" t="s">
        <v>5962</v>
      </c>
      <c r="D1854" s="15">
        <v>15000</v>
      </c>
      <c r="E1854" s="1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7">
        <f t="shared" si="113"/>
        <v>114.50381679389314</v>
      </c>
      <c r="O1854" s="5">
        <f t="shared" si="114"/>
        <v>1.1696666666666666</v>
      </c>
      <c r="P1854" s="6" t="s">
        <v>8280</v>
      </c>
      <c r="Q1854" s="6" t="s">
        <v>8281</v>
      </c>
      <c r="R1854" s="11">
        <f t="shared" si="115"/>
        <v>42081.39643518519</v>
      </c>
      <c r="S1854" s="12">
        <f t="shared" si="112"/>
        <v>42118.625</v>
      </c>
    </row>
    <row r="1855" spans="1:19" ht="43.2">
      <c r="A1855">
        <v>1853</v>
      </c>
      <c r="B1855" s="3" t="s">
        <v>1854</v>
      </c>
      <c r="C1855" s="3" t="s">
        <v>5963</v>
      </c>
      <c r="D1855" s="15">
        <v>800</v>
      </c>
      <c r="E1855" s="1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7">
        <f t="shared" si="113"/>
        <v>57.142857142857146</v>
      </c>
      <c r="O1855" s="5">
        <f t="shared" si="114"/>
        <v>1.01875</v>
      </c>
      <c r="P1855" s="6" t="s">
        <v>8280</v>
      </c>
      <c r="Q1855" s="6" t="s">
        <v>8281</v>
      </c>
      <c r="R1855" s="11">
        <f t="shared" si="115"/>
        <v>41176.685381944444</v>
      </c>
      <c r="S1855" s="12">
        <f t="shared" si="112"/>
        <v>41226.727048611108</v>
      </c>
    </row>
    <row r="1856" spans="1:19" ht="43.2">
      <c r="A1856">
        <v>1854</v>
      </c>
      <c r="B1856" s="3" t="s">
        <v>1855</v>
      </c>
      <c r="C1856" s="3" t="s">
        <v>5964</v>
      </c>
      <c r="D1856" s="15">
        <v>15000</v>
      </c>
      <c r="E1856" s="1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7">
        <f t="shared" si="113"/>
        <v>86.206896551724142</v>
      </c>
      <c r="O1856" s="5">
        <f t="shared" si="114"/>
        <v>1.0212366666666666</v>
      </c>
      <c r="P1856" s="6" t="s">
        <v>8280</v>
      </c>
      <c r="Q1856" s="6" t="s">
        <v>8281</v>
      </c>
      <c r="R1856" s="11">
        <f t="shared" si="115"/>
        <v>41387.646261574075</v>
      </c>
      <c r="S1856" s="12">
        <f t="shared" si="112"/>
        <v>41417.646261574075</v>
      </c>
    </row>
    <row r="1857" spans="1:19" ht="43.2">
      <c r="A1857">
        <v>1855</v>
      </c>
      <c r="B1857" s="3" t="s">
        <v>1856</v>
      </c>
      <c r="C1857" s="3" t="s">
        <v>5965</v>
      </c>
      <c r="D1857" s="15">
        <v>8750</v>
      </c>
      <c r="E1857" s="1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7">
        <f t="shared" si="113"/>
        <v>45.811518324607327</v>
      </c>
      <c r="O1857" s="5">
        <f t="shared" si="114"/>
        <v>1.5405897142857143</v>
      </c>
      <c r="P1857" s="6" t="s">
        <v>8280</v>
      </c>
      <c r="Q1857" s="6" t="s">
        <v>8281</v>
      </c>
      <c r="R1857" s="11">
        <f t="shared" si="115"/>
        <v>41600.163657407407</v>
      </c>
      <c r="S1857" s="12">
        <f t="shared" si="112"/>
        <v>41645.163657407407</v>
      </c>
    </row>
    <row r="1858" spans="1:19" ht="57.6">
      <c r="A1858">
        <v>1856</v>
      </c>
      <c r="B1858" s="3" t="s">
        <v>1857</v>
      </c>
      <c r="C1858" s="3" t="s">
        <v>5966</v>
      </c>
      <c r="D1858" s="15">
        <v>2000</v>
      </c>
      <c r="E1858" s="1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7">
        <f t="shared" si="113"/>
        <v>52.631578947368418</v>
      </c>
      <c r="O1858" s="5">
        <f t="shared" si="114"/>
        <v>1.0125</v>
      </c>
      <c r="P1858" s="6" t="s">
        <v>8280</v>
      </c>
      <c r="Q1858" s="6" t="s">
        <v>8281</v>
      </c>
      <c r="R1858" s="11">
        <f t="shared" si="115"/>
        <v>41817.479999999996</v>
      </c>
      <c r="S1858" s="12">
        <f t="shared" ref="S1858:S1921" si="116">(I1858/86400)+25569+(-9/24)</f>
        <v>41838.479999999996</v>
      </c>
    </row>
    <row r="1859" spans="1:19" ht="43.2">
      <c r="A1859">
        <v>1857</v>
      </c>
      <c r="B1859" s="3" t="s">
        <v>1858</v>
      </c>
      <c r="C1859" s="3" t="s">
        <v>5967</v>
      </c>
      <c r="D1859" s="15">
        <v>3000</v>
      </c>
      <c r="E1859" s="1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7">
        <f t="shared" ref="N1859:N1922" si="117">D1859/L1859</f>
        <v>136.36363636363637</v>
      </c>
      <c r="O1859" s="5">
        <f t="shared" ref="O1859:O1922" si="118">E1859/D1859</f>
        <v>1</v>
      </c>
      <c r="P1859" s="6" t="s">
        <v>8280</v>
      </c>
      <c r="Q1859" s="6" t="s">
        <v>8281</v>
      </c>
      <c r="R1859" s="11">
        <f t="shared" ref="R1859:R1922" si="119">(J1859/86400)+25569+(-9/24)</f>
        <v>41864.39366898148</v>
      </c>
      <c r="S1859" s="12">
        <f t="shared" si="116"/>
        <v>41894.39366898148</v>
      </c>
    </row>
    <row r="1860" spans="1:19" ht="57.6">
      <c r="A1860">
        <v>1858</v>
      </c>
      <c r="B1860" s="3" t="s">
        <v>1859</v>
      </c>
      <c r="C1860" s="3" t="s">
        <v>5968</v>
      </c>
      <c r="D1860" s="15">
        <v>5555.55</v>
      </c>
      <c r="E1860" s="1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7">
        <f t="shared" si="117"/>
        <v>37.285570469798657</v>
      </c>
      <c r="O1860" s="5">
        <f t="shared" si="118"/>
        <v>1.0874800874800874</v>
      </c>
      <c r="P1860" s="6" t="s">
        <v>8280</v>
      </c>
      <c r="Q1860" s="6" t="s">
        <v>8281</v>
      </c>
      <c r="R1860" s="11">
        <f t="shared" si="119"/>
        <v>40832.825474537036</v>
      </c>
      <c r="S1860" s="12">
        <f t="shared" si="116"/>
        <v>40892.867141203707</v>
      </c>
    </row>
    <row r="1861" spans="1:19" ht="28.8">
      <c r="A1861">
        <v>1859</v>
      </c>
      <c r="B1861" s="3" t="s">
        <v>1860</v>
      </c>
      <c r="C1861" s="3" t="s">
        <v>5969</v>
      </c>
      <c r="D1861" s="15">
        <v>3000</v>
      </c>
      <c r="E1861" s="1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7">
        <f t="shared" si="117"/>
        <v>53.571428571428569</v>
      </c>
      <c r="O1861" s="5">
        <f t="shared" si="118"/>
        <v>1.3183333333333334</v>
      </c>
      <c r="P1861" s="6" t="s">
        <v>8280</v>
      </c>
      <c r="Q1861" s="6" t="s">
        <v>8281</v>
      </c>
      <c r="R1861" s="11">
        <f t="shared" si="119"/>
        <v>40778.395011574074</v>
      </c>
      <c r="S1861" s="12">
        <f t="shared" si="116"/>
        <v>40808.395011574074</v>
      </c>
    </row>
    <row r="1862" spans="1:19" ht="43.2">
      <c r="A1862">
        <v>1860</v>
      </c>
      <c r="B1862" s="3" t="s">
        <v>1861</v>
      </c>
      <c r="C1862" s="3" t="s">
        <v>5970</v>
      </c>
      <c r="D1862" s="15">
        <v>750</v>
      </c>
      <c r="E1862" s="1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7">
        <f t="shared" si="117"/>
        <v>39.473684210526315</v>
      </c>
      <c r="O1862" s="5">
        <f t="shared" si="118"/>
        <v>1.3346666666666667</v>
      </c>
      <c r="P1862" s="6" t="s">
        <v>8280</v>
      </c>
      <c r="Q1862" s="6" t="s">
        <v>8281</v>
      </c>
      <c r="R1862" s="11">
        <f t="shared" si="119"/>
        <v>41655.33430555556</v>
      </c>
      <c r="S1862" s="12">
        <f t="shared" si="116"/>
        <v>41676.33430555556</v>
      </c>
    </row>
    <row r="1863" spans="1:19" ht="43.2">
      <c r="A1863">
        <v>1861</v>
      </c>
      <c r="B1863" s="3" t="s">
        <v>1862</v>
      </c>
      <c r="C1863" s="3" t="s">
        <v>5971</v>
      </c>
      <c r="D1863" s="15">
        <v>250000</v>
      </c>
      <c r="E1863" s="1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7" t="e">
        <f t="shared" si="117"/>
        <v>#DIV/0!</v>
      </c>
      <c r="O1863" s="5">
        <f t="shared" si="118"/>
        <v>0</v>
      </c>
      <c r="P1863" s="6" t="s">
        <v>8288</v>
      </c>
      <c r="Q1863" s="6" t="s">
        <v>8290</v>
      </c>
      <c r="R1863" s="11">
        <f t="shared" si="119"/>
        <v>41999.925243055557</v>
      </c>
      <c r="S1863" s="12">
        <f t="shared" si="116"/>
        <v>42029.925243055557</v>
      </c>
    </row>
    <row r="1864" spans="1:19" ht="43.2">
      <c r="A1864">
        <v>1862</v>
      </c>
      <c r="B1864" s="3" t="s">
        <v>1863</v>
      </c>
      <c r="C1864" s="3" t="s">
        <v>5972</v>
      </c>
      <c r="D1864" s="15">
        <v>18000</v>
      </c>
      <c r="E1864" s="1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7">
        <f t="shared" si="117"/>
        <v>1125</v>
      </c>
      <c r="O1864" s="5">
        <f t="shared" si="118"/>
        <v>8.0833333333333326E-2</v>
      </c>
      <c r="P1864" s="6" t="s">
        <v>8288</v>
      </c>
      <c r="Q1864" s="6" t="s">
        <v>8290</v>
      </c>
      <c r="R1864" s="11">
        <f t="shared" si="119"/>
        <v>42755.117754629631</v>
      </c>
      <c r="S1864" s="12">
        <f t="shared" si="116"/>
        <v>42801.9375</v>
      </c>
    </row>
    <row r="1865" spans="1:19" ht="43.2">
      <c r="A1865">
        <v>1863</v>
      </c>
      <c r="B1865" s="3" t="s">
        <v>1864</v>
      </c>
      <c r="C1865" s="3" t="s">
        <v>5973</v>
      </c>
      <c r="D1865" s="15">
        <v>2500</v>
      </c>
      <c r="E1865" s="1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7">
        <f t="shared" si="117"/>
        <v>1250</v>
      </c>
      <c r="O1865" s="5">
        <f t="shared" si="118"/>
        <v>4.0000000000000001E-3</v>
      </c>
      <c r="P1865" s="6" t="s">
        <v>8288</v>
      </c>
      <c r="Q1865" s="6" t="s">
        <v>8290</v>
      </c>
      <c r="R1865" s="11">
        <f t="shared" si="119"/>
        <v>41772.422280092593</v>
      </c>
      <c r="S1865" s="12">
        <f t="shared" si="116"/>
        <v>41802.422280092593</v>
      </c>
    </row>
    <row r="1866" spans="1:19" ht="43.2">
      <c r="A1866">
        <v>1864</v>
      </c>
      <c r="B1866" s="3" t="s">
        <v>1865</v>
      </c>
      <c r="C1866" s="3" t="s">
        <v>5974</v>
      </c>
      <c r="D1866" s="15">
        <v>6500</v>
      </c>
      <c r="E1866" s="1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7">
        <f t="shared" si="117"/>
        <v>135.41666666666666</v>
      </c>
      <c r="O1866" s="5">
        <f t="shared" si="118"/>
        <v>0.42892307692307691</v>
      </c>
      <c r="P1866" s="6" t="s">
        <v>8288</v>
      </c>
      <c r="Q1866" s="6" t="s">
        <v>8290</v>
      </c>
      <c r="R1866" s="11">
        <f t="shared" si="119"/>
        <v>41733.341435185182</v>
      </c>
      <c r="S1866" s="12">
        <f t="shared" si="116"/>
        <v>41763.341435185182</v>
      </c>
    </row>
    <row r="1867" spans="1:19" ht="57.6">
      <c r="A1867">
        <v>1865</v>
      </c>
      <c r="B1867" s="3" t="s">
        <v>1866</v>
      </c>
      <c r="C1867" s="3" t="s">
        <v>5975</v>
      </c>
      <c r="D1867" s="15">
        <v>110000</v>
      </c>
      <c r="E1867" s="1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7">
        <f t="shared" si="117"/>
        <v>55000</v>
      </c>
      <c r="O1867" s="5">
        <f t="shared" si="118"/>
        <v>3.6363636363636364E-5</v>
      </c>
      <c r="P1867" s="6" t="s">
        <v>8288</v>
      </c>
      <c r="Q1867" s="6" t="s">
        <v>8290</v>
      </c>
      <c r="R1867" s="11">
        <f t="shared" si="119"/>
        <v>42644.992442129631</v>
      </c>
      <c r="S1867" s="12">
        <f t="shared" si="116"/>
        <v>42680.034108796295</v>
      </c>
    </row>
    <row r="1868" spans="1:19" ht="43.2">
      <c r="A1868">
        <v>1866</v>
      </c>
      <c r="B1868" s="3" t="s">
        <v>1867</v>
      </c>
      <c r="C1868" s="3" t="s">
        <v>5976</v>
      </c>
      <c r="D1868" s="15">
        <v>25000</v>
      </c>
      <c r="E1868" s="1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7">
        <f t="shared" si="117"/>
        <v>12500</v>
      </c>
      <c r="O1868" s="5">
        <f t="shared" si="118"/>
        <v>5.0000000000000001E-3</v>
      </c>
      <c r="P1868" s="6" t="s">
        <v>8288</v>
      </c>
      <c r="Q1868" s="6" t="s">
        <v>8290</v>
      </c>
      <c r="R1868" s="11">
        <f t="shared" si="119"/>
        <v>42741.871493055558</v>
      </c>
      <c r="S1868" s="12">
        <f t="shared" si="116"/>
        <v>42794.791666666672</v>
      </c>
    </row>
    <row r="1869" spans="1:19" ht="43.2">
      <c r="A1869">
        <v>1867</v>
      </c>
      <c r="B1869" s="3" t="s">
        <v>1868</v>
      </c>
      <c r="C1869" s="3" t="s">
        <v>5977</v>
      </c>
      <c r="D1869" s="15">
        <v>20000</v>
      </c>
      <c r="E1869" s="1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7">
        <f t="shared" si="117"/>
        <v>20000</v>
      </c>
      <c r="O1869" s="5">
        <f t="shared" si="118"/>
        <v>5.0000000000000001E-4</v>
      </c>
      <c r="P1869" s="6" t="s">
        <v>8288</v>
      </c>
      <c r="Q1869" s="6" t="s">
        <v>8290</v>
      </c>
      <c r="R1869" s="11">
        <f t="shared" si="119"/>
        <v>42649.549907407403</v>
      </c>
      <c r="S1869" s="12">
        <f t="shared" si="116"/>
        <v>42679.549907407403</v>
      </c>
    </row>
    <row r="1870" spans="1:19" ht="43.2">
      <c r="A1870">
        <v>1868</v>
      </c>
      <c r="B1870" s="3" t="s">
        <v>1869</v>
      </c>
      <c r="C1870" s="3" t="s">
        <v>5978</v>
      </c>
      <c r="D1870" s="15">
        <v>25000</v>
      </c>
      <c r="E1870" s="1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7">
        <f t="shared" si="117"/>
        <v>1470.5882352941176</v>
      </c>
      <c r="O1870" s="5">
        <f t="shared" si="118"/>
        <v>4.8680000000000001E-2</v>
      </c>
      <c r="P1870" s="6" t="s">
        <v>8288</v>
      </c>
      <c r="Q1870" s="6" t="s">
        <v>8290</v>
      </c>
      <c r="R1870" s="11">
        <f t="shared" si="119"/>
        <v>42328.404224537036</v>
      </c>
      <c r="S1870" s="12">
        <f t="shared" si="116"/>
        <v>42352.957638888889</v>
      </c>
    </row>
    <row r="1871" spans="1:19" ht="43.2">
      <c r="A1871">
        <v>1869</v>
      </c>
      <c r="B1871" s="3" t="s">
        <v>1870</v>
      </c>
      <c r="C1871" s="3" t="s">
        <v>5979</v>
      </c>
      <c r="D1871" s="15">
        <v>10000</v>
      </c>
      <c r="E1871" s="1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7" t="e">
        <f t="shared" si="117"/>
        <v>#DIV/0!</v>
      </c>
      <c r="O1871" s="5">
        <f t="shared" si="118"/>
        <v>0</v>
      </c>
      <c r="P1871" s="6" t="s">
        <v>8288</v>
      </c>
      <c r="Q1871" s="6" t="s">
        <v>8290</v>
      </c>
      <c r="R1871" s="11">
        <f t="shared" si="119"/>
        <v>42708.627881944441</v>
      </c>
      <c r="S1871" s="12">
        <f t="shared" si="116"/>
        <v>42738.627881944441</v>
      </c>
    </row>
    <row r="1872" spans="1:19" ht="43.2">
      <c r="A1872">
        <v>1870</v>
      </c>
      <c r="B1872" s="3" t="s">
        <v>1871</v>
      </c>
      <c r="C1872" s="3" t="s">
        <v>5980</v>
      </c>
      <c r="D1872" s="15">
        <v>3500</v>
      </c>
      <c r="E1872" s="1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7">
        <f t="shared" si="117"/>
        <v>318.18181818181819</v>
      </c>
      <c r="O1872" s="5">
        <f t="shared" si="118"/>
        <v>0.10314285714285715</v>
      </c>
      <c r="P1872" s="6" t="s">
        <v>8288</v>
      </c>
      <c r="Q1872" s="6" t="s">
        <v>8290</v>
      </c>
      <c r="R1872" s="11">
        <f t="shared" si="119"/>
        <v>42370.980729166666</v>
      </c>
      <c r="S1872" s="12">
        <f t="shared" si="116"/>
        <v>42399.803472222222</v>
      </c>
    </row>
    <row r="1873" spans="1:19" ht="43.2">
      <c r="A1873">
        <v>1871</v>
      </c>
      <c r="B1873" s="3" t="s">
        <v>1872</v>
      </c>
      <c r="C1873" s="3" t="s">
        <v>5981</v>
      </c>
      <c r="D1873" s="15">
        <v>6500</v>
      </c>
      <c r="E1873" s="1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7">
        <f t="shared" si="117"/>
        <v>68.421052631578945</v>
      </c>
      <c r="O1873" s="5">
        <f t="shared" si="118"/>
        <v>0.7178461538461538</v>
      </c>
      <c r="P1873" s="6" t="s">
        <v>8288</v>
      </c>
      <c r="Q1873" s="6" t="s">
        <v>8290</v>
      </c>
      <c r="R1873" s="11">
        <f t="shared" si="119"/>
        <v>41923.408576388887</v>
      </c>
      <c r="S1873" s="12">
        <f t="shared" si="116"/>
        <v>41963.450243055559</v>
      </c>
    </row>
    <row r="1874" spans="1:19" ht="43.2">
      <c r="A1874">
        <v>1872</v>
      </c>
      <c r="B1874" s="3" t="s">
        <v>1873</v>
      </c>
      <c r="C1874" s="3" t="s">
        <v>5982</v>
      </c>
      <c r="D1874" s="15">
        <v>20000</v>
      </c>
      <c r="E1874" s="1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7">
        <f t="shared" si="117"/>
        <v>1538.4615384615386</v>
      </c>
      <c r="O1874" s="5">
        <f t="shared" si="118"/>
        <v>1.06E-2</v>
      </c>
      <c r="P1874" s="6" t="s">
        <v>8288</v>
      </c>
      <c r="Q1874" s="6" t="s">
        <v>8290</v>
      </c>
      <c r="R1874" s="11">
        <f t="shared" si="119"/>
        <v>42154.754652777774</v>
      </c>
      <c r="S1874" s="12">
        <f t="shared" si="116"/>
        <v>42184.754652777774</v>
      </c>
    </row>
    <row r="1875" spans="1:19" ht="43.2">
      <c r="A1875">
        <v>1873</v>
      </c>
      <c r="B1875" s="3" t="s">
        <v>1874</v>
      </c>
      <c r="C1875" s="3" t="s">
        <v>5983</v>
      </c>
      <c r="D1875" s="15">
        <v>8000</v>
      </c>
      <c r="E1875" s="1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7">
        <f t="shared" si="117"/>
        <v>4000</v>
      </c>
      <c r="O1875" s="5">
        <f t="shared" si="118"/>
        <v>4.4999999999999997E-3</v>
      </c>
      <c r="P1875" s="6" t="s">
        <v>8288</v>
      </c>
      <c r="Q1875" s="6" t="s">
        <v>8290</v>
      </c>
      <c r="R1875" s="11">
        <f t="shared" si="119"/>
        <v>42164.240856481483</v>
      </c>
      <c r="S1875" s="12">
        <f t="shared" si="116"/>
        <v>42193.322916666672</v>
      </c>
    </row>
    <row r="1876" spans="1:19" ht="57.6">
      <c r="A1876">
        <v>1874</v>
      </c>
      <c r="B1876" s="3" t="s">
        <v>1875</v>
      </c>
      <c r="C1876" s="3" t="s">
        <v>5984</v>
      </c>
      <c r="D1876" s="15">
        <v>160000</v>
      </c>
      <c r="E1876" s="1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7">
        <f t="shared" si="117"/>
        <v>80000</v>
      </c>
      <c r="O1876" s="5">
        <f t="shared" si="118"/>
        <v>1.6249999999999999E-4</v>
      </c>
      <c r="P1876" s="6" t="s">
        <v>8288</v>
      </c>
      <c r="Q1876" s="6" t="s">
        <v>8290</v>
      </c>
      <c r="R1876" s="11">
        <f t="shared" si="119"/>
        <v>42529.594131944439</v>
      </c>
      <c r="S1876" s="12">
        <f t="shared" si="116"/>
        <v>42549.594131944439</v>
      </c>
    </row>
    <row r="1877" spans="1:19" ht="43.2">
      <c r="A1877">
        <v>1875</v>
      </c>
      <c r="B1877" s="3" t="s">
        <v>1876</v>
      </c>
      <c r="C1877" s="3" t="s">
        <v>5985</v>
      </c>
      <c r="D1877" s="15">
        <v>10000</v>
      </c>
      <c r="E1877" s="1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7">
        <f t="shared" si="117"/>
        <v>3333.3333333333335</v>
      </c>
      <c r="O1877" s="5">
        <f t="shared" si="118"/>
        <v>5.1000000000000004E-3</v>
      </c>
      <c r="P1877" s="6" t="s">
        <v>8288</v>
      </c>
      <c r="Q1877" s="6" t="s">
        <v>8290</v>
      </c>
      <c r="R1877" s="11">
        <f t="shared" si="119"/>
        <v>42528.524398148147</v>
      </c>
      <c r="S1877" s="12">
        <f t="shared" si="116"/>
        <v>42588.524398148147</v>
      </c>
    </row>
    <row r="1878" spans="1:19" ht="43.2">
      <c r="A1878">
        <v>1876</v>
      </c>
      <c r="B1878" s="3" t="s">
        <v>1877</v>
      </c>
      <c r="C1878" s="3" t="s">
        <v>5986</v>
      </c>
      <c r="D1878" s="15">
        <v>280</v>
      </c>
      <c r="E1878" s="1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7" t="e">
        <f t="shared" si="117"/>
        <v>#DIV/0!</v>
      </c>
      <c r="O1878" s="5">
        <f t="shared" si="118"/>
        <v>0</v>
      </c>
      <c r="P1878" s="6" t="s">
        <v>8288</v>
      </c>
      <c r="Q1878" s="6" t="s">
        <v>8290</v>
      </c>
      <c r="R1878" s="11">
        <f t="shared" si="119"/>
        <v>41775.909780092596</v>
      </c>
      <c r="S1878" s="12">
        <f t="shared" si="116"/>
        <v>41805.909780092596</v>
      </c>
    </row>
    <row r="1879" spans="1:19" ht="43.2">
      <c r="A1879">
        <v>1877</v>
      </c>
      <c r="B1879" s="3" t="s">
        <v>1878</v>
      </c>
      <c r="C1879" s="3" t="s">
        <v>5987</v>
      </c>
      <c r="D1879" s="15">
        <v>60</v>
      </c>
      <c r="E1879" s="1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7" t="e">
        <f t="shared" si="117"/>
        <v>#DIV/0!</v>
      </c>
      <c r="O1879" s="5">
        <f t="shared" si="118"/>
        <v>0</v>
      </c>
      <c r="P1879" s="6" t="s">
        <v>8288</v>
      </c>
      <c r="Q1879" s="6" t="s">
        <v>8290</v>
      </c>
      <c r="R1879" s="11">
        <f t="shared" si="119"/>
        <v>42034.654224537036</v>
      </c>
      <c r="S1879" s="12">
        <f t="shared" si="116"/>
        <v>42063.654224537036</v>
      </c>
    </row>
    <row r="1880" spans="1:19" ht="57.6">
      <c r="A1880">
        <v>1878</v>
      </c>
      <c r="B1880" s="3" t="s">
        <v>1879</v>
      </c>
      <c r="C1880" s="3" t="s">
        <v>5988</v>
      </c>
      <c r="D1880" s="15">
        <v>8000</v>
      </c>
      <c r="E1880" s="1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7" t="e">
        <f t="shared" si="117"/>
        <v>#DIV/0!</v>
      </c>
      <c r="O1880" s="5">
        <f t="shared" si="118"/>
        <v>0</v>
      </c>
      <c r="P1880" s="6" t="s">
        <v>8288</v>
      </c>
      <c r="Q1880" s="6" t="s">
        <v>8290</v>
      </c>
      <c r="R1880" s="11">
        <f t="shared" si="119"/>
        <v>41772.633738425924</v>
      </c>
      <c r="S1880" s="12">
        <f t="shared" si="116"/>
        <v>41802.633738425924</v>
      </c>
    </row>
    <row r="1881" spans="1:19" ht="43.2">
      <c r="A1881">
        <v>1879</v>
      </c>
      <c r="B1881" s="3" t="s">
        <v>1880</v>
      </c>
      <c r="C1881" s="3" t="s">
        <v>5989</v>
      </c>
      <c r="D1881" s="15">
        <v>5000</v>
      </c>
      <c r="E1881" s="1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7">
        <f t="shared" si="117"/>
        <v>2500</v>
      </c>
      <c r="O1881" s="5">
        <f t="shared" si="118"/>
        <v>1.1999999999999999E-3</v>
      </c>
      <c r="P1881" s="6" t="s">
        <v>8288</v>
      </c>
      <c r="Q1881" s="6" t="s">
        <v>8290</v>
      </c>
      <c r="R1881" s="11">
        <f t="shared" si="119"/>
        <v>42413.274641203709</v>
      </c>
      <c r="S1881" s="12">
        <f t="shared" si="116"/>
        <v>42443.232974537037</v>
      </c>
    </row>
    <row r="1882" spans="1:19" ht="28.8">
      <c r="A1882">
        <v>1880</v>
      </c>
      <c r="B1882" s="3" t="s">
        <v>1881</v>
      </c>
      <c r="C1882" s="3" t="s">
        <v>5990</v>
      </c>
      <c r="D1882" s="15">
        <v>5000</v>
      </c>
      <c r="E1882" s="1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7">
        <f t="shared" si="117"/>
        <v>208.33333333333334</v>
      </c>
      <c r="O1882" s="5">
        <f t="shared" si="118"/>
        <v>0.20080000000000001</v>
      </c>
      <c r="P1882" s="6" t="s">
        <v>8288</v>
      </c>
      <c r="Q1882" s="6" t="s">
        <v>8290</v>
      </c>
      <c r="R1882" s="11">
        <f t="shared" si="119"/>
        <v>42430.191898148143</v>
      </c>
      <c r="S1882" s="12">
        <f t="shared" si="116"/>
        <v>42459.150231481486</v>
      </c>
    </row>
    <row r="1883" spans="1:19" ht="43.2">
      <c r="A1883">
        <v>1881</v>
      </c>
      <c r="B1883" s="3" t="s">
        <v>1882</v>
      </c>
      <c r="C1883" s="3" t="s">
        <v>5991</v>
      </c>
      <c r="D1883" s="15">
        <v>2000</v>
      </c>
      <c r="E1883" s="1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7">
        <f t="shared" si="117"/>
        <v>28.571428571428573</v>
      </c>
      <c r="O1883" s="5">
        <f t="shared" si="118"/>
        <v>1.726845</v>
      </c>
      <c r="P1883" s="6" t="s">
        <v>8280</v>
      </c>
      <c r="Q1883" s="6" t="s">
        <v>8284</v>
      </c>
      <c r="R1883" s="11">
        <f t="shared" si="119"/>
        <v>42042.777650462958</v>
      </c>
      <c r="S1883" s="12">
        <f t="shared" si="116"/>
        <v>42072.735983796301</v>
      </c>
    </row>
    <row r="1884" spans="1:19" ht="43.2">
      <c r="A1884">
        <v>1882</v>
      </c>
      <c r="B1884" s="3" t="s">
        <v>1883</v>
      </c>
      <c r="C1884" s="3" t="s">
        <v>5992</v>
      </c>
      <c r="D1884" s="15">
        <v>3350</v>
      </c>
      <c r="E1884" s="1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7">
        <f t="shared" si="117"/>
        <v>41.358024691358025</v>
      </c>
      <c r="O1884" s="5">
        <f t="shared" si="118"/>
        <v>1.008955223880597</v>
      </c>
      <c r="P1884" s="6" t="s">
        <v>8280</v>
      </c>
      <c r="Q1884" s="6" t="s">
        <v>8284</v>
      </c>
      <c r="R1884" s="11">
        <f t="shared" si="119"/>
        <v>41067.574212962965</v>
      </c>
      <c r="S1884" s="12">
        <f t="shared" si="116"/>
        <v>41100.616666666669</v>
      </c>
    </row>
    <row r="1885" spans="1:19" ht="43.2">
      <c r="A1885">
        <v>1883</v>
      </c>
      <c r="B1885" s="3" t="s">
        <v>1884</v>
      </c>
      <c r="C1885" s="3" t="s">
        <v>5993</v>
      </c>
      <c r="D1885" s="15">
        <v>999</v>
      </c>
      <c r="E1885" s="1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7">
        <f t="shared" si="117"/>
        <v>31.21875</v>
      </c>
      <c r="O1885" s="5">
        <f t="shared" si="118"/>
        <v>1.0480480480480481</v>
      </c>
      <c r="P1885" s="6" t="s">
        <v>8280</v>
      </c>
      <c r="Q1885" s="6" t="s">
        <v>8284</v>
      </c>
      <c r="R1885" s="11">
        <f t="shared" si="119"/>
        <v>40977.573009259257</v>
      </c>
      <c r="S1885" s="12">
        <f t="shared" si="116"/>
        <v>41007.531342592592</v>
      </c>
    </row>
    <row r="1886" spans="1:19" ht="43.2">
      <c r="A1886">
        <v>1884</v>
      </c>
      <c r="B1886" s="3" t="s">
        <v>1885</v>
      </c>
      <c r="C1886" s="3" t="s">
        <v>5994</v>
      </c>
      <c r="D1886" s="15">
        <v>1000</v>
      </c>
      <c r="E1886" s="1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7">
        <f t="shared" si="117"/>
        <v>38.46153846153846</v>
      </c>
      <c r="O1886" s="5">
        <f t="shared" si="118"/>
        <v>1.351</v>
      </c>
      <c r="P1886" s="6" t="s">
        <v>8280</v>
      </c>
      <c r="Q1886" s="6" t="s">
        <v>8284</v>
      </c>
      <c r="R1886" s="11">
        <f t="shared" si="119"/>
        <v>41204.823321759257</v>
      </c>
      <c r="S1886" s="12">
        <f t="shared" si="116"/>
        <v>41240.125</v>
      </c>
    </row>
    <row r="1887" spans="1:19" ht="43.2">
      <c r="A1887">
        <v>1885</v>
      </c>
      <c r="B1887" s="3" t="s">
        <v>1886</v>
      </c>
      <c r="C1887" s="3" t="s">
        <v>5995</v>
      </c>
      <c r="D1887" s="15">
        <v>4575</v>
      </c>
      <c r="E1887" s="1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7">
        <f t="shared" si="117"/>
        <v>43.571428571428569</v>
      </c>
      <c r="O1887" s="5">
        <f t="shared" si="118"/>
        <v>1.1632786885245903</v>
      </c>
      <c r="P1887" s="6" t="s">
        <v>8280</v>
      </c>
      <c r="Q1887" s="6" t="s">
        <v>8284</v>
      </c>
      <c r="R1887" s="11">
        <f t="shared" si="119"/>
        <v>41098.718865740739</v>
      </c>
      <c r="S1887" s="12">
        <f t="shared" si="116"/>
        <v>41131.541666666664</v>
      </c>
    </row>
    <row r="1888" spans="1:19" ht="43.2">
      <c r="A1888">
        <v>1886</v>
      </c>
      <c r="B1888" s="3" t="s">
        <v>1887</v>
      </c>
      <c r="C1888" s="3" t="s">
        <v>5996</v>
      </c>
      <c r="D1888" s="15">
        <v>1200</v>
      </c>
      <c r="E1888" s="1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7">
        <f t="shared" si="117"/>
        <v>41.379310344827587</v>
      </c>
      <c r="O1888" s="5">
        <f t="shared" si="118"/>
        <v>1.0208333333333333</v>
      </c>
      <c r="P1888" s="6" t="s">
        <v>8280</v>
      </c>
      <c r="Q1888" s="6" t="s">
        <v>8284</v>
      </c>
      <c r="R1888" s="11">
        <f t="shared" si="119"/>
        <v>41925.531689814816</v>
      </c>
      <c r="S1888" s="12">
        <f t="shared" si="116"/>
        <v>41955.57335648148</v>
      </c>
    </row>
    <row r="1889" spans="1:19" ht="43.2">
      <c r="A1889">
        <v>1887</v>
      </c>
      <c r="B1889" s="3" t="s">
        <v>1888</v>
      </c>
      <c r="C1889" s="3" t="s">
        <v>5997</v>
      </c>
      <c r="D1889" s="15">
        <v>3000</v>
      </c>
      <c r="E1889" s="1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7">
        <f t="shared" si="117"/>
        <v>375</v>
      </c>
      <c r="O1889" s="5">
        <f t="shared" si="118"/>
        <v>1.1116666666666666</v>
      </c>
      <c r="P1889" s="6" t="s">
        <v>8280</v>
      </c>
      <c r="Q1889" s="6" t="s">
        <v>8284</v>
      </c>
      <c r="R1889" s="11">
        <f t="shared" si="119"/>
        <v>42323.425138888888</v>
      </c>
      <c r="S1889" s="12">
        <f t="shared" si="116"/>
        <v>42341.520833333328</v>
      </c>
    </row>
    <row r="1890" spans="1:19" ht="57.6">
      <c r="A1890">
        <v>1888</v>
      </c>
      <c r="B1890" s="3" t="s">
        <v>1889</v>
      </c>
      <c r="C1890" s="3" t="s">
        <v>5998</v>
      </c>
      <c r="D1890" s="15">
        <v>2500</v>
      </c>
      <c r="E1890" s="1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7">
        <f t="shared" si="117"/>
        <v>28.089887640449437</v>
      </c>
      <c r="O1890" s="5">
        <f t="shared" si="118"/>
        <v>1.6608000000000001</v>
      </c>
      <c r="P1890" s="6" t="s">
        <v>8280</v>
      </c>
      <c r="Q1890" s="6" t="s">
        <v>8284</v>
      </c>
      <c r="R1890" s="11">
        <f t="shared" si="119"/>
        <v>40298.864953703705</v>
      </c>
      <c r="S1890" s="12">
        <f t="shared" si="116"/>
        <v>40329.832638888889</v>
      </c>
    </row>
    <row r="1891" spans="1:19" ht="43.2">
      <c r="A1891">
        <v>1889</v>
      </c>
      <c r="B1891" s="3" t="s">
        <v>1890</v>
      </c>
      <c r="C1891" s="3" t="s">
        <v>5999</v>
      </c>
      <c r="D1891" s="15">
        <v>2000</v>
      </c>
      <c r="E1891" s="1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7">
        <f t="shared" si="117"/>
        <v>45.454545454545453</v>
      </c>
      <c r="O1891" s="5">
        <f t="shared" si="118"/>
        <v>1.0660000000000001</v>
      </c>
      <c r="P1891" s="6" t="s">
        <v>8280</v>
      </c>
      <c r="Q1891" s="6" t="s">
        <v>8284</v>
      </c>
      <c r="R1891" s="11">
        <f t="shared" si="119"/>
        <v>41299.418356481481</v>
      </c>
      <c r="S1891" s="12">
        <f t="shared" si="116"/>
        <v>41344.376689814817</v>
      </c>
    </row>
    <row r="1892" spans="1:19" ht="43.2">
      <c r="A1892">
        <v>1890</v>
      </c>
      <c r="B1892" s="3" t="s">
        <v>1891</v>
      </c>
      <c r="C1892" s="3" t="s">
        <v>6000</v>
      </c>
      <c r="D1892" s="15">
        <v>12000</v>
      </c>
      <c r="E1892" s="1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7">
        <f t="shared" si="117"/>
        <v>48.780487804878049</v>
      </c>
      <c r="O1892" s="5">
        <f t="shared" si="118"/>
        <v>1.4458441666666668</v>
      </c>
      <c r="P1892" s="6" t="s">
        <v>8280</v>
      </c>
      <c r="Q1892" s="6" t="s">
        <v>8284</v>
      </c>
      <c r="R1892" s="11">
        <f t="shared" si="119"/>
        <v>41228.411203703705</v>
      </c>
      <c r="S1892" s="12">
        <f t="shared" si="116"/>
        <v>41258.411203703705</v>
      </c>
    </row>
    <row r="1893" spans="1:19" ht="57.6">
      <c r="A1893">
        <v>1891</v>
      </c>
      <c r="B1893" s="3" t="s">
        <v>1892</v>
      </c>
      <c r="C1893" s="3" t="s">
        <v>6001</v>
      </c>
      <c r="D1893" s="15">
        <v>10000</v>
      </c>
      <c r="E1893" s="1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7">
        <f t="shared" si="117"/>
        <v>83.333333333333329</v>
      </c>
      <c r="O1893" s="5">
        <f t="shared" si="118"/>
        <v>1.0555000000000001</v>
      </c>
      <c r="P1893" s="6" t="s">
        <v>8280</v>
      </c>
      <c r="Q1893" s="6" t="s">
        <v>8284</v>
      </c>
      <c r="R1893" s="11">
        <f t="shared" si="119"/>
        <v>40335.423078703701</v>
      </c>
      <c r="S1893" s="12">
        <f t="shared" si="116"/>
        <v>40380.875</v>
      </c>
    </row>
    <row r="1894" spans="1:19" ht="43.2">
      <c r="A1894">
        <v>1892</v>
      </c>
      <c r="B1894" s="3" t="s">
        <v>1893</v>
      </c>
      <c r="C1894" s="3" t="s">
        <v>6002</v>
      </c>
      <c r="D1894" s="15">
        <v>500</v>
      </c>
      <c r="E1894" s="1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7">
        <f t="shared" si="117"/>
        <v>19.23076923076923</v>
      </c>
      <c r="O1894" s="5">
        <f t="shared" si="118"/>
        <v>1.3660000000000001</v>
      </c>
      <c r="P1894" s="6" t="s">
        <v>8280</v>
      </c>
      <c r="Q1894" s="6" t="s">
        <v>8284</v>
      </c>
      <c r="R1894" s="11">
        <f t="shared" si="119"/>
        <v>40671.262511574074</v>
      </c>
      <c r="S1894" s="12">
        <f t="shared" si="116"/>
        <v>40701.262511574074</v>
      </c>
    </row>
    <row r="1895" spans="1:19" ht="43.2">
      <c r="A1895">
        <v>1893</v>
      </c>
      <c r="B1895" s="3" t="s">
        <v>1894</v>
      </c>
      <c r="C1895" s="3" t="s">
        <v>6003</v>
      </c>
      <c r="D1895" s="15">
        <v>2500</v>
      </c>
      <c r="E1895" s="1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7">
        <f t="shared" si="117"/>
        <v>55.555555555555557</v>
      </c>
      <c r="O1895" s="5">
        <f t="shared" si="118"/>
        <v>1.04</v>
      </c>
      <c r="P1895" s="6" t="s">
        <v>8280</v>
      </c>
      <c r="Q1895" s="6" t="s">
        <v>8284</v>
      </c>
      <c r="R1895" s="11">
        <f t="shared" si="119"/>
        <v>40632.56695601852</v>
      </c>
      <c r="S1895" s="12">
        <f t="shared" si="116"/>
        <v>40648.790972222225</v>
      </c>
    </row>
    <row r="1896" spans="1:19" ht="28.8">
      <c r="A1896">
        <v>1894</v>
      </c>
      <c r="B1896" s="3" t="s">
        <v>1895</v>
      </c>
      <c r="C1896" s="3" t="s">
        <v>6004</v>
      </c>
      <c r="D1896" s="15">
        <v>1000</v>
      </c>
      <c r="E1896" s="1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7">
        <f t="shared" si="117"/>
        <v>50</v>
      </c>
      <c r="O1896" s="5">
        <f t="shared" si="118"/>
        <v>1.145</v>
      </c>
      <c r="P1896" s="6" t="s">
        <v>8280</v>
      </c>
      <c r="Q1896" s="6" t="s">
        <v>8284</v>
      </c>
      <c r="R1896" s="11">
        <f t="shared" si="119"/>
        <v>40920.52989583333</v>
      </c>
      <c r="S1896" s="12">
        <f t="shared" si="116"/>
        <v>40951.52989583333</v>
      </c>
    </row>
    <row r="1897" spans="1:19" ht="57.6">
      <c r="A1897">
        <v>1895</v>
      </c>
      <c r="B1897" s="3" t="s">
        <v>1896</v>
      </c>
      <c r="C1897" s="3" t="s">
        <v>6005</v>
      </c>
      <c r="D1897" s="15">
        <v>9072</v>
      </c>
      <c r="E1897" s="1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7">
        <f t="shared" si="117"/>
        <v>193.02127659574469</v>
      </c>
      <c r="O1897" s="5">
        <f t="shared" si="118"/>
        <v>1.0171957671957672</v>
      </c>
      <c r="P1897" s="6" t="s">
        <v>8280</v>
      </c>
      <c r="Q1897" s="6" t="s">
        <v>8284</v>
      </c>
      <c r="R1897" s="11">
        <f t="shared" si="119"/>
        <v>42267.371782407412</v>
      </c>
      <c r="S1897" s="12">
        <f t="shared" si="116"/>
        <v>42297.371782407412</v>
      </c>
    </row>
    <row r="1898" spans="1:19" ht="43.2">
      <c r="A1898">
        <v>1896</v>
      </c>
      <c r="B1898" s="3" t="s">
        <v>1897</v>
      </c>
      <c r="C1898" s="3" t="s">
        <v>6006</v>
      </c>
      <c r="D1898" s="15">
        <v>451</v>
      </c>
      <c r="E1898" s="1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7">
        <f t="shared" si="117"/>
        <v>34.692307692307693</v>
      </c>
      <c r="O1898" s="5">
        <f t="shared" si="118"/>
        <v>1.2394678492239468</v>
      </c>
      <c r="P1898" s="6" t="s">
        <v>8280</v>
      </c>
      <c r="Q1898" s="6" t="s">
        <v>8284</v>
      </c>
      <c r="R1898" s="11">
        <f t="shared" si="119"/>
        <v>40981.335243055553</v>
      </c>
      <c r="S1898" s="12">
        <f t="shared" si="116"/>
        <v>41011.335243055553</v>
      </c>
    </row>
    <row r="1899" spans="1:19" ht="43.2">
      <c r="A1899">
        <v>1897</v>
      </c>
      <c r="B1899" s="3" t="s">
        <v>1898</v>
      </c>
      <c r="C1899" s="3" t="s">
        <v>6007</v>
      </c>
      <c r="D1899" s="15">
        <v>6350</v>
      </c>
      <c r="E1899" s="1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7">
        <f t="shared" si="117"/>
        <v>34.699453551912569</v>
      </c>
      <c r="O1899" s="5">
        <f t="shared" si="118"/>
        <v>1.0245669291338582</v>
      </c>
      <c r="P1899" s="6" t="s">
        <v>8280</v>
      </c>
      <c r="Q1899" s="6" t="s">
        <v>8284</v>
      </c>
      <c r="R1899" s="11">
        <f t="shared" si="119"/>
        <v>41680.208402777775</v>
      </c>
      <c r="S1899" s="12">
        <f t="shared" si="116"/>
        <v>41702.5</v>
      </c>
    </row>
    <row r="1900" spans="1:19" ht="43.2">
      <c r="A1900">
        <v>1898</v>
      </c>
      <c r="B1900" s="3" t="s">
        <v>1899</v>
      </c>
      <c r="C1900" s="3" t="s">
        <v>6008</v>
      </c>
      <c r="D1900" s="15">
        <v>1000</v>
      </c>
      <c r="E1900" s="1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7">
        <f t="shared" si="117"/>
        <v>47.61904761904762</v>
      </c>
      <c r="O1900" s="5">
        <f t="shared" si="118"/>
        <v>1.4450000000000001</v>
      </c>
      <c r="P1900" s="6" t="s">
        <v>8280</v>
      </c>
      <c r="Q1900" s="6" t="s">
        <v>8284</v>
      </c>
      <c r="R1900" s="11">
        <f t="shared" si="119"/>
        <v>42365.817974537036</v>
      </c>
      <c r="S1900" s="12">
        <f t="shared" si="116"/>
        <v>42401.375</v>
      </c>
    </row>
    <row r="1901" spans="1:19" ht="43.2">
      <c r="A1901">
        <v>1899</v>
      </c>
      <c r="B1901" s="3" t="s">
        <v>1900</v>
      </c>
      <c r="C1901" s="3" t="s">
        <v>6009</v>
      </c>
      <c r="D1901" s="15">
        <v>900</v>
      </c>
      <c r="E1901" s="1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7">
        <f t="shared" si="117"/>
        <v>21.428571428571427</v>
      </c>
      <c r="O1901" s="5">
        <f t="shared" si="118"/>
        <v>1.3333333333333333</v>
      </c>
      <c r="P1901" s="6" t="s">
        <v>8280</v>
      </c>
      <c r="Q1901" s="6" t="s">
        <v>8284</v>
      </c>
      <c r="R1901" s="11">
        <f t="shared" si="119"/>
        <v>42058.566736111112</v>
      </c>
      <c r="S1901" s="12">
        <f t="shared" si="116"/>
        <v>42088.52506944444</v>
      </c>
    </row>
    <row r="1902" spans="1:19" ht="57.6">
      <c r="A1902">
        <v>1900</v>
      </c>
      <c r="B1902" s="3" t="s">
        <v>1901</v>
      </c>
      <c r="C1902" s="3" t="s">
        <v>6010</v>
      </c>
      <c r="D1902" s="15">
        <v>2500</v>
      </c>
      <c r="E1902" s="1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7">
        <f t="shared" si="117"/>
        <v>46.296296296296298</v>
      </c>
      <c r="O1902" s="5">
        <f t="shared" si="118"/>
        <v>1.0936440000000001</v>
      </c>
      <c r="P1902" s="6" t="s">
        <v>8280</v>
      </c>
      <c r="Q1902" s="6" t="s">
        <v>8284</v>
      </c>
      <c r="R1902" s="11">
        <f t="shared" si="119"/>
        <v>41160.496886574074</v>
      </c>
      <c r="S1902" s="12">
        <f t="shared" si="116"/>
        <v>41188.040972222225</v>
      </c>
    </row>
    <row r="1903" spans="1:19" ht="43.2">
      <c r="A1903">
        <v>1901</v>
      </c>
      <c r="B1903" s="3" t="s">
        <v>1902</v>
      </c>
      <c r="C1903" s="3" t="s">
        <v>6011</v>
      </c>
      <c r="D1903" s="15">
        <v>99000</v>
      </c>
      <c r="E1903" s="1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7">
        <f t="shared" si="117"/>
        <v>3960</v>
      </c>
      <c r="O1903" s="5">
        <f t="shared" si="118"/>
        <v>2.696969696969697E-2</v>
      </c>
      <c r="P1903" s="6" t="s">
        <v>8274</v>
      </c>
      <c r="Q1903" s="6" t="s">
        <v>8303</v>
      </c>
      <c r="R1903" s="11">
        <f t="shared" si="119"/>
        <v>42116.16815972222</v>
      </c>
      <c r="S1903" s="12">
        <f t="shared" si="116"/>
        <v>42146.166666666672</v>
      </c>
    </row>
    <row r="1904" spans="1:19" ht="43.2">
      <c r="A1904">
        <v>1902</v>
      </c>
      <c r="B1904" s="3" t="s">
        <v>1903</v>
      </c>
      <c r="C1904" s="3" t="s">
        <v>6012</v>
      </c>
      <c r="D1904" s="15">
        <v>1000</v>
      </c>
      <c r="E1904" s="1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7">
        <f t="shared" si="117"/>
        <v>333.33333333333331</v>
      </c>
      <c r="O1904" s="5">
        <f t="shared" si="118"/>
        <v>1.2E-2</v>
      </c>
      <c r="P1904" s="6" t="s">
        <v>8274</v>
      </c>
      <c r="Q1904" s="6" t="s">
        <v>8303</v>
      </c>
      <c r="R1904" s="11">
        <f t="shared" si="119"/>
        <v>42037.414895833332</v>
      </c>
      <c r="S1904" s="12">
        <f t="shared" si="116"/>
        <v>42067.414895833332</v>
      </c>
    </row>
    <row r="1905" spans="1:19" ht="43.2">
      <c r="A1905">
        <v>1903</v>
      </c>
      <c r="B1905" s="3" t="s">
        <v>1904</v>
      </c>
      <c r="C1905" s="3" t="s">
        <v>6013</v>
      </c>
      <c r="D1905" s="15">
        <v>3000</v>
      </c>
      <c r="E1905" s="1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7">
        <f t="shared" si="117"/>
        <v>73.170731707317074</v>
      </c>
      <c r="O1905" s="5">
        <f t="shared" si="118"/>
        <v>0.46600000000000003</v>
      </c>
      <c r="P1905" s="6" t="s">
        <v>8274</v>
      </c>
      <c r="Q1905" s="6" t="s">
        <v>8303</v>
      </c>
      <c r="R1905" s="11">
        <f t="shared" si="119"/>
        <v>42702.395729166667</v>
      </c>
      <c r="S1905" s="12">
        <f t="shared" si="116"/>
        <v>42762.395729166667</v>
      </c>
    </row>
    <row r="1906" spans="1:19" ht="43.2">
      <c r="A1906">
        <v>1904</v>
      </c>
      <c r="B1906" s="3" t="s">
        <v>1905</v>
      </c>
      <c r="C1906" s="3" t="s">
        <v>6014</v>
      </c>
      <c r="D1906" s="15">
        <v>50000</v>
      </c>
      <c r="E1906" s="1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7">
        <f t="shared" si="117"/>
        <v>25000</v>
      </c>
      <c r="O1906" s="5">
        <f t="shared" si="118"/>
        <v>1E-3</v>
      </c>
      <c r="P1906" s="6" t="s">
        <v>8274</v>
      </c>
      <c r="Q1906" s="6" t="s">
        <v>8303</v>
      </c>
      <c r="R1906" s="11">
        <f t="shared" si="119"/>
        <v>42326.310428240744</v>
      </c>
      <c r="S1906" s="12">
        <f t="shared" si="116"/>
        <v>42371.310428240744</v>
      </c>
    </row>
    <row r="1907" spans="1:19" ht="57.6">
      <c r="A1907">
        <v>1905</v>
      </c>
      <c r="B1907" s="3" t="s">
        <v>1906</v>
      </c>
      <c r="C1907" s="3" t="s">
        <v>6015</v>
      </c>
      <c r="D1907" s="15">
        <v>25000</v>
      </c>
      <c r="E1907" s="1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7">
        <f t="shared" si="117"/>
        <v>6250</v>
      </c>
      <c r="O1907" s="5">
        <f t="shared" si="118"/>
        <v>1.6800000000000001E-3</v>
      </c>
      <c r="P1907" s="6" t="s">
        <v>8274</v>
      </c>
      <c r="Q1907" s="6" t="s">
        <v>8303</v>
      </c>
      <c r="R1907" s="11">
        <f t="shared" si="119"/>
        <v>41859.550856481481</v>
      </c>
      <c r="S1907" s="12">
        <f t="shared" si="116"/>
        <v>41889.550856481481</v>
      </c>
    </row>
    <row r="1908" spans="1:19" ht="43.2">
      <c r="A1908">
        <v>1906</v>
      </c>
      <c r="B1908" s="3" t="s">
        <v>1907</v>
      </c>
      <c r="C1908" s="3" t="s">
        <v>6016</v>
      </c>
      <c r="D1908" s="15">
        <v>50000</v>
      </c>
      <c r="E1908" s="1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7">
        <f t="shared" si="117"/>
        <v>505.05050505050502</v>
      </c>
      <c r="O1908" s="5">
        <f t="shared" si="118"/>
        <v>0.42759999999999998</v>
      </c>
      <c r="P1908" s="6" t="s">
        <v>8274</v>
      </c>
      <c r="Q1908" s="6" t="s">
        <v>8303</v>
      </c>
      <c r="R1908" s="11">
        <f t="shared" si="119"/>
        <v>42514.296099537038</v>
      </c>
      <c r="S1908" s="12">
        <f t="shared" si="116"/>
        <v>42544.296099537038</v>
      </c>
    </row>
    <row r="1909" spans="1:19" ht="43.2">
      <c r="A1909">
        <v>1907</v>
      </c>
      <c r="B1909" s="3" t="s">
        <v>1908</v>
      </c>
      <c r="C1909" s="3" t="s">
        <v>6017</v>
      </c>
      <c r="D1909" s="15">
        <v>30000</v>
      </c>
      <c r="E1909" s="1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7">
        <f t="shared" si="117"/>
        <v>7500</v>
      </c>
      <c r="O1909" s="5">
        <f t="shared" si="118"/>
        <v>2.8333333333333335E-3</v>
      </c>
      <c r="P1909" s="6" t="s">
        <v>8274</v>
      </c>
      <c r="Q1909" s="6" t="s">
        <v>8303</v>
      </c>
      <c r="R1909" s="11">
        <f t="shared" si="119"/>
        <v>41767.212094907409</v>
      </c>
      <c r="S1909" s="12">
        <f t="shared" si="116"/>
        <v>41782.212094907409</v>
      </c>
    </row>
    <row r="1910" spans="1:19" ht="43.2">
      <c r="A1910">
        <v>1908</v>
      </c>
      <c r="B1910" s="3" t="s">
        <v>1909</v>
      </c>
      <c r="C1910" s="3" t="s">
        <v>6018</v>
      </c>
      <c r="D1910" s="15">
        <v>25000</v>
      </c>
      <c r="E1910" s="1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7">
        <f t="shared" si="117"/>
        <v>6250</v>
      </c>
      <c r="O1910" s="5">
        <f t="shared" si="118"/>
        <v>1.7319999999999999E-2</v>
      </c>
      <c r="P1910" s="6" t="s">
        <v>8274</v>
      </c>
      <c r="Q1910" s="6" t="s">
        <v>8303</v>
      </c>
      <c r="R1910" s="11">
        <f t="shared" si="119"/>
        <v>42703.542824074073</v>
      </c>
      <c r="S1910" s="12">
        <f t="shared" si="116"/>
        <v>42733.542824074073</v>
      </c>
    </row>
    <row r="1911" spans="1:19" ht="43.2">
      <c r="A1911">
        <v>1909</v>
      </c>
      <c r="B1911" s="3" t="s">
        <v>1910</v>
      </c>
      <c r="C1911" s="3" t="s">
        <v>6019</v>
      </c>
      <c r="D1911" s="15">
        <v>35000</v>
      </c>
      <c r="E1911" s="1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7">
        <f t="shared" si="117"/>
        <v>921.0526315789474</v>
      </c>
      <c r="O1911" s="5">
        <f t="shared" si="118"/>
        <v>0.14111428571428572</v>
      </c>
      <c r="P1911" s="6" t="s">
        <v>8274</v>
      </c>
      <c r="Q1911" s="6" t="s">
        <v>8303</v>
      </c>
      <c r="R1911" s="11">
        <f t="shared" si="119"/>
        <v>41905.054155092592</v>
      </c>
      <c r="S1911" s="12">
        <f t="shared" si="116"/>
        <v>41935.054155092592</v>
      </c>
    </row>
    <row r="1912" spans="1:19" ht="43.2">
      <c r="A1912">
        <v>1910</v>
      </c>
      <c r="B1912" s="3" t="s">
        <v>1911</v>
      </c>
      <c r="C1912" s="3" t="s">
        <v>6020</v>
      </c>
      <c r="D1912" s="15">
        <v>85000</v>
      </c>
      <c r="E1912" s="1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7">
        <f t="shared" si="117"/>
        <v>298.24561403508773</v>
      </c>
      <c r="O1912" s="5">
        <f t="shared" si="118"/>
        <v>0.39395294117647056</v>
      </c>
      <c r="P1912" s="6" t="s">
        <v>8274</v>
      </c>
      <c r="Q1912" s="6" t="s">
        <v>8303</v>
      </c>
      <c r="R1912" s="11">
        <f t="shared" si="119"/>
        <v>42264.588159722218</v>
      </c>
      <c r="S1912" s="12">
        <f t="shared" si="116"/>
        <v>42308.572916666672</v>
      </c>
    </row>
    <row r="1913" spans="1:19" ht="57.6">
      <c r="A1913">
        <v>1911</v>
      </c>
      <c r="B1913" s="3" t="s">
        <v>1912</v>
      </c>
      <c r="C1913" s="3" t="s">
        <v>6021</v>
      </c>
      <c r="D1913" s="15">
        <v>42500</v>
      </c>
      <c r="E1913" s="1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7">
        <f t="shared" si="117"/>
        <v>42500</v>
      </c>
      <c r="O1913" s="5">
        <f t="shared" si="118"/>
        <v>2.3529411764705883E-4</v>
      </c>
      <c r="P1913" s="6" t="s">
        <v>8274</v>
      </c>
      <c r="Q1913" s="6" t="s">
        <v>8303</v>
      </c>
      <c r="R1913" s="11">
        <f t="shared" si="119"/>
        <v>41829.658958333333</v>
      </c>
      <c r="S1913" s="12">
        <f t="shared" si="116"/>
        <v>41859.658958333333</v>
      </c>
    </row>
    <row r="1914" spans="1:19" ht="43.2">
      <c r="A1914">
        <v>1912</v>
      </c>
      <c r="B1914" s="3" t="s">
        <v>1913</v>
      </c>
      <c r="C1914" s="3" t="s">
        <v>6022</v>
      </c>
      <c r="D1914" s="15">
        <v>5000</v>
      </c>
      <c r="E1914" s="1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7">
        <f t="shared" si="117"/>
        <v>119.04761904761905</v>
      </c>
      <c r="O1914" s="5">
        <f t="shared" si="118"/>
        <v>0.59299999999999997</v>
      </c>
      <c r="P1914" s="6" t="s">
        <v>8274</v>
      </c>
      <c r="Q1914" s="6" t="s">
        <v>8303</v>
      </c>
      <c r="R1914" s="11">
        <f t="shared" si="119"/>
        <v>42128.851388888885</v>
      </c>
      <c r="S1914" s="12">
        <f t="shared" si="116"/>
        <v>42158.851388888885</v>
      </c>
    </row>
    <row r="1915" spans="1:19" ht="28.8">
      <c r="A1915">
        <v>1913</v>
      </c>
      <c r="B1915" s="3" t="s">
        <v>1914</v>
      </c>
      <c r="C1915" s="3" t="s">
        <v>6023</v>
      </c>
      <c r="D1915" s="15">
        <v>48000</v>
      </c>
      <c r="E1915" s="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7">
        <f t="shared" si="117"/>
        <v>1846.1538461538462</v>
      </c>
      <c r="O1915" s="5">
        <f t="shared" si="118"/>
        <v>1.3270833333333334E-2</v>
      </c>
      <c r="P1915" s="6" t="s">
        <v>8274</v>
      </c>
      <c r="Q1915" s="6" t="s">
        <v>8303</v>
      </c>
      <c r="R1915" s="11">
        <f t="shared" si="119"/>
        <v>41890.136319444442</v>
      </c>
      <c r="S1915" s="12">
        <f t="shared" si="116"/>
        <v>41920.136319444442</v>
      </c>
    </row>
    <row r="1916" spans="1:19" ht="43.2">
      <c r="A1916">
        <v>1914</v>
      </c>
      <c r="B1916" s="3" t="s">
        <v>1915</v>
      </c>
      <c r="C1916" s="3" t="s">
        <v>6024</v>
      </c>
      <c r="D1916" s="15">
        <v>666</v>
      </c>
      <c r="E1916" s="1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7">
        <f t="shared" si="117"/>
        <v>333</v>
      </c>
      <c r="O1916" s="5">
        <f t="shared" si="118"/>
        <v>9.0090090090090086E-2</v>
      </c>
      <c r="P1916" s="6" t="s">
        <v>8274</v>
      </c>
      <c r="Q1916" s="6" t="s">
        <v>8303</v>
      </c>
      <c r="R1916" s="11">
        <f t="shared" si="119"/>
        <v>41928.799456018518</v>
      </c>
      <c r="S1916" s="12">
        <f t="shared" si="116"/>
        <v>41943.790972222225</v>
      </c>
    </row>
    <row r="1917" spans="1:19" ht="43.2">
      <c r="A1917">
        <v>1915</v>
      </c>
      <c r="B1917" s="3" t="s">
        <v>1916</v>
      </c>
      <c r="C1917" s="3" t="s">
        <v>6025</v>
      </c>
      <c r="D1917" s="15">
        <v>500</v>
      </c>
      <c r="E1917" s="1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7">
        <f t="shared" si="117"/>
        <v>125</v>
      </c>
      <c r="O1917" s="5">
        <f t="shared" si="118"/>
        <v>1.6E-2</v>
      </c>
      <c r="P1917" s="6" t="s">
        <v>8274</v>
      </c>
      <c r="Q1917" s="6" t="s">
        <v>8303</v>
      </c>
      <c r="R1917" s="11">
        <f t="shared" si="119"/>
        <v>41863.67386574074</v>
      </c>
      <c r="S1917" s="12">
        <f t="shared" si="116"/>
        <v>41883.67386574074</v>
      </c>
    </row>
    <row r="1918" spans="1:19" ht="28.8">
      <c r="A1918">
        <v>1916</v>
      </c>
      <c r="B1918" s="3" t="s">
        <v>1917</v>
      </c>
      <c r="C1918" s="3" t="s">
        <v>6026</v>
      </c>
      <c r="D1918" s="15">
        <v>20000</v>
      </c>
      <c r="E1918" s="1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7">
        <f t="shared" si="117"/>
        <v>3333.3333333333335</v>
      </c>
      <c r="O1918" s="5">
        <f t="shared" si="118"/>
        <v>5.1000000000000004E-3</v>
      </c>
      <c r="P1918" s="6" t="s">
        <v>8274</v>
      </c>
      <c r="Q1918" s="6" t="s">
        <v>8303</v>
      </c>
      <c r="R1918" s="11">
        <f t="shared" si="119"/>
        <v>42656.342303240745</v>
      </c>
      <c r="S1918" s="12">
        <f t="shared" si="116"/>
        <v>42681.383969907409</v>
      </c>
    </row>
    <row r="1919" spans="1:19" ht="28.8">
      <c r="A1919">
        <v>1917</v>
      </c>
      <c r="B1919" s="3" t="s">
        <v>1918</v>
      </c>
      <c r="C1919" s="3" t="s">
        <v>6027</v>
      </c>
      <c r="D1919" s="15">
        <v>390000</v>
      </c>
      <c r="E1919" s="1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7">
        <f t="shared" si="117"/>
        <v>5571.4285714285716</v>
      </c>
      <c r="O1919" s="5">
        <f t="shared" si="118"/>
        <v>0.52570512820512816</v>
      </c>
      <c r="P1919" s="6" t="s">
        <v>8274</v>
      </c>
      <c r="Q1919" s="6" t="s">
        <v>8303</v>
      </c>
      <c r="R1919" s="11">
        <f t="shared" si="119"/>
        <v>42745.895057870366</v>
      </c>
      <c r="S1919" s="12">
        <f t="shared" si="116"/>
        <v>42775.895057870366</v>
      </c>
    </row>
    <row r="1920" spans="1:19" ht="43.2">
      <c r="A1920">
        <v>1918</v>
      </c>
      <c r="B1920" s="3" t="s">
        <v>1919</v>
      </c>
      <c r="C1920" s="3" t="s">
        <v>6028</v>
      </c>
      <c r="D1920" s="15">
        <v>25000</v>
      </c>
      <c r="E1920" s="1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7">
        <f t="shared" si="117"/>
        <v>2777.7777777777778</v>
      </c>
      <c r="O1920" s="5">
        <f t="shared" si="118"/>
        <v>1.04E-2</v>
      </c>
      <c r="P1920" s="6" t="s">
        <v>8274</v>
      </c>
      <c r="Q1920" s="6" t="s">
        <v>8303</v>
      </c>
      <c r="R1920" s="11">
        <f t="shared" si="119"/>
        <v>41828.414942129632</v>
      </c>
      <c r="S1920" s="12">
        <f t="shared" si="116"/>
        <v>41863.414942129632</v>
      </c>
    </row>
    <row r="1921" spans="1:19" ht="43.2">
      <c r="A1921">
        <v>1919</v>
      </c>
      <c r="B1921" s="3" t="s">
        <v>1920</v>
      </c>
      <c r="C1921" s="3" t="s">
        <v>6029</v>
      </c>
      <c r="D1921" s="15">
        <v>500</v>
      </c>
      <c r="E1921" s="1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7">
        <f t="shared" si="117"/>
        <v>62.5</v>
      </c>
      <c r="O1921" s="5">
        <f t="shared" si="118"/>
        <v>0.47399999999999998</v>
      </c>
      <c r="P1921" s="6" t="s">
        <v>8274</v>
      </c>
      <c r="Q1921" s="6" t="s">
        <v>8303</v>
      </c>
      <c r="R1921" s="11">
        <f t="shared" si="119"/>
        <v>42113.500567129631</v>
      </c>
      <c r="S1921" s="12">
        <f t="shared" si="116"/>
        <v>42143.500567129631</v>
      </c>
    </row>
    <row r="1922" spans="1:19" ht="43.2">
      <c r="A1922">
        <v>1920</v>
      </c>
      <c r="B1922" s="3" t="s">
        <v>1921</v>
      </c>
      <c r="C1922" s="3" t="s">
        <v>6030</v>
      </c>
      <c r="D1922" s="15">
        <v>10000</v>
      </c>
      <c r="E1922" s="1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7">
        <f t="shared" si="117"/>
        <v>95.238095238095241</v>
      </c>
      <c r="O1922" s="5">
        <f t="shared" si="118"/>
        <v>0.43030000000000002</v>
      </c>
      <c r="P1922" s="6" t="s">
        <v>8274</v>
      </c>
      <c r="Q1922" s="6" t="s">
        <v>8303</v>
      </c>
      <c r="R1922" s="11">
        <f t="shared" si="119"/>
        <v>42270.500706018516</v>
      </c>
      <c r="S1922" s="12">
        <f t="shared" ref="S1922:S1985" si="120">(I1922/86400)+25569+(-9/24)</f>
        <v>42298.583333333328</v>
      </c>
    </row>
    <row r="1923" spans="1:19" ht="28.8">
      <c r="A1923">
        <v>1921</v>
      </c>
      <c r="B1923" s="3" t="s">
        <v>1922</v>
      </c>
      <c r="C1923" s="3" t="s">
        <v>6031</v>
      </c>
      <c r="D1923" s="15">
        <v>1500</v>
      </c>
      <c r="E1923" s="1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7">
        <f t="shared" ref="N1923:N1986" si="121">D1923/L1923</f>
        <v>39.473684210526315</v>
      </c>
      <c r="O1923" s="5">
        <f t="shared" ref="O1923:O1986" si="122">E1923/D1923</f>
        <v>1.3680000000000001</v>
      </c>
      <c r="P1923" s="6" t="s">
        <v>8280</v>
      </c>
      <c r="Q1923" s="6" t="s">
        <v>8284</v>
      </c>
      <c r="R1923" s="11">
        <f t="shared" ref="R1923:R1986" si="123">(J1923/86400)+25569+(-9/24)</f>
        <v>41073.846562500003</v>
      </c>
      <c r="S1923" s="12">
        <f t="shared" si="120"/>
        <v>41103.846562500003</v>
      </c>
    </row>
    <row r="1924" spans="1:19" ht="43.2">
      <c r="A1924">
        <v>1922</v>
      </c>
      <c r="B1924" s="3" t="s">
        <v>1923</v>
      </c>
      <c r="C1924" s="3" t="s">
        <v>6032</v>
      </c>
      <c r="D1924" s="15">
        <v>2000</v>
      </c>
      <c r="E1924" s="1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7">
        <f t="shared" si="121"/>
        <v>31.25</v>
      </c>
      <c r="O1924" s="5">
        <f t="shared" si="122"/>
        <v>1.1555</v>
      </c>
      <c r="P1924" s="6" t="s">
        <v>8280</v>
      </c>
      <c r="Q1924" s="6" t="s">
        <v>8284</v>
      </c>
      <c r="R1924" s="11">
        <f t="shared" si="123"/>
        <v>41589.880868055552</v>
      </c>
      <c r="S1924" s="12">
        <f t="shared" si="120"/>
        <v>41619.880868055552</v>
      </c>
    </row>
    <row r="1925" spans="1:19" ht="43.2">
      <c r="A1925">
        <v>1923</v>
      </c>
      <c r="B1925" s="3" t="s">
        <v>1924</v>
      </c>
      <c r="C1925" s="3" t="s">
        <v>6033</v>
      </c>
      <c r="D1925" s="15">
        <v>125</v>
      </c>
      <c r="E1925" s="1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7">
        <f t="shared" si="121"/>
        <v>9.615384615384615</v>
      </c>
      <c r="O1925" s="5">
        <f t="shared" si="122"/>
        <v>2.4079999999999999</v>
      </c>
      <c r="P1925" s="6" t="s">
        <v>8280</v>
      </c>
      <c r="Q1925" s="6" t="s">
        <v>8284</v>
      </c>
      <c r="R1925" s="11">
        <f t="shared" si="123"/>
        <v>40772.473749999997</v>
      </c>
      <c r="S1925" s="12">
        <f t="shared" si="120"/>
        <v>40812.832638888889</v>
      </c>
    </row>
    <row r="1926" spans="1:19" ht="57.6">
      <c r="A1926">
        <v>1924</v>
      </c>
      <c r="B1926" s="3" t="s">
        <v>1925</v>
      </c>
      <c r="C1926" s="3" t="s">
        <v>6034</v>
      </c>
      <c r="D1926" s="15">
        <v>3000</v>
      </c>
      <c r="E1926" s="1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7">
        <f t="shared" si="121"/>
        <v>90.909090909090907</v>
      </c>
      <c r="O1926" s="5">
        <f t="shared" si="122"/>
        <v>1.1439999999999999</v>
      </c>
      <c r="P1926" s="6" t="s">
        <v>8280</v>
      </c>
      <c r="Q1926" s="6" t="s">
        <v>8284</v>
      </c>
      <c r="R1926" s="11">
        <f t="shared" si="123"/>
        <v>41626.386053240742</v>
      </c>
      <c r="S1926" s="12">
        <f t="shared" si="120"/>
        <v>41654.439583333333</v>
      </c>
    </row>
    <row r="1927" spans="1:19" ht="43.2">
      <c r="A1927">
        <v>1925</v>
      </c>
      <c r="B1927" s="3" t="s">
        <v>1926</v>
      </c>
      <c r="C1927" s="3" t="s">
        <v>6035</v>
      </c>
      <c r="D1927" s="15">
        <v>1500</v>
      </c>
      <c r="E1927" s="1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7">
        <f t="shared" si="121"/>
        <v>28.846153846153847</v>
      </c>
      <c r="O1927" s="5">
        <f t="shared" si="122"/>
        <v>1.1033333333333333</v>
      </c>
      <c r="P1927" s="6" t="s">
        <v>8280</v>
      </c>
      <c r="Q1927" s="6" t="s">
        <v>8284</v>
      </c>
      <c r="R1927" s="11">
        <f t="shared" si="123"/>
        <v>41535.52648148148</v>
      </c>
      <c r="S1927" s="12">
        <f t="shared" si="120"/>
        <v>41557.625</v>
      </c>
    </row>
    <row r="1928" spans="1:19" ht="57.6">
      <c r="A1928">
        <v>1926</v>
      </c>
      <c r="B1928" s="3" t="s">
        <v>1927</v>
      </c>
      <c r="C1928" s="3" t="s">
        <v>6036</v>
      </c>
      <c r="D1928" s="15">
        <v>1500</v>
      </c>
      <c r="E1928" s="1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7">
        <f t="shared" si="121"/>
        <v>14.018691588785046</v>
      </c>
      <c r="O1928" s="5">
        <f t="shared" si="122"/>
        <v>1.9537933333333333</v>
      </c>
      <c r="P1928" s="6" t="s">
        <v>8280</v>
      </c>
      <c r="Q1928" s="6" t="s">
        <v>8284</v>
      </c>
      <c r="R1928" s="11">
        <f t="shared" si="123"/>
        <v>40456.579351851848</v>
      </c>
      <c r="S1928" s="12">
        <f t="shared" si="120"/>
        <v>40483.643055555556</v>
      </c>
    </row>
    <row r="1929" spans="1:19">
      <c r="A1929">
        <v>1927</v>
      </c>
      <c r="B1929" s="3" t="s">
        <v>1928</v>
      </c>
      <c r="C1929" s="3" t="s">
        <v>6037</v>
      </c>
      <c r="D1929" s="15">
        <v>600</v>
      </c>
      <c r="E1929" s="1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7">
        <f t="shared" si="121"/>
        <v>54.545454545454547</v>
      </c>
      <c r="O1929" s="5">
        <f t="shared" si="122"/>
        <v>1.0333333333333334</v>
      </c>
      <c r="P1929" s="6" t="s">
        <v>8280</v>
      </c>
      <c r="Q1929" s="6" t="s">
        <v>8284</v>
      </c>
      <c r="R1929" s="11">
        <f t="shared" si="123"/>
        <v>40960.486562500002</v>
      </c>
      <c r="S1929" s="12">
        <f t="shared" si="120"/>
        <v>40975.832638888889</v>
      </c>
    </row>
    <row r="1930" spans="1:19" ht="28.8">
      <c r="A1930">
        <v>1928</v>
      </c>
      <c r="B1930" s="3" t="s">
        <v>1929</v>
      </c>
      <c r="C1930" s="3" t="s">
        <v>6038</v>
      </c>
      <c r="D1930" s="15">
        <v>2550</v>
      </c>
      <c r="E1930" s="1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7">
        <f t="shared" si="121"/>
        <v>75</v>
      </c>
      <c r="O1930" s="5">
        <f t="shared" si="122"/>
        <v>1.031372549019608</v>
      </c>
      <c r="P1930" s="6" t="s">
        <v>8280</v>
      </c>
      <c r="Q1930" s="6" t="s">
        <v>8284</v>
      </c>
      <c r="R1930" s="11">
        <f t="shared" si="123"/>
        <v>41371.2730787037</v>
      </c>
      <c r="S1930" s="12">
        <f t="shared" si="120"/>
        <v>41401.2730787037</v>
      </c>
    </row>
    <row r="1931" spans="1:19" ht="43.2">
      <c r="A1931">
        <v>1929</v>
      </c>
      <c r="B1931" s="3" t="s">
        <v>1930</v>
      </c>
      <c r="C1931" s="3" t="s">
        <v>6039</v>
      </c>
      <c r="D1931" s="15">
        <v>3200</v>
      </c>
      <c r="E1931" s="1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7">
        <f t="shared" si="121"/>
        <v>42.666666666666664</v>
      </c>
      <c r="O1931" s="5">
        <f t="shared" si="122"/>
        <v>1.003125</v>
      </c>
      <c r="P1931" s="6" t="s">
        <v>8280</v>
      </c>
      <c r="Q1931" s="6" t="s">
        <v>8284</v>
      </c>
      <c r="R1931" s="11">
        <f t="shared" si="123"/>
        <v>40686.646597222221</v>
      </c>
      <c r="S1931" s="12">
        <f t="shared" si="120"/>
        <v>40728.646597222221</v>
      </c>
    </row>
    <row r="1932" spans="1:19" ht="28.8">
      <c r="A1932">
        <v>1930</v>
      </c>
      <c r="B1932" s="3" t="s">
        <v>1931</v>
      </c>
      <c r="C1932" s="3" t="s">
        <v>6040</v>
      </c>
      <c r="D1932" s="15">
        <v>1000</v>
      </c>
      <c r="E1932" s="1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7">
        <f t="shared" si="121"/>
        <v>38.46153846153846</v>
      </c>
      <c r="O1932" s="5">
        <f t="shared" si="122"/>
        <v>1.27</v>
      </c>
      <c r="P1932" s="6" t="s">
        <v>8280</v>
      </c>
      <c r="Q1932" s="6" t="s">
        <v>8284</v>
      </c>
      <c r="R1932" s="11">
        <f t="shared" si="123"/>
        <v>41402.183819444443</v>
      </c>
      <c r="S1932" s="12">
        <f t="shared" si="120"/>
        <v>41462.183819444443</v>
      </c>
    </row>
    <row r="1933" spans="1:19" ht="43.2">
      <c r="A1933">
        <v>1931</v>
      </c>
      <c r="B1933" s="3" t="s">
        <v>1932</v>
      </c>
      <c r="C1933" s="3" t="s">
        <v>6041</v>
      </c>
      <c r="D1933" s="15">
        <v>2000</v>
      </c>
      <c r="E1933" s="1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7">
        <f t="shared" si="121"/>
        <v>40</v>
      </c>
      <c r="O1933" s="5">
        <f t="shared" si="122"/>
        <v>1.20601</v>
      </c>
      <c r="P1933" s="6" t="s">
        <v>8280</v>
      </c>
      <c r="Q1933" s="6" t="s">
        <v>8284</v>
      </c>
      <c r="R1933" s="11">
        <f t="shared" si="123"/>
        <v>41037.517465277779</v>
      </c>
      <c r="S1933" s="12">
        <f t="shared" si="120"/>
        <v>41050.770833333336</v>
      </c>
    </row>
    <row r="1934" spans="1:19" ht="57.6">
      <c r="A1934">
        <v>1932</v>
      </c>
      <c r="B1934" s="3" t="s">
        <v>1933</v>
      </c>
      <c r="C1934" s="3" t="s">
        <v>6042</v>
      </c>
      <c r="D1934" s="15">
        <v>5250</v>
      </c>
      <c r="E1934" s="1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7">
        <f t="shared" si="121"/>
        <v>65.625</v>
      </c>
      <c r="O1934" s="5">
        <f t="shared" si="122"/>
        <v>1.0699047619047619</v>
      </c>
      <c r="P1934" s="6" t="s">
        <v>8280</v>
      </c>
      <c r="Q1934" s="6" t="s">
        <v>8284</v>
      </c>
      <c r="R1934" s="11">
        <f t="shared" si="123"/>
        <v>40911.434872685189</v>
      </c>
      <c r="S1934" s="12">
        <f t="shared" si="120"/>
        <v>40932.434872685189</v>
      </c>
    </row>
    <row r="1935" spans="1:19" ht="43.2">
      <c r="A1935">
        <v>1933</v>
      </c>
      <c r="B1935" s="3" t="s">
        <v>1934</v>
      </c>
      <c r="C1935" s="3" t="s">
        <v>6043</v>
      </c>
      <c r="D1935" s="15">
        <v>6000</v>
      </c>
      <c r="E1935" s="1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7">
        <f t="shared" si="121"/>
        <v>54.545454545454547</v>
      </c>
      <c r="O1935" s="5">
        <f t="shared" si="122"/>
        <v>1.7243333333333333</v>
      </c>
      <c r="P1935" s="6" t="s">
        <v>8280</v>
      </c>
      <c r="Q1935" s="6" t="s">
        <v>8284</v>
      </c>
      <c r="R1935" s="11">
        <f t="shared" si="123"/>
        <v>41878.755868055552</v>
      </c>
      <c r="S1935" s="12">
        <f t="shared" si="120"/>
        <v>41908.755868055552</v>
      </c>
    </row>
    <row r="1936" spans="1:19" ht="43.2">
      <c r="A1936">
        <v>1934</v>
      </c>
      <c r="B1936" s="3" t="s">
        <v>1935</v>
      </c>
      <c r="C1936" s="3" t="s">
        <v>6044</v>
      </c>
      <c r="D1936" s="15">
        <v>5000</v>
      </c>
      <c r="E1936" s="1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7">
        <f t="shared" si="121"/>
        <v>64.935064935064929</v>
      </c>
      <c r="O1936" s="5">
        <f t="shared" si="122"/>
        <v>1.2362</v>
      </c>
      <c r="P1936" s="6" t="s">
        <v>8280</v>
      </c>
      <c r="Q1936" s="6" t="s">
        <v>8284</v>
      </c>
      <c r="R1936" s="11">
        <f t="shared" si="123"/>
        <v>40865.492141203707</v>
      </c>
      <c r="S1936" s="12">
        <f t="shared" si="120"/>
        <v>40901.833333333336</v>
      </c>
    </row>
    <row r="1937" spans="1:19" ht="43.2">
      <c r="A1937">
        <v>1935</v>
      </c>
      <c r="B1937" s="3" t="s">
        <v>1936</v>
      </c>
      <c r="C1937" s="3" t="s">
        <v>6045</v>
      </c>
      <c r="D1937" s="15">
        <v>2500</v>
      </c>
      <c r="E1937" s="1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7">
        <f t="shared" si="121"/>
        <v>50</v>
      </c>
      <c r="O1937" s="5">
        <f t="shared" si="122"/>
        <v>1.0840000000000001</v>
      </c>
      <c r="P1937" s="6" t="s">
        <v>8280</v>
      </c>
      <c r="Q1937" s="6" t="s">
        <v>8284</v>
      </c>
      <c r="R1937" s="11">
        <f t="shared" si="123"/>
        <v>41773.557534722218</v>
      </c>
      <c r="S1937" s="12">
        <f t="shared" si="120"/>
        <v>41810.832638888889</v>
      </c>
    </row>
    <row r="1938" spans="1:19" ht="43.2">
      <c r="A1938">
        <v>1936</v>
      </c>
      <c r="B1938" s="3" t="s">
        <v>1937</v>
      </c>
      <c r="C1938" s="3" t="s">
        <v>6046</v>
      </c>
      <c r="D1938" s="15">
        <v>7500</v>
      </c>
      <c r="E1938" s="1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7">
        <f t="shared" si="121"/>
        <v>51.724137931034484</v>
      </c>
      <c r="O1938" s="5">
        <f t="shared" si="122"/>
        <v>1.1652013333333333</v>
      </c>
      <c r="P1938" s="6" t="s">
        <v>8280</v>
      </c>
      <c r="Q1938" s="6" t="s">
        <v>8284</v>
      </c>
      <c r="R1938" s="11">
        <f t="shared" si="123"/>
        <v>40852.514699074076</v>
      </c>
      <c r="S1938" s="12">
        <f t="shared" si="120"/>
        <v>40882.874305555553</v>
      </c>
    </row>
    <row r="1939" spans="1:19" ht="43.2">
      <c r="A1939">
        <v>1937</v>
      </c>
      <c r="B1939" s="3" t="s">
        <v>1938</v>
      </c>
      <c r="C1939" s="3" t="s">
        <v>6047</v>
      </c>
      <c r="D1939" s="15">
        <v>600</v>
      </c>
      <c r="E1939" s="1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7">
        <f t="shared" si="121"/>
        <v>20.689655172413794</v>
      </c>
      <c r="O1939" s="5">
        <f t="shared" si="122"/>
        <v>1.8724499999999999</v>
      </c>
      <c r="P1939" s="6" t="s">
        <v>8280</v>
      </c>
      <c r="Q1939" s="6" t="s">
        <v>8284</v>
      </c>
      <c r="R1939" s="11">
        <f t="shared" si="123"/>
        <v>41058.743993055556</v>
      </c>
      <c r="S1939" s="12">
        <f t="shared" si="120"/>
        <v>41074.790972222225</v>
      </c>
    </row>
    <row r="1940" spans="1:19" ht="43.2">
      <c r="A1940">
        <v>1938</v>
      </c>
      <c r="B1940" s="3" t="s">
        <v>1939</v>
      </c>
      <c r="C1940" s="3" t="s">
        <v>6048</v>
      </c>
      <c r="D1940" s="15">
        <v>15000</v>
      </c>
      <c r="E1940" s="1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7">
        <f t="shared" si="121"/>
        <v>131.57894736842104</v>
      </c>
      <c r="O1940" s="5">
        <f t="shared" si="122"/>
        <v>1.1593333333333333</v>
      </c>
      <c r="P1940" s="6" t="s">
        <v>8280</v>
      </c>
      <c r="Q1940" s="6" t="s">
        <v>8284</v>
      </c>
      <c r="R1940" s="11">
        <f t="shared" si="123"/>
        <v>41425.884618055556</v>
      </c>
      <c r="S1940" s="12">
        <f t="shared" si="120"/>
        <v>41456.833333333336</v>
      </c>
    </row>
    <row r="1941" spans="1:19" ht="57.6">
      <c r="A1941">
        <v>1939</v>
      </c>
      <c r="B1941" s="3" t="s">
        <v>1940</v>
      </c>
      <c r="C1941" s="3" t="s">
        <v>6049</v>
      </c>
      <c r="D1941" s="15">
        <v>10000</v>
      </c>
      <c r="E1941" s="1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7">
        <f t="shared" si="121"/>
        <v>104.16666666666667</v>
      </c>
      <c r="O1941" s="5">
        <f t="shared" si="122"/>
        <v>1.107</v>
      </c>
      <c r="P1941" s="6" t="s">
        <v>8280</v>
      </c>
      <c r="Q1941" s="6" t="s">
        <v>8284</v>
      </c>
      <c r="R1941" s="11">
        <f t="shared" si="123"/>
        <v>41313.610046296293</v>
      </c>
      <c r="S1941" s="12">
        <f t="shared" si="120"/>
        <v>41343.568379629629</v>
      </c>
    </row>
    <row r="1942" spans="1:19" ht="43.2">
      <c r="A1942">
        <v>1940</v>
      </c>
      <c r="B1942" s="3" t="s">
        <v>1941</v>
      </c>
      <c r="C1942" s="3" t="s">
        <v>6050</v>
      </c>
      <c r="D1942" s="15">
        <v>650</v>
      </c>
      <c r="E1942" s="1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7">
        <f t="shared" si="121"/>
        <v>20.967741935483872</v>
      </c>
      <c r="O1942" s="5">
        <f t="shared" si="122"/>
        <v>1.7092307692307693</v>
      </c>
      <c r="P1942" s="6" t="s">
        <v>8280</v>
      </c>
      <c r="Q1942" s="6" t="s">
        <v>8284</v>
      </c>
      <c r="R1942" s="11">
        <f t="shared" si="123"/>
        <v>40670.132326388892</v>
      </c>
      <c r="S1942" s="12">
        <f t="shared" si="120"/>
        <v>40708.790972222225</v>
      </c>
    </row>
    <row r="1943" spans="1:19" ht="43.2">
      <c r="A1943">
        <v>1941</v>
      </c>
      <c r="B1943" s="3" t="s">
        <v>1942</v>
      </c>
      <c r="C1943" s="3" t="s">
        <v>6051</v>
      </c>
      <c r="D1943" s="15">
        <v>250000</v>
      </c>
      <c r="E1943" s="1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7">
        <f t="shared" si="121"/>
        <v>51.198033995494576</v>
      </c>
      <c r="O1943" s="5">
        <f t="shared" si="122"/>
        <v>1.2611835600000001</v>
      </c>
      <c r="P1943" s="6" t="s">
        <v>8274</v>
      </c>
      <c r="Q1943" s="6" t="s">
        <v>8304</v>
      </c>
      <c r="R1943" s="11">
        <f t="shared" si="123"/>
        <v>41743.915868055556</v>
      </c>
      <c r="S1943" s="12">
        <f t="shared" si="120"/>
        <v>41773.915868055556</v>
      </c>
    </row>
    <row r="1944" spans="1:19" ht="43.2">
      <c r="A1944">
        <v>1942</v>
      </c>
      <c r="B1944" s="3" t="s">
        <v>1943</v>
      </c>
      <c r="C1944" s="3" t="s">
        <v>6052</v>
      </c>
      <c r="D1944" s="15">
        <v>6000</v>
      </c>
      <c r="E1944" s="1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7">
        <f t="shared" si="121"/>
        <v>63.157894736842103</v>
      </c>
      <c r="O1944" s="5">
        <f t="shared" si="122"/>
        <v>1.3844033333333334</v>
      </c>
      <c r="P1944" s="6" t="s">
        <v>8274</v>
      </c>
      <c r="Q1944" s="6" t="s">
        <v>8304</v>
      </c>
      <c r="R1944" s="11">
        <f t="shared" si="123"/>
        <v>40638.453009259261</v>
      </c>
      <c r="S1944" s="12">
        <f t="shared" si="120"/>
        <v>40728.453009259261</v>
      </c>
    </row>
    <row r="1945" spans="1:19" ht="43.2">
      <c r="A1945">
        <v>1943</v>
      </c>
      <c r="B1945" s="3" t="s">
        <v>1944</v>
      </c>
      <c r="C1945" s="3" t="s">
        <v>6053</v>
      </c>
      <c r="D1945" s="15">
        <v>10000</v>
      </c>
      <c r="E1945" s="1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7">
        <f t="shared" si="121"/>
        <v>4.0355125100887816</v>
      </c>
      <c r="O1945" s="5">
        <f t="shared" si="122"/>
        <v>17.052499999999998</v>
      </c>
      <c r="P1945" s="6" t="s">
        <v>8274</v>
      </c>
      <c r="Q1945" s="6" t="s">
        <v>8304</v>
      </c>
      <c r="R1945" s="11">
        <f t="shared" si="123"/>
        <v>42547.894861111112</v>
      </c>
      <c r="S1945" s="12">
        <f t="shared" si="120"/>
        <v>42592.894861111112</v>
      </c>
    </row>
    <row r="1946" spans="1:19" ht="43.2">
      <c r="A1946">
        <v>1944</v>
      </c>
      <c r="B1946" s="3" t="s">
        <v>1945</v>
      </c>
      <c r="C1946" s="3" t="s">
        <v>6054</v>
      </c>
      <c r="D1946" s="15">
        <v>40000</v>
      </c>
      <c r="E1946" s="1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7">
        <f t="shared" si="121"/>
        <v>22.358859698155396</v>
      </c>
      <c r="O1946" s="5">
        <f t="shared" si="122"/>
        <v>7.8805550000000002</v>
      </c>
      <c r="P1946" s="6" t="s">
        <v>8274</v>
      </c>
      <c r="Q1946" s="6" t="s">
        <v>8304</v>
      </c>
      <c r="R1946" s="11">
        <f t="shared" si="123"/>
        <v>41730.209374999999</v>
      </c>
      <c r="S1946" s="12">
        <f t="shared" si="120"/>
        <v>41760.209374999999</v>
      </c>
    </row>
    <row r="1947" spans="1:19" ht="43.2">
      <c r="A1947">
        <v>1945</v>
      </c>
      <c r="B1947" s="3" t="s">
        <v>1946</v>
      </c>
      <c r="C1947" s="3" t="s">
        <v>6055</v>
      </c>
      <c r="D1947" s="15">
        <v>100000</v>
      </c>
      <c r="E1947" s="1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7">
        <f t="shared" si="121"/>
        <v>147.05882352941177</v>
      </c>
      <c r="O1947" s="5">
        <f t="shared" si="122"/>
        <v>3.4801799999999998</v>
      </c>
      <c r="P1947" s="6" t="s">
        <v>8274</v>
      </c>
      <c r="Q1947" s="6" t="s">
        <v>8304</v>
      </c>
      <c r="R1947" s="11">
        <f t="shared" si="123"/>
        <v>42156.876828703702</v>
      </c>
      <c r="S1947" s="12">
        <f t="shared" si="120"/>
        <v>42196.876828703702</v>
      </c>
    </row>
    <row r="1948" spans="1:19" ht="43.2">
      <c r="A1948">
        <v>1946</v>
      </c>
      <c r="B1948" s="3" t="s">
        <v>1947</v>
      </c>
      <c r="C1948" s="3" t="s">
        <v>6056</v>
      </c>
      <c r="D1948" s="15">
        <v>7500</v>
      </c>
      <c r="E1948" s="1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7">
        <f t="shared" si="121"/>
        <v>107.14285714285714</v>
      </c>
      <c r="O1948" s="5">
        <f t="shared" si="122"/>
        <v>1.4974666666666667</v>
      </c>
      <c r="P1948" s="6" t="s">
        <v>8274</v>
      </c>
      <c r="Q1948" s="6" t="s">
        <v>8304</v>
      </c>
      <c r="R1948" s="11">
        <f t="shared" si="123"/>
        <v>41688.775011574078</v>
      </c>
      <c r="S1948" s="12">
        <f t="shared" si="120"/>
        <v>41748.733344907407</v>
      </c>
    </row>
    <row r="1949" spans="1:19" ht="57.6">
      <c r="A1949">
        <v>1947</v>
      </c>
      <c r="B1949" s="3" t="s">
        <v>1948</v>
      </c>
      <c r="C1949" s="3" t="s">
        <v>6057</v>
      </c>
      <c r="D1949" s="15">
        <v>800</v>
      </c>
      <c r="E1949" s="1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7">
        <f t="shared" si="121"/>
        <v>34.782608695652172</v>
      </c>
      <c r="O1949" s="5">
        <f t="shared" si="122"/>
        <v>1.0063375000000001</v>
      </c>
      <c r="P1949" s="6" t="s">
        <v>8274</v>
      </c>
      <c r="Q1949" s="6" t="s">
        <v>8304</v>
      </c>
      <c r="R1949" s="11">
        <f t="shared" si="123"/>
        <v>40102.543055555558</v>
      </c>
      <c r="S1949" s="12">
        <f t="shared" si="120"/>
        <v>40139.874305555553</v>
      </c>
    </row>
    <row r="1950" spans="1:19" ht="28.8">
      <c r="A1950">
        <v>1948</v>
      </c>
      <c r="B1950" s="3" t="s">
        <v>1949</v>
      </c>
      <c r="C1950" s="3" t="s">
        <v>6058</v>
      </c>
      <c r="D1950" s="15">
        <v>100000</v>
      </c>
      <c r="E1950" s="1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7">
        <f t="shared" si="121"/>
        <v>23.557126030624264</v>
      </c>
      <c r="O1950" s="5">
        <f t="shared" si="122"/>
        <v>8.0021100000000001</v>
      </c>
      <c r="P1950" s="6" t="s">
        <v>8274</v>
      </c>
      <c r="Q1950" s="6" t="s">
        <v>8304</v>
      </c>
      <c r="R1950" s="11">
        <f t="shared" si="123"/>
        <v>42473.229270833333</v>
      </c>
      <c r="S1950" s="12">
        <f t="shared" si="120"/>
        <v>42527.334722222222</v>
      </c>
    </row>
    <row r="1951" spans="1:19" ht="43.2">
      <c r="A1951">
        <v>1949</v>
      </c>
      <c r="B1951" s="3" t="s">
        <v>1950</v>
      </c>
      <c r="C1951" s="3" t="s">
        <v>6059</v>
      </c>
      <c r="D1951" s="15">
        <v>50000</v>
      </c>
      <c r="E1951" s="1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7">
        <f t="shared" si="121"/>
        <v>53.022269353128316</v>
      </c>
      <c r="O1951" s="5">
        <f t="shared" si="122"/>
        <v>1.0600260000000001</v>
      </c>
      <c r="P1951" s="6" t="s">
        <v>8274</v>
      </c>
      <c r="Q1951" s="6" t="s">
        <v>8304</v>
      </c>
      <c r="R1951" s="11">
        <f t="shared" si="123"/>
        <v>41800.048043981486</v>
      </c>
      <c r="S1951" s="12">
        <f t="shared" si="120"/>
        <v>41830.048043981486</v>
      </c>
    </row>
    <row r="1952" spans="1:19" ht="43.2">
      <c r="A1952">
        <v>1950</v>
      </c>
      <c r="B1952" s="3" t="s">
        <v>1951</v>
      </c>
      <c r="C1952" s="3" t="s">
        <v>6060</v>
      </c>
      <c r="D1952" s="15">
        <v>48000</v>
      </c>
      <c r="E1952" s="1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7">
        <f t="shared" si="121"/>
        <v>25.586353944562898</v>
      </c>
      <c r="O1952" s="5">
        <f t="shared" si="122"/>
        <v>2.0051866666666669</v>
      </c>
      <c r="P1952" s="6" t="s">
        <v>8274</v>
      </c>
      <c r="Q1952" s="6" t="s">
        <v>8304</v>
      </c>
      <c r="R1952" s="11">
        <f t="shared" si="123"/>
        <v>40623.806400462963</v>
      </c>
      <c r="S1952" s="12">
        <f t="shared" si="120"/>
        <v>40654.806400462963</v>
      </c>
    </row>
    <row r="1953" spans="1:19" ht="43.2">
      <c r="A1953">
        <v>1951</v>
      </c>
      <c r="B1953" s="3" t="s">
        <v>1952</v>
      </c>
      <c r="C1953" s="3" t="s">
        <v>6061</v>
      </c>
      <c r="D1953" s="15">
        <v>50000</v>
      </c>
      <c r="E1953" s="1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7">
        <f t="shared" si="121"/>
        <v>59.952038369304553</v>
      </c>
      <c r="O1953" s="5">
        <f t="shared" si="122"/>
        <v>2.1244399999999999</v>
      </c>
      <c r="P1953" s="6" t="s">
        <v>8274</v>
      </c>
      <c r="Q1953" s="6" t="s">
        <v>8304</v>
      </c>
      <c r="R1953" s="11">
        <f t="shared" si="123"/>
        <v>42651.045567129629</v>
      </c>
      <c r="S1953" s="12">
        <f t="shared" si="120"/>
        <v>42681.087233796294</v>
      </c>
    </row>
    <row r="1954" spans="1:19" ht="43.2">
      <c r="A1954">
        <v>1952</v>
      </c>
      <c r="B1954" s="3" t="s">
        <v>1953</v>
      </c>
      <c r="C1954" s="3" t="s">
        <v>6062</v>
      </c>
      <c r="D1954" s="15">
        <v>35000</v>
      </c>
      <c r="E1954" s="1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7">
        <f t="shared" si="121"/>
        <v>51.319648093841643</v>
      </c>
      <c r="O1954" s="5">
        <f t="shared" si="122"/>
        <v>1.9847237142857144</v>
      </c>
      <c r="P1954" s="6" t="s">
        <v>8274</v>
      </c>
      <c r="Q1954" s="6" t="s">
        <v>8304</v>
      </c>
      <c r="R1954" s="11">
        <f t="shared" si="123"/>
        <v>41526.23165509259</v>
      </c>
      <c r="S1954" s="12">
        <f t="shared" si="120"/>
        <v>41563.23165509259</v>
      </c>
    </row>
    <row r="1955" spans="1:19" ht="43.2">
      <c r="A1955">
        <v>1953</v>
      </c>
      <c r="B1955" s="3" t="s">
        <v>1954</v>
      </c>
      <c r="C1955" s="3" t="s">
        <v>6063</v>
      </c>
      <c r="D1955" s="15">
        <v>15000</v>
      </c>
      <c r="E1955" s="1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7">
        <f t="shared" si="121"/>
        <v>102.04081632653062</v>
      </c>
      <c r="O1955" s="5">
        <f t="shared" si="122"/>
        <v>2.2594666666666665</v>
      </c>
      <c r="P1955" s="6" t="s">
        <v>8274</v>
      </c>
      <c r="Q1955" s="6" t="s">
        <v>8304</v>
      </c>
      <c r="R1955" s="11">
        <f t="shared" si="123"/>
        <v>40940.824826388889</v>
      </c>
      <c r="S1955" s="12">
        <f t="shared" si="120"/>
        <v>40969.75</v>
      </c>
    </row>
    <row r="1956" spans="1:19" ht="28.8">
      <c r="A1956">
        <v>1954</v>
      </c>
      <c r="B1956" s="3" t="s">
        <v>1955</v>
      </c>
      <c r="C1956" s="3" t="s">
        <v>6064</v>
      </c>
      <c r="D1956" s="15">
        <v>50000</v>
      </c>
      <c r="E1956" s="1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7">
        <f t="shared" si="121"/>
        <v>120.48192771084338</v>
      </c>
      <c r="O1956" s="5">
        <f t="shared" si="122"/>
        <v>6.9894800000000004</v>
      </c>
      <c r="P1956" s="6" t="s">
        <v>8274</v>
      </c>
      <c r="Q1956" s="6" t="s">
        <v>8304</v>
      </c>
      <c r="R1956" s="11">
        <f t="shared" si="123"/>
        <v>42394.205740740741</v>
      </c>
      <c r="S1956" s="12">
        <f t="shared" si="120"/>
        <v>42440.833333333328</v>
      </c>
    </row>
    <row r="1957" spans="1:19" ht="43.2">
      <c r="A1957">
        <v>1955</v>
      </c>
      <c r="B1957" s="3" t="s">
        <v>1956</v>
      </c>
      <c r="C1957" s="3" t="s">
        <v>6065</v>
      </c>
      <c r="D1957" s="15">
        <v>42000</v>
      </c>
      <c r="E1957" s="1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7">
        <f t="shared" si="121"/>
        <v>144.82758620689654</v>
      </c>
      <c r="O1957" s="5">
        <f t="shared" si="122"/>
        <v>3.9859528571428569</v>
      </c>
      <c r="P1957" s="6" t="s">
        <v>8274</v>
      </c>
      <c r="Q1957" s="6" t="s">
        <v>8304</v>
      </c>
      <c r="R1957" s="11">
        <f t="shared" si="123"/>
        <v>41019.896770833337</v>
      </c>
      <c r="S1957" s="12">
        <f t="shared" si="120"/>
        <v>41052.416666666664</v>
      </c>
    </row>
    <row r="1958" spans="1:19" ht="43.2">
      <c r="A1958">
        <v>1956</v>
      </c>
      <c r="B1958" s="3" t="s">
        <v>1957</v>
      </c>
      <c r="C1958" s="3" t="s">
        <v>6066</v>
      </c>
      <c r="D1958" s="15">
        <v>60000</v>
      </c>
      <c r="E1958" s="1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7">
        <f t="shared" si="121"/>
        <v>164.38356164383561</v>
      </c>
      <c r="O1958" s="5">
        <f t="shared" si="122"/>
        <v>2.9403333333333332</v>
      </c>
      <c r="P1958" s="6" t="s">
        <v>8274</v>
      </c>
      <c r="Q1958" s="6" t="s">
        <v>8304</v>
      </c>
      <c r="R1958" s="11">
        <f t="shared" si="123"/>
        <v>42067.548668981486</v>
      </c>
      <c r="S1958" s="12">
        <f t="shared" si="120"/>
        <v>42112.507002314815</v>
      </c>
    </row>
    <row r="1959" spans="1:19" ht="28.8">
      <c r="A1959">
        <v>1957</v>
      </c>
      <c r="B1959" s="3" t="s">
        <v>1958</v>
      </c>
      <c r="C1959" s="3" t="s">
        <v>6067</v>
      </c>
      <c r="D1959" s="15">
        <v>30000</v>
      </c>
      <c r="E1959" s="1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7">
        <f t="shared" si="121"/>
        <v>45.454545454545453</v>
      </c>
      <c r="O1959" s="5">
        <f t="shared" si="122"/>
        <v>1.6750470000000002</v>
      </c>
      <c r="P1959" s="6" t="s">
        <v>8274</v>
      </c>
      <c r="Q1959" s="6" t="s">
        <v>8304</v>
      </c>
      <c r="R1959" s="11">
        <f t="shared" si="123"/>
        <v>41178.723530092597</v>
      </c>
      <c r="S1959" s="12">
        <f t="shared" si="120"/>
        <v>41208.723530092597</v>
      </c>
    </row>
    <row r="1960" spans="1:19" ht="43.2">
      <c r="A1960">
        <v>1958</v>
      </c>
      <c r="B1960" s="3" t="s">
        <v>1959</v>
      </c>
      <c r="C1960" s="3" t="s">
        <v>6068</v>
      </c>
      <c r="D1960" s="15">
        <v>7000</v>
      </c>
      <c r="E1960" s="1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7">
        <f t="shared" si="121"/>
        <v>5.1622418879056049</v>
      </c>
      <c r="O1960" s="5">
        <f t="shared" si="122"/>
        <v>14.355717142857143</v>
      </c>
      <c r="P1960" s="6" t="s">
        <v>8274</v>
      </c>
      <c r="Q1960" s="6" t="s">
        <v>8304</v>
      </c>
      <c r="R1960" s="11">
        <f t="shared" si="123"/>
        <v>41326.612974537034</v>
      </c>
      <c r="S1960" s="12">
        <f t="shared" si="120"/>
        <v>41356.57130787037</v>
      </c>
    </row>
    <row r="1961" spans="1:19" ht="57.6">
      <c r="A1961">
        <v>1959</v>
      </c>
      <c r="B1961" s="3" t="s">
        <v>1960</v>
      </c>
      <c r="C1961" s="3" t="s">
        <v>6069</v>
      </c>
      <c r="D1961" s="15">
        <v>10000</v>
      </c>
      <c r="E1961" s="1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7">
        <f t="shared" si="121"/>
        <v>23.584905660377359</v>
      </c>
      <c r="O1961" s="5">
        <f t="shared" si="122"/>
        <v>1.5673440000000001</v>
      </c>
      <c r="P1961" s="6" t="s">
        <v>8274</v>
      </c>
      <c r="Q1961" s="6" t="s">
        <v>8304</v>
      </c>
      <c r="R1961" s="11">
        <f t="shared" si="123"/>
        <v>41871.470601851848</v>
      </c>
      <c r="S1961" s="12">
        <f t="shared" si="120"/>
        <v>41912.625</v>
      </c>
    </row>
    <row r="1962" spans="1:19" ht="43.2">
      <c r="A1962">
        <v>1960</v>
      </c>
      <c r="B1962" s="3" t="s">
        <v>1961</v>
      </c>
      <c r="C1962" s="3" t="s">
        <v>6070</v>
      </c>
      <c r="D1962" s="15">
        <v>70000</v>
      </c>
      <c r="E1962" s="1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7">
        <f t="shared" si="121"/>
        <v>2121.212121212121</v>
      </c>
      <c r="O1962" s="5">
        <f t="shared" si="122"/>
        <v>1.1790285714285715</v>
      </c>
      <c r="P1962" s="6" t="s">
        <v>8274</v>
      </c>
      <c r="Q1962" s="6" t="s">
        <v>8304</v>
      </c>
      <c r="R1962" s="11">
        <f t="shared" si="123"/>
        <v>41963.987743055557</v>
      </c>
      <c r="S1962" s="12">
        <f t="shared" si="120"/>
        <v>41993.987743055557</v>
      </c>
    </row>
    <row r="1963" spans="1:19" ht="43.2">
      <c r="A1963">
        <v>1961</v>
      </c>
      <c r="B1963" s="3" t="s">
        <v>1962</v>
      </c>
      <c r="C1963" s="3" t="s">
        <v>6071</v>
      </c>
      <c r="D1963" s="15">
        <v>10000</v>
      </c>
      <c r="E1963" s="1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7">
        <f t="shared" si="121"/>
        <v>6.1236987140232699</v>
      </c>
      <c r="O1963" s="5">
        <f t="shared" si="122"/>
        <v>11.053811999999999</v>
      </c>
      <c r="P1963" s="6" t="s">
        <v>8274</v>
      </c>
      <c r="Q1963" s="6" t="s">
        <v>8304</v>
      </c>
      <c r="R1963" s="11">
        <f t="shared" si="123"/>
        <v>41147.819641203707</v>
      </c>
      <c r="S1963" s="12">
        <f t="shared" si="120"/>
        <v>41187.790972222225</v>
      </c>
    </row>
    <row r="1964" spans="1:19" ht="43.2">
      <c r="A1964">
        <v>1962</v>
      </c>
      <c r="B1964" s="3" t="s">
        <v>1963</v>
      </c>
      <c r="C1964" s="3" t="s">
        <v>6072</v>
      </c>
      <c r="D1964" s="15">
        <v>10000</v>
      </c>
      <c r="E1964" s="1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7">
        <f t="shared" si="121"/>
        <v>32.679738562091501</v>
      </c>
      <c r="O1964" s="5">
        <f t="shared" si="122"/>
        <v>1.9292499999999999</v>
      </c>
      <c r="P1964" s="6" t="s">
        <v>8274</v>
      </c>
      <c r="Q1964" s="6" t="s">
        <v>8304</v>
      </c>
      <c r="R1964" s="11">
        <f t="shared" si="123"/>
        <v>41742.405509259261</v>
      </c>
      <c r="S1964" s="12">
        <f t="shared" si="120"/>
        <v>41772.405509259261</v>
      </c>
    </row>
    <row r="1965" spans="1:19" ht="43.2">
      <c r="A1965">
        <v>1963</v>
      </c>
      <c r="B1965" s="3" t="s">
        <v>1964</v>
      </c>
      <c r="C1965" s="3" t="s">
        <v>6073</v>
      </c>
      <c r="D1965" s="15">
        <v>19000</v>
      </c>
      <c r="E1965" s="1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7">
        <f t="shared" si="121"/>
        <v>92.682926829268297</v>
      </c>
      <c r="O1965" s="5">
        <f t="shared" si="122"/>
        <v>1.268842105263158</v>
      </c>
      <c r="P1965" s="6" t="s">
        <v>8274</v>
      </c>
      <c r="Q1965" s="6" t="s">
        <v>8304</v>
      </c>
      <c r="R1965" s="11">
        <f t="shared" si="123"/>
        <v>41863.054791666669</v>
      </c>
      <c r="S1965" s="12">
        <f t="shared" si="120"/>
        <v>41898.054791666669</v>
      </c>
    </row>
    <row r="1966" spans="1:19" ht="43.2">
      <c r="A1966">
        <v>1964</v>
      </c>
      <c r="B1966" s="3" t="s">
        <v>1965</v>
      </c>
      <c r="C1966" s="3" t="s">
        <v>6074</v>
      </c>
      <c r="D1966" s="15">
        <v>89200</v>
      </c>
      <c r="E1966" s="1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7">
        <f t="shared" si="121"/>
        <v>69.633099141295858</v>
      </c>
      <c r="O1966" s="5">
        <f t="shared" si="122"/>
        <v>2.5957748878923765</v>
      </c>
      <c r="P1966" s="6" t="s">
        <v>8274</v>
      </c>
      <c r="Q1966" s="6" t="s">
        <v>8304</v>
      </c>
      <c r="R1966" s="11">
        <f t="shared" si="123"/>
        <v>42451.897824074069</v>
      </c>
      <c r="S1966" s="12">
        <f t="shared" si="120"/>
        <v>42481.897824074069</v>
      </c>
    </row>
    <row r="1967" spans="1:19" ht="43.2">
      <c r="A1967">
        <v>1965</v>
      </c>
      <c r="B1967" s="3" t="s">
        <v>1966</v>
      </c>
      <c r="C1967" s="3" t="s">
        <v>6075</v>
      </c>
      <c r="D1967" s="15">
        <v>5000</v>
      </c>
      <c r="E1967" s="1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7">
        <f t="shared" si="121"/>
        <v>48.543689320388353</v>
      </c>
      <c r="O1967" s="5">
        <f t="shared" si="122"/>
        <v>2.6227999999999998</v>
      </c>
      <c r="P1967" s="6" t="s">
        <v>8274</v>
      </c>
      <c r="Q1967" s="6" t="s">
        <v>8304</v>
      </c>
      <c r="R1967" s="11">
        <f t="shared" si="123"/>
        <v>40897.714236111111</v>
      </c>
      <c r="S1967" s="12">
        <f t="shared" si="120"/>
        <v>40919.666666666664</v>
      </c>
    </row>
    <row r="1968" spans="1:19" ht="43.2">
      <c r="A1968">
        <v>1966</v>
      </c>
      <c r="B1968" s="3" t="s">
        <v>1967</v>
      </c>
      <c r="C1968" s="3" t="s">
        <v>6076</v>
      </c>
      <c r="D1968" s="15">
        <v>100000</v>
      </c>
      <c r="E1968" s="1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7">
        <f t="shared" si="121"/>
        <v>66.093853271645742</v>
      </c>
      <c r="O1968" s="5">
        <f t="shared" si="122"/>
        <v>2.0674309000000002</v>
      </c>
      <c r="P1968" s="6" t="s">
        <v>8274</v>
      </c>
      <c r="Q1968" s="6" t="s">
        <v>8304</v>
      </c>
      <c r="R1968" s="11">
        <f t="shared" si="123"/>
        <v>41835.165486111109</v>
      </c>
      <c r="S1968" s="12">
        <f t="shared" si="120"/>
        <v>41865.165486111109</v>
      </c>
    </row>
    <row r="1969" spans="1:19" ht="43.2">
      <c r="A1969">
        <v>1967</v>
      </c>
      <c r="B1969" s="3" t="s">
        <v>1968</v>
      </c>
      <c r="C1969" s="3" t="s">
        <v>6077</v>
      </c>
      <c r="D1969" s="15">
        <v>20000</v>
      </c>
      <c r="E1969" s="1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7">
        <f t="shared" si="121"/>
        <v>49.382716049382715</v>
      </c>
      <c r="O1969" s="5">
        <f t="shared" si="122"/>
        <v>3.7012999999999998</v>
      </c>
      <c r="P1969" s="6" t="s">
        <v>8274</v>
      </c>
      <c r="Q1969" s="6" t="s">
        <v>8304</v>
      </c>
      <c r="R1969" s="11">
        <f t="shared" si="123"/>
        <v>41730.288530092592</v>
      </c>
      <c r="S1969" s="12">
        <f t="shared" si="120"/>
        <v>41760.288530092592</v>
      </c>
    </row>
    <row r="1970" spans="1:19" ht="28.8">
      <c r="A1970">
        <v>1968</v>
      </c>
      <c r="B1970" s="3" t="s">
        <v>1969</v>
      </c>
      <c r="C1970" s="3" t="s">
        <v>6078</v>
      </c>
      <c r="D1970" s="15">
        <v>50000</v>
      </c>
      <c r="E1970" s="1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7">
        <f t="shared" si="121"/>
        <v>98.039215686274517</v>
      </c>
      <c r="O1970" s="5">
        <f t="shared" si="122"/>
        <v>2.8496600000000001</v>
      </c>
      <c r="P1970" s="6" t="s">
        <v>8274</v>
      </c>
      <c r="Q1970" s="6" t="s">
        <v>8304</v>
      </c>
      <c r="R1970" s="11">
        <f t="shared" si="123"/>
        <v>42676.211979166663</v>
      </c>
      <c r="S1970" s="12">
        <f t="shared" si="120"/>
        <v>42707.253645833334</v>
      </c>
    </row>
    <row r="1971" spans="1:19" ht="43.2">
      <c r="A1971">
        <v>1969</v>
      </c>
      <c r="B1971" s="3" t="s">
        <v>1970</v>
      </c>
      <c r="C1971" s="3" t="s">
        <v>6079</v>
      </c>
      <c r="D1971" s="15">
        <v>20000</v>
      </c>
      <c r="E1971" s="1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7">
        <f t="shared" si="121"/>
        <v>10.598834128245892</v>
      </c>
      <c r="O1971" s="5">
        <f t="shared" si="122"/>
        <v>5.7907999999999999</v>
      </c>
      <c r="P1971" s="6" t="s">
        <v>8274</v>
      </c>
      <c r="Q1971" s="6" t="s">
        <v>8304</v>
      </c>
      <c r="R1971" s="11">
        <f t="shared" si="123"/>
        <v>42557.417453703703</v>
      </c>
      <c r="S1971" s="12">
        <f t="shared" si="120"/>
        <v>42587.417453703703</v>
      </c>
    </row>
    <row r="1972" spans="1:19" ht="43.2">
      <c r="A1972">
        <v>1970</v>
      </c>
      <c r="B1972" s="3" t="s">
        <v>1971</v>
      </c>
      <c r="C1972" s="3" t="s">
        <v>6080</v>
      </c>
      <c r="D1972" s="15">
        <v>5000</v>
      </c>
      <c r="E1972" s="1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7">
        <f t="shared" si="121"/>
        <v>7.132667617689016</v>
      </c>
      <c r="O1972" s="5">
        <f t="shared" si="122"/>
        <v>11.318</v>
      </c>
      <c r="P1972" s="6" t="s">
        <v>8274</v>
      </c>
      <c r="Q1972" s="6" t="s">
        <v>8304</v>
      </c>
      <c r="R1972" s="11">
        <f t="shared" si="123"/>
        <v>41323.818298611113</v>
      </c>
      <c r="S1972" s="12">
        <f t="shared" si="120"/>
        <v>41383.776631944442</v>
      </c>
    </row>
    <row r="1973" spans="1:19" ht="43.2">
      <c r="A1973">
        <v>1971</v>
      </c>
      <c r="B1973" s="3" t="s">
        <v>1972</v>
      </c>
      <c r="C1973" s="3" t="s">
        <v>6081</v>
      </c>
      <c r="D1973" s="15">
        <v>400000</v>
      </c>
      <c r="E1973" s="1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7">
        <f t="shared" si="121"/>
        <v>103.54646647683148</v>
      </c>
      <c r="O1973" s="5">
        <f t="shared" si="122"/>
        <v>2.6302771750000002</v>
      </c>
      <c r="P1973" s="6" t="s">
        <v>8274</v>
      </c>
      <c r="Q1973" s="6" t="s">
        <v>8304</v>
      </c>
      <c r="R1973" s="11">
        <f t="shared" si="123"/>
        <v>41561.125706018516</v>
      </c>
      <c r="S1973" s="12">
        <f t="shared" si="120"/>
        <v>41592.791666666664</v>
      </c>
    </row>
    <row r="1974" spans="1:19" ht="43.2">
      <c r="A1974">
        <v>1972</v>
      </c>
      <c r="B1974" s="3" t="s">
        <v>1973</v>
      </c>
      <c r="C1974" s="3" t="s">
        <v>6082</v>
      </c>
      <c r="D1974" s="15">
        <v>2500</v>
      </c>
      <c r="E1974" s="1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7">
        <f t="shared" si="121"/>
        <v>10.504201680672269</v>
      </c>
      <c r="O1974" s="5">
        <f t="shared" si="122"/>
        <v>6.7447999999999997</v>
      </c>
      <c r="P1974" s="6" t="s">
        <v>8274</v>
      </c>
      <c r="Q1974" s="6" t="s">
        <v>8304</v>
      </c>
      <c r="R1974" s="11">
        <f t="shared" si="123"/>
        <v>41200.637083333335</v>
      </c>
      <c r="S1974" s="12">
        <f t="shared" si="120"/>
        <v>41230.678749999999</v>
      </c>
    </row>
    <row r="1975" spans="1:19" ht="43.2">
      <c r="A1975">
        <v>1973</v>
      </c>
      <c r="B1975" s="3" t="s">
        <v>1974</v>
      </c>
      <c r="C1975" s="3" t="s">
        <v>6083</v>
      </c>
      <c r="D1975" s="15">
        <v>198000</v>
      </c>
      <c r="E1975" s="1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7">
        <f t="shared" si="121"/>
        <v>96.538274012676737</v>
      </c>
      <c r="O1975" s="5">
        <f t="shared" si="122"/>
        <v>2.5683081313131315</v>
      </c>
      <c r="P1975" s="6" t="s">
        <v>8274</v>
      </c>
      <c r="Q1975" s="6" t="s">
        <v>8304</v>
      </c>
      <c r="R1975" s="11">
        <f t="shared" si="123"/>
        <v>42549.347962962958</v>
      </c>
      <c r="S1975" s="12">
        <f t="shared" si="120"/>
        <v>42587.916666666672</v>
      </c>
    </row>
    <row r="1976" spans="1:19" ht="43.2">
      <c r="A1976">
        <v>1974</v>
      </c>
      <c r="B1976" s="3" t="s">
        <v>1975</v>
      </c>
      <c r="C1976" s="3" t="s">
        <v>6084</v>
      </c>
      <c r="D1976" s="15">
        <v>20000</v>
      </c>
      <c r="E1976" s="1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7">
        <f t="shared" si="121"/>
        <v>49.75124378109453</v>
      </c>
      <c r="O1976" s="5">
        <f t="shared" si="122"/>
        <v>3.7549600000000001</v>
      </c>
      <c r="P1976" s="6" t="s">
        <v>8274</v>
      </c>
      <c r="Q1976" s="6" t="s">
        <v>8304</v>
      </c>
      <c r="R1976" s="11">
        <f t="shared" si="123"/>
        <v>41444.959131944444</v>
      </c>
      <c r="S1976" s="12">
        <f t="shared" si="120"/>
        <v>41504.959131944444</v>
      </c>
    </row>
    <row r="1977" spans="1:19" ht="28.8">
      <c r="A1977">
        <v>1975</v>
      </c>
      <c r="B1977" s="3" t="s">
        <v>1976</v>
      </c>
      <c r="C1977" s="3" t="s">
        <v>6085</v>
      </c>
      <c r="D1977" s="15">
        <v>16000</v>
      </c>
      <c r="E1977" s="1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7">
        <f t="shared" si="121"/>
        <v>63.241106719367586</v>
      </c>
      <c r="O1977" s="5">
        <f t="shared" si="122"/>
        <v>2.0870837499999997</v>
      </c>
      <c r="P1977" s="6" t="s">
        <v>8274</v>
      </c>
      <c r="Q1977" s="6" t="s">
        <v>8304</v>
      </c>
      <c r="R1977" s="11">
        <f t="shared" si="123"/>
        <v>41313.380219907405</v>
      </c>
      <c r="S1977" s="12">
        <f t="shared" si="120"/>
        <v>41343.380219907405</v>
      </c>
    </row>
    <row r="1978" spans="1:19" ht="28.8">
      <c r="A1978">
        <v>1976</v>
      </c>
      <c r="B1978" s="3" t="s">
        <v>1977</v>
      </c>
      <c r="C1978" s="3" t="s">
        <v>6086</v>
      </c>
      <c r="D1978" s="15">
        <v>4000</v>
      </c>
      <c r="E1978" s="1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7">
        <f t="shared" si="121"/>
        <v>8.456659619450317</v>
      </c>
      <c r="O1978" s="5">
        <f t="shared" si="122"/>
        <v>3.4660000000000002</v>
      </c>
      <c r="P1978" s="6" t="s">
        <v>8274</v>
      </c>
      <c r="Q1978" s="6" t="s">
        <v>8304</v>
      </c>
      <c r="R1978" s="11">
        <f t="shared" si="123"/>
        <v>41438.524594907409</v>
      </c>
      <c r="S1978" s="12">
        <f t="shared" si="120"/>
        <v>41468.524594907409</v>
      </c>
    </row>
    <row r="1979" spans="1:19" ht="43.2">
      <c r="A1979">
        <v>1977</v>
      </c>
      <c r="B1979" s="3" t="s">
        <v>1978</v>
      </c>
      <c r="C1979" s="3" t="s">
        <v>6087</v>
      </c>
      <c r="D1979" s="15">
        <v>50000</v>
      </c>
      <c r="E1979" s="1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7">
        <f t="shared" si="121"/>
        <v>60.90133982947625</v>
      </c>
      <c r="O1979" s="5">
        <f t="shared" si="122"/>
        <v>4.0232999999999999</v>
      </c>
      <c r="P1979" s="6" t="s">
        <v>8274</v>
      </c>
      <c r="Q1979" s="6" t="s">
        <v>8304</v>
      </c>
      <c r="R1979" s="11">
        <f t="shared" si="123"/>
        <v>42310.841898148152</v>
      </c>
      <c r="S1979" s="12">
        <f t="shared" si="120"/>
        <v>42356.957638888889</v>
      </c>
    </row>
    <row r="1980" spans="1:19" ht="43.2">
      <c r="A1980">
        <v>1978</v>
      </c>
      <c r="B1980" s="3" t="s">
        <v>1979</v>
      </c>
      <c r="C1980" s="3" t="s">
        <v>6088</v>
      </c>
      <c r="D1980" s="15">
        <v>50000</v>
      </c>
      <c r="E1980" s="1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7">
        <f t="shared" si="121"/>
        <v>128.86597938144331</v>
      </c>
      <c r="O1980" s="5">
        <f t="shared" si="122"/>
        <v>10.2684514</v>
      </c>
      <c r="P1980" s="6" t="s">
        <v>8274</v>
      </c>
      <c r="Q1980" s="6" t="s">
        <v>8304</v>
      </c>
      <c r="R1980" s="11">
        <f t="shared" si="123"/>
        <v>41038.850601851853</v>
      </c>
      <c r="S1980" s="12">
        <f t="shared" si="120"/>
        <v>41071.916666666664</v>
      </c>
    </row>
    <row r="1981" spans="1:19" ht="43.2">
      <c r="A1981">
        <v>1979</v>
      </c>
      <c r="B1981" s="3" t="s">
        <v>1980</v>
      </c>
      <c r="C1981" s="3" t="s">
        <v>6089</v>
      </c>
      <c r="D1981" s="15">
        <v>200000</v>
      </c>
      <c r="E1981" s="1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7">
        <f t="shared" si="121"/>
        <v>246.00246002460025</v>
      </c>
      <c r="O1981" s="5">
        <f t="shared" si="122"/>
        <v>1.14901155</v>
      </c>
      <c r="P1981" s="6" t="s">
        <v>8274</v>
      </c>
      <c r="Q1981" s="6" t="s">
        <v>8304</v>
      </c>
      <c r="R1981" s="11">
        <f t="shared" si="123"/>
        <v>42290.085023148145</v>
      </c>
      <c r="S1981" s="12">
        <f t="shared" si="120"/>
        <v>42326.832638888889</v>
      </c>
    </row>
    <row r="1982" spans="1:19" ht="28.8">
      <c r="A1982">
        <v>1980</v>
      </c>
      <c r="B1982" s="3" t="s">
        <v>1981</v>
      </c>
      <c r="C1982" s="3" t="s">
        <v>6090</v>
      </c>
      <c r="D1982" s="15">
        <v>50000</v>
      </c>
      <c r="E1982" s="1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7">
        <f t="shared" si="121"/>
        <v>25.70694087403599</v>
      </c>
      <c r="O1982" s="5">
        <f t="shared" si="122"/>
        <v>3.5482402000000004</v>
      </c>
      <c r="P1982" s="6" t="s">
        <v>8274</v>
      </c>
      <c r="Q1982" s="6" t="s">
        <v>8304</v>
      </c>
      <c r="R1982" s="11">
        <f t="shared" si="123"/>
        <v>42423.167384259257</v>
      </c>
      <c r="S1982" s="12">
        <f t="shared" si="120"/>
        <v>42463.125717592593</v>
      </c>
    </row>
    <row r="1983" spans="1:19" ht="43.2">
      <c r="A1983">
        <v>1981</v>
      </c>
      <c r="B1983" s="3" t="s">
        <v>1982</v>
      </c>
      <c r="C1983" s="3" t="s">
        <v>6091</v>
      </c>
      <c r="D1983" s="15">
        <v>7500</v>
      </c>
      <c r="E1983" s="1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7">
        <f t="shared" si="121"/>
        <v>625</v>
      </c>
      <c r="O1983" s="5">
        <f t="shared" si="122"/>
        <v>5.0799999999999998E-2</v>
      </c>
      <c r="P1983" s="6" t="s">
        <v>8293</v>
      </c>
      <c r="Q1983" s="6" t="s">
        <v>8305</v>
      </c>
      <c r="R1983" s="11">
        <f t="shared" si="123"/>
        <v>41799.350289351853</v>
      </c>
      <c r="S1983" s="12">
        <f t="shared" si="120"/>
        <v>41829.350289351853</v>
      </c>
    </row>
    <row r="1984" spans="1:19" ht="43.2">
      <c r="A1984">
        <v>1982</v>
      </c>
      <c r="B1984" s="3" t="s">
        <v>1983</v>
      </c>
      <c r="C1984" s="3" t="s">
        <v>6092</v>
      </c>
      <c r="D1984" s="15">
        <v>180000</v>
      </c>
      <c r="E1984" s="1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7" t="e">
        <f t="shared" si="121"/>
        <v>#DIV/0!</v>
      </c>
      <c r="O1984" s="5">
        <f t="shared" si="122"/>
        <v>0</v>
      </c>
      <c r="P1984" s="6" t="s">
        <v>8293</v>
      </c>
      <c r="Q1984" s="6" t="s">
        <v>8305</v>
      </c>
      <c r="R1984" s="11">
        <f t="shared" si="123"/>
        <v>42678.211655092593</v>
      </c>
      <c r="S1984" s="12">
        <f t="shared" si="120"/>
        <v>42708.253321759257</v>
      </c>
    </row>
    <row r="1985" spans="1:19" ht="43.2">
      <c r="A1985">
        <v>1983</v>
      </c>
      <c r="B1985" s="3" t="s">
        <v>1984</v>
      </c>
      <c r="C1985" s="3" t="s">
        <v>6093</v>
      </c>
      <c r="D1985" s="15">
        <v>33000</v>
      </c>
      <c r="E1985" s="1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7">
        <f t="shared" si="121"/>
        <v>2062.5</v>
      </c>
      <c r="O1985" s="5">
        <f t="shared" si="122"/>
        <v>4.2999999999999997E-2</v>
      </c>
      <c r="P1985" s="6" t="s">
        <v>8293</v>
      </c>
      <c r="Q1985" s="6" t="s">
        <v>8305</v>
      </c>
      <c r="R1985" s="11">
        <f t="shared" si="123"/>
        <v>42592.636782407411</v>
      </c>
      <c r="S1985" s="12">
        <f t="shared" si="120"/>
        <v>42614.916666666672</v>
      </c>
    </row>
    <row r="1986" spans="1:19" ht="57.6">
      <c r="A1986">
        <v>1984</v>
      </c>
      <c r="B1986" s="3" t="s">
        <v>1985</v>
      </c>
      <c r="C1986" s="3" t="s">
        <v>6094</v>
      </c>
      <c r="D1986" s="15">
        <v>15000</v>
      </c>
      <c r="E1986" s="1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7">
        <f t="shared" si="121"/>
        <v>2142.8571428571427</v>
      </c>
      <c r="O1986" s="5">
        <f t="shared" si="122"/>
        <v>0.21146666666666666</v>
      </c>
      <c r="P1986" s="6" t="s">
        <v>8293</v>
      </c>
      <c r="Q1986" s="6" t="s">
        <v>8305</v>
      </c>
      <c r="R1986" s="11">
        <f t="shared" si="123"/>
        <v>41913.415289351848</v>
      </c>
      <c r="S1986" s="12">
        <f t="shared" ref="S1986:S2049" si="124">(I1986/86400)+25569+(-9/24)</f>
        <v>41973.456956018519</v>
      </c>
    </row>
    <row r="1987" spans="1:19" ht="43.2">
      <c r="A1987">
        <v>1985</v>
      </c>
      <c r="B1987" s="3" t="s">
        <v>1986</v>
      </c>
      <c r="C1987" s="3" t="s">
        <v>6095</v>
      </c>
      <c r="D1987" s="15">
        <v>1600</v>
      </c>
      <c r="E1987" s="1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7">
        <f t="shared" ref="N1987:N2050" si="125">D1987/L1987</f>
        <v>400</v>
      </c>
      <c r="O1987" s="5">
        <f t="shared" ref="O1987:O2050" si="126">E1987/D1987</f>
        <v>3.1875000000000001E-2</v>
      </c>
      <c r="P1987" s="6" t="s">
        <v>8293</v>
      </c>
      <c r="Q1987" s="6" t="s">
        <v>8305</v>
      </c>
      <c r="R1987" s="11">
        <f t="shared" ref="R1987:R2050" si="127">(J1987/86400)+25569+(-9/24)</f>
        <v>42555.323738425926</v>
      </c>
      <c r="S1987" s="12">
        <f t="shared" si="124"/>
        <v>42584.583333333328</v>
      </c>
    </row>
    <row r="1988" spans="1:19" ht="43.2">
      <c r="A1988">
        <v>1986</v>
      </c>
      <c r="B1988" s="3" t="s">
        <v>1987</v>
      </c>
      <c r="C1988" s="3" t="s">
        <v>6096</v>
      </c>
      <c r="D1988" s="15">
        <v>2000</v>
      </c>
      <c r="E1988" s="1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7">
        <f t="shared" si="125"/>
        <v>2000</v>
      </c>
      <c r="O1988" s="5">
        <f t="shared" si="126"/>
        <v>5.0000000000000001E-4</v>
      </c>
      <c r="P1988" s="6" t="s">
        <v>8293</v>
      </c>
      <c r="Q1988" s="6" t="s">
        <v>8305</v>
      </c>
      <c r="R1988" s="11">
        <f t="shared" si="127"/>
        <v>42413.058831018519</v>
      </c>
      <c r="S1988" s="12">
        <f t="shared" si="124"/>
        <v>42443.017164351855</v>
      </c>
    </row>
    <row r="1989" spans="1:19" ht="28.8">
      <c r="A1989">
        <v>1987</v>
      </c>
      <c r="B1989" s="3" t="s">
        <v>1988</v>
      </c>
      <c r="C1989" s="3" t="s">
        <v>6097</v>
      </c>
      <c r="D1989" s="15">
        <v>5500</v>
      </c>
      <c r="E1989" s="1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7">
        <f t="shared" si="125"/>
        <v>196.42857142857142</v>
      </c>
      <c r="O1989" s="5">
        <f t="shared" si="126"/>
        <v>0.42472727272727273</v>
      </c>
      <c r="P1989" s="6" t="s">
        <v>8293</v>
      </c>
      <c r="Q1989" s="6" t="s">
        <v>8305</v>
      </c>
      <c r="R1989" s="11">
        <f t="shared" si="127"/>
        <v>42034.264768518522</v>
      </c>
      <c r="S1989" s="12">
        <f t="shared" si="124"/>
        <v>42064.264768518522</v>
      </c>
    </row>
    <row r="1990" spans="1:19">
      <c r="A1990">
        <v>1988</v>
      </c>
      <c r="B1990" s="3" t="s">
        <v>1989</v>
      </c>
      <c r="C1990" s="3" t="s">
        <v>6098</v>
      </c>
      <c r="D1990" s="15">
        <v>6000</v>
      </c>
      <c r="E1990" s="1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7">
        <f t="shared" si="125"/>
        <v>6000</v>
      </c>
      <c r="O1990" s="5">
        <f t="shared" si="126"/>
        <v>4.1666666666666666E-3</v>
      </c>
      <c r="P1990" s="6" t="s">
        <v>8293</v>
      </c>
      <c r="Q1990" s="6" t="s">
        <v>8305</v>
      </c>
      <c r="R1990" s="11">
        <f t="shared" si="127"/>
        <v>42206.388217592597</v>
      </c>
      <c r="S1990" s="12">
        <f t="shared" si="124"/>
        <v>42236.388217592597</v>
      </c>
    </row>
    <row r="1991" spans="1:19" ht="43.2">
      <c r="A1991">
        <v>1989</v>
      </c>
      <c r="B1991" s="3" t="s">
        <v>1990</v>
      </c>
      <c r="C1991" s="3" t="s">
        <v>6099</v>
      </c>
      <c r="D1991" s="15">
        <v>5000</v>
      </c>
      <c r="E1991" s="1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7">
        <f t="shared" si="125"/>
        <v>5000</v>
      </c>
      <c r="O1991" s="5">
        <f t="shared" si="126"/>
        <v>0.01</v>
      </c>
      <c r="P1991" s="6" t="s">
        <v>8293</v>
      </c>
      <c r="Q1991" s="6" t="s">
        <v>8305</v>
      </c>
      <c r="R1991" s="11">
        <f t="shared" si="127"/>
        <v>42685.305648148147</v>
      </c>
      <c r="S1991" s="12">
        <f t="shared" si="124"/>
        <v>42715.305648148147</v>
      </c>
    </row>
    <row r="1992" spans="1:19" ht="43.2">
      <c r="A1992">
        <v>1990</v>
      </c>
      <c r="B1992" s="3" t="s">
        <v>1991</v>
      </c>
      <c r="C1992" s="3" t="s">
        <v>6100</v>
      </c>
      <c r="D1992" s="15">
        <v>3000</v>
      </c>
      <c r="E1992" s="1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7">
        <f t="shared" si="125"/>
        <v>600</v>
      </c>
      <c r="O1992" s="5">
        <f t="shared" si="126"/>
        <v>0.16966666666666666</v>
      </c>
      <c r="P1992" s="6" t="s">
        <v>8293</v>
      </c>
      <c r="Q1992" s="6" t="s">
        <v>8305</v>
      </c>
      <c r="R1992" s="11">
        <f t="shared" si="127"/>
        <v>42397.820972222224</v>
      </c>
      <c r="S1992" s="12">
        <f t="shared" si="124"/>
        <v>42412.820972222224</v>
      </c>
    </row>
    <row r="1993" spans="1:19" ht="28.8">
      <c r="A1993">
        <v>1991</v>
      </c>
      <c r="B1993" s="3" t="s">
        <v>1992</v>
      </c>
      <c r="C1993" s="3" t="s">
        <v>6101</v>
      </c>
      <c r="D1993" s="15">
        <v>2000</v>
      </c>
      <c r="E1993" s="1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7">
        <f t="shared" si="125"/>
        <v>666.66666666666663</v>
      </c>
      <c r="O1993" s="5">
        <f t="shared" si="126"/>
        <v>7.0000000000000007E-2</v>
      </c>
      <c r="P1993" s="6" t="s">
        <v>8293</v>
      </c>
      <c r="Q1993" s="6" t="s">
        <v>8305</v>
      </c>
      <c r="R1993" s="11">
        <f t="shared" si="127"/>
        <v>42167.51835648148</v>
      </c>
      <c r="S1993" s="12">
        <f t="shared" si="124"/>
        <v>42188.51835648148</v>
      </c>
    </row>
    <row r="1994" spans="1:19" ht="28.8">
      <c r="A1994">
        <v>1992</v>
      </c>
      <c r="B1994" s="3" t="s">
        <v>1993</v>
      </c>
      <c r="C1994" s="3" t="s">
        <v>6102</v>
      </c>
      <c r="D1994" s="15">
        <v>1500</v>
      </c>
      <c r="E1994" s="1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7">
        <f t="shared" si="125"/>
        <v>750</v>
      </c>
      <c r="O1994" s="5">
        <f t="shared" si="126"/>
        <v>1.3333333333333333E-3</v>
      </c>
      <c r="P1994" s="6" t="s">
        <v>8293</v>
      </c>
      <c r="Q1994" s="6" t="s">
        <v>8305</v>
      </c>
      <c r="R1994" s="11">
        <f t="shared" si="127"/>
        <v>42022.768414351856</v>
      </c>
      <c r="S1994" s="12">
        <f t="shared" si="124"/>
        <v>42052.768414351856</v>
      </c>
    </row>
    <row r="1995" spans="1:19" ht="43.2">
      <c r="A1995">
        <v>1993</v>
      </c>
      <c r="B1995" s="3" t="s">
        <v>1994</v>
      </c>
      <c r="C1995" s="3" t="s">
        <v>6103</v>
      </c>
      <c r="D1995" s="15">
        <v>2000</v>
      </c>
      <c r="E1995" s="1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7" t="e">
        <f t="shared" si="125"/>
        <v>#DIV/0!</v>
      </c>
      <c r="O1995" s="5">
        <f t="shared" si="126"/>
        <v>0</v>
      </c>
      <c r="P1995" s="6" t="s">
        <v>8293</v>
      </c>
      <c r="Q1995" s="6" t="s">
        <v>8305</v>
      </c>
      <c r="R1995" s="11">
        <f t="shared" si="127"/>
        <v>42329.213391203702</v>
      </c>
      <c r="S1995" s="12">
        <f t="shared" si="124"/>
        <v>42359.213391203702</v>
      </c>
    </row>
    <row r="1996" spans="1:19" ht="57.6">
      <c r="A1996">
        <v>1994</v>
      </c>
      <c r="B1996" s="3" t="s">
        <v>1995</v>
      </c>
      <c r="C1996" s="3" t="s">
        <v>6104</v>
      </c>
      <c r="D1996" s="15">
        <v>3200</v>
      </c>
      <c r="E1996" s="1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7" t="e">
        <f t="shared" si="125"/>
        <v>#DIV/0!</v>
      </c>
      <c r="O1996" s="5">
        <f t="shared" si="126"/>
        <v>0</v>
      </c>
      <c r="P1996" s="6" t="s">
        <v>8293</v>
      </c>
      <c r="Q1996" s="6" t="s">
        <v>8305</v>
      </c>
      <c r="R1996" s="11">
        <f t="shared" si="127"/>
        <v>42650.631273148145</v>
      </c>
      <c r="S1996" s="12">
        <f t="shared" si="124"/>
        <v>42710.672939814816</v>
      </c>
    </row>
    <row r="1997" spans="1:19" ht="43.2">
      <c r="A1997">
        <v>1995</v>
      </c>
      <c r="B1997" s="3" t="s">
        <v>1996</v>
      </c>
      <c r="C1997" s="3" t="s">
        <v>6105</v>
      </c>
      <c r="D1997" s="15">
        <v>1000</v>
      </c>
      <c r="E1997" s="1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7">
        <f t="shared" si="125"/>
        <v>333.33333333333331</v>
      </c>
      <c r="O1997" s="5">
        <f t="shared" si="126"/>
        <v>7.8E-2</v>
      </c>
      <c r="P1997" s="6" t="s">
        <v>8293</v>
      </c>
      <c r="Q1997" s="6" t="s">
        <v>8305</v>
      </c>
      <c r="R1997" s="11">
        <f t="shared" si="127"/>
        <v>42181.527037037042</v>
      </c>
      <c r="S1997" s="12">
        <f t="shared" si="124"/>
        <v>42201.527037037042</v>
      </c>
    </row>
    <row r="1998" spans="1:19" ht="57.6">
      <c r="A1998">
        <v>1996</v>
      </c>
      <c r="B1998" s="3" t="s">
        <v>1997</v>
      </c>
      <c r="C1998" s="3" t="s">
        <v>6106</v>
      </c>
      <c r="D1998" s="15">
        <v>133800</v>
      </c>
      <c r="E1998" s="1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7" t="e">
        <f t="shared" si="125"/>
        <v>#DIV/0!</v>
      </c>
      <c r="O1998" s="5">
        <f t="shared" si="126"/>
        <v>0</v>
      </c>
      <c r="P1998" s="6" t="s">
        <v>8293</v>
      </c>
      <c r="Q1998" s="6" t="s">
        <v>8305</v>
      </c>
      <c r="R1998" s="11">
        <f t="shared" si="127"/>
        <v>41800.444571759261</v>
      </c>
      <c r="S1998" s="12">
        <f t="shared" si="124"/>
        <v>41830.444571759261</v>
      </c>
    </row>
    <row r="1999" spans="1:19" ht="43.2">
      <c r="A1999">
        <v>1997</v>
      </c>
      <c r="B1999" s="3" t="s">
        <v>1998</v>
      </c>
      <c r="C1999" s="3" t="s">
        <v>6107</v>
      </c>
      <c r="D1999" s="15">
        <v>6500</v>
      </c>
      <c r="E1999" s="1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7" t="e">
        <f t="shared" si="125"/>
        <v>#DIV/0!</v>
      </c>
      <c r="O1999" s="5">
        <f t="shared" si="126"/>
        <v>0</v>
      </c>
      <c r="P1999" s="6" t="s">
        <v>8293</v>
      </c>
      <c r="Q1999" s="6" t="s">
        <v>8305</v>
      </c>
      <c r="R1999" s="11">
        <f t="shared" si="127"/>
        <v>41847.555694444447</v>
      </c>
      <c r="S1999" s="12">
        <f t="shared" si="124"/>
        <v>41877.555694444447</v>
      </c>
    </row>
    <row r="2000" spans="1:19" ht="43.2">
      <c r="A2000">
        <v>1998</v>
      </c>
      <c r="B2000" s="3" t="s">
        <v>1999</v>
      </c>
      <c r="C2000" s="3" t="s">
        <v>6108</v>
      </c>
      <c r="D2000" s="15">
        <v>2500</v>
      </c>
      <c r="E2000" s="1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7">
        <f t="shared" si="125"/>
        <v>833.33333333333337</v>
      </c>
      <c r="O2000" s="5">
        <f t="shared" si="126"/>
        <v>0.26200000000000001</v>
      </c>
      <c r="P2000" s="6" t="s">
        <v>8293</v>
      </c>
      <c r="Q2000" s="6" t="s">
        <v>8305</v>
      </c>
      <c r="R2000" s="11">
        <f t="shared" si="127"/>
        <v>41806.743495370371</v>
      </c>
      <c r="S2000" s="12">
        <f t="shared" si="124"/>
        <v>41851.743495370371</v>
      </c>
    </row>
    <row r="2001" spans="1:19" ht="43.2">
      <c r="A2001">
        <v>1999</v>
      </c>
      <c r="B2001" s="3" t="s">
        <v>2000</v>
      </c>
      <c r="C2001" s="3" t="s">
        <v>6109</v>
      </c>
      <c r="D2001" s="15">
        <v>31000</v>
      </c>
      <c r="E2001" s="1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7">
        <f t="shared" si="125"/>
        <v>4428.5714285714284</v>
      </c>
      <c r="O2001" s="5">
        <f t="shared" si="126"/>
        <v>7.6129032258064515E-3</v>
      </c>
      <c r="P2001" s="6" t="s">
        <v>8293</v>
      </c>
      <c r="Q2001" s="6" t="s">
        <v>8305</v>
      </c>
      <c r="R2001" s="11">
        <f t="shared" si="127"/>
        <v>41926.107731481483</v>
      </c>
      <c r="S2001" s="12">
        <f t="shared" si="124"/>
        <v>41956.149398148147</v>
      </c>
    </row>
    <row r="2002" spans="1:19" ht="43.2">
      <c r="A2002">
        <v>2000</v>
      </c>
      <c r="B2002" s="3" t="s">
        <v>2001</v>
      </c>
      <c r="C2002" s="3" t="s">
        <v>6110</v>
      </c>
      <c r="D2002" s="15">
        <v>5000</v>
      </c>
      <c r="E2002" s="1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7">
        <f t="shared" si="125"/>
        <v>200</v>
      </c>
      <c r="O2002" s="5">
        <f t="shared" si="126"/>
        <v>0.125</v>
      </c>
      <c r="P2002" s="6" t="s">
        <v>8293</v>
      </c>
      <c r="Q2002" s="6" t="s">
        <v>8305</v>
      </c>
      <c r="R2002" s="11">
        <f t="shared" si="127"/>
        <v>42345.576539351852</v>
      </c>
      <c r="S2002" s="12">
        <f t="shared" si="124"/>
        <v>42375.576539351852</v>
      </c>
    </row>
    <row r="2003" spans="1:19" ht="43.2">
      <c r="A2003">
        <v>2001</v>
      </c>
      <c r="B2003" s="3" t="s">
        <v>2002</v>
      </c>
      <c r="C2003" s="3" t="s">
        <v>6111</v>
      </c>
      <c r="D2003" s="15">
        <v>55000</v>
      </c>
      <c r="E2003" s="1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7">
        <f t="shared" si="125"/>
        <v>33.598045204642638</v>
      </c>
      <c r="O2003" s="5">
        <f t="shared" si="126"/>
        <v>3.8212909090909091</v>
      </c>
      <c r="P2003" s="6" t="s">
        <v>8274</v>
      </c>
      <c r="Q2003" s="6" t="s">
        <v>8304</v>
      </c>
      <c r="R2003" s="11">
        <f t="shared" si="127"/>
        <v>42135.834675925929</v>
      </c>
      <c r="S2003" s="12">
        <f t="shared" si="124"/>
        <v>42167.458333333328</v>
      </c>
    </row>
    <row r="2004" spans="1:19" ht="43.2">
      <c r="A2004">
        <v>2002</v>
      </c>
      <c r="B2004" s="3" t="s">
        <v>2003</v>
      </c>
      <c r="C2004" s="3" t="s">
        <v>6112</v>
      </c>
      <c r="D2004" s="15">
        <v>50000</v>
      </c>
      <c r="E2004" s="1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7">
        <f t="shared" si="125"/>
        <v>36.363636363636367</v>
      </c>
      <c r="O2004" s="5">
        <f t="shared" si="126"/>
        <v>2.1679422000000002</v>
      </c>
      <c r="P2004" s="6" t="s">
        <v>8274</v>
      </c>
      <c r="Q2004" s="6" t="s">
        <v>8304</v>
      </c>
      <c r="R2004" s="11">
        <f t="shared" si="127"/>
        <v>42728.33730324074</v>
      </c>
      <c r="S2004" s="12">
        <f t="shared" si="124"/>
        <v>42758.33730324074</v>
      </c>
    </row>
    <row r="2005" spans="1:19" ht="57.6">
      <c r="A2005">
        <v>2003</v>
      </c>
      <c r="B2005" s="3" t="s">
        <v>2004</v>
      </c>
      <c r="C2005" s="3" t="s">
        <v>6113</v>
      </c>
      <c r="D2005" s="15">
        <v>500</v>
      </c>
      <c r="E2005" s="1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7">
        <f t="shared" si="125"/>
        <v>29.411764705882351</v>
      </c>
      <c r="O2005" s="5">
        <f t="shared" si="126"/>
        <v>3.12</v>
      </c>
      <c r="P2005" s="6" t="s">
        <v>8274</v>
      </c>
      <c r="Q2005" s="6" t="s">
        <v>8304</v>
      </c>
      <c r="R2005" s="11">
        <f t="shared" si="127"/>
        <v>40346.750601851854</v>
      </c>
      <c r="S2005" s="12">
        <f t="shared" si="124"/>
        <v>40361.583333333336</v>
      </c>
    </row>
    <row r="2006" spans="1:19" ht="43.2">
      <c r="A2006">
        <v>2004</v>
      </c>
      <c r="B2006" s="3" t="s">
        <v>2005</v>
      </c>
      <c r="C2006" s="3" t="s">
        <v>6114</v>
      </c>
      <c r="D2006" s="15">
        <v>50000</v>
      </c>
      <c r="E2006" s="1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7">
        <f t="shared" si="125"/>
        <v>141.24293785310735</v>
      </c>
      <c r="O2006" s="5">
        <f t="shared" si="126"/>
        <v>2.3442048</v>
      </c>
      <c r="P2006" s="6" t="s">
        <v>8274</v>
      </c>
      <c r="Q2006" s="6" t="s">
        <v>8304</v>
      </c>
      <c r="R2006" s="11">
        <f t="shared" si="127"/>
        <v>41800.229895833334</v>
      </c>
      <c r="S2006" s="12">
        <f t="shared" si="124"/>
        <v>41830.229895833334</v>
      </c>
    </row>
    <row r="2007" spans="1:19" ht="43.2">
      <c r="A2007">
        <v>2005</v>
      </c>
      <c r="B2007" s="3" t="s">
        <v>2006</v>
      </c>
      <c r="C2007" s="3" t="s">
        <v>6115</v>
      </c>
      <c r="D2007" s="15">
        <v>30000</v>
      </c>
      <c r="E2007" s="1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7">
        <f t="shared" si="125"/>
        <v>157.06806282722513</v>
      </c>
      <c r="O2007" s="5">
        <f t="shared" si="126"/>
        <v>1.236801</v>
      </c>
      <c r="P2007" s="6" t="s">
        <v>8274</v>
      </c>
      <c r="Q2007" s="6" t="s">
        <v>8304</v>
      </c>
      <c r="R2007" s="11">
        <f t="shared" si="127"/>
        <v>41535.437708333331</v>
      </c>
      <c r="S2007" s="12">
        <f t="shared" si="124"/>
        <v>41562.790972222225</v>
      </c>
    </row>
    <row r="2008" spans="1:19" ht="57.6">
      <c r="A2008">
        <v>2006</v>
      </c>
      <c r="B2008" s="3" t="s">
        <v>2007</v>
      </c>
      <c r="C2008" s="3" t="s">
        <v>6116</v>
      </c>
      <c r="D2008" s="15">
        <v>50000</v>
      </c>
      <c r="E2008" s="1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7">
        <f t="shared" si="125"/>
        <v>165.01650165016503</v>
      </c>
      <c r="O2008" s="5">
        <f t="shared" si="126"/>
        <v>2.4784000000000002</v>
      </c>
      <c r="P2008" s="6" t="s">
        <v>8274</v>
      </c>
      <c r="Q2008" s="6" t="s">
        <v>8304</v>
      </c>
      <c r="R2008" s="11">
        <f t="shared" si="127"/>
        <v>41941.125520833331</v>
      </c>
      <c r="S2008" s="12">
        <f t="shared" si="124"/>
        <v>41976.167187500003</v>
      </c>
    </row>
    <row r="2009" spans="1:19" ht="57.6">
      <c r="A2009">
        <v>2007</v>
      </c>
      <c r="B2009" s="3" t="s">
        <v>2008</v>
      </c>
      <c r="C2009" s="3" t="s">
        <v>6117</v>
      </c>
      <c r="D2009" s="15">
        <v>10000</v>
      </c>
      <c r="E2009" s="1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7">
        <f t="shared" si="125"/>
        <v>72.992700729927009</v>
      </c>
      <c r="O2009" s="5">
        <f t="shared" si="126"/>
        <v>1.157092</v>
      </c>
      <c r="P2009" s="6" t="s">
        <v>8274</v>
      </c>
      <c r="Q2009" s="6" t="s">
        <v>8304</v>
      </c>
      <c r="R2009" s="11">
        <f t="shared" si="127"/>
        <v>40347.462800925925</v>
      </c>
      <c r="S2009" s="12">
        <f t="shared" si="124"/>
        <v>40413.791666666664</v>
      </c>
    </row>
    <row r="2010" spans="1:19" ht="43.2">
      <c r="A2010">
        <v>2008</v>
      </c>
      <c r="B2010" s="3" t="s">
        <v>2009</v>
      </c>
      <c r="C2010" s="3" t="s">
        <v>6118</v>
      </c>
      <c r="D2010" s="15">
        <v>1570.79</v>
      </c>
      <c r="E2010" s="1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7">
        <f t="shared" si="125"/>
        <v>38.311951219512196</v>
      </c>
      <c r="O2010" s="5">
        <f t="shared" si="126"/>
        <v>1.1707484768810599</v>
      </c>
      <c r="P2010" s="6" t="s">
        <v>8274</v>
      </c>
      <c r="Q2010" s="6" t="s">
        <v>8304</v>
      </c>
      <c r="R2010" s="11">
        <f t="shared" si="127"/>
        <v>40761.229421296295</v>
      </c>
      <c r="S2010" s="12">
        <f t="shared" si="124"/>
        <v>40805.229421296295</v>
      </c>
    </row>
    <row r="2011" spans="1:19" ht="43.2">
      <c r="A2011">
        <v>2009</v>
      </c>
      <c r="B2011" s="3" t="s">
        <v>2010</v>
      </c>
      <c r="C2011" s="3" t="s">
        <v>6119</v>
      </c>
      <c r="D2011" s="15">
        <v>50000</v>
      </c>
      <c r="E2011" s="1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7">
        <f t="shared" si="125"/>
        <v>125.62814070351759</v>
      </c>
      <c r="O2011" s="5">
        <f t="shared" si="126"/>
        <v>3.05158</v>
      </c>
      <c r="P2011" s="6" t="s">
        <v>8274</v>
      </c>
      <c r="Q2011" s="6" t="s">
        <v>8304</v>
      </c>
      <c r="R2011" s="11">
        <f t="shared" si="127"/>
        <v>42660.948414351849</v>
      </c>
      <c r="S2011" s="12">
        <f t="shared" si="124"/>
        <v>42696.990081018521</v>
      </c>
    </row>
    <row r="2012" spans="1:19" ht="28.8">
      <c r="A2012">
        <v>2010</v>
      </c>
      <c r="B2012" s="3" t="s">
        <v>2011</v>
      </c>
      <c r="C2012" s="3" t="s">
        <v>6120</v>
      </c>
      <c r="D2012" s="15">
        <v>30000</v>
      </c>
      <c r="E2012" s="1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7">
        <f t="shared" si="125"/>
        <v>17.271157167530223</v>
      </c>
      <c r="O2012" s="5">
        <f t="shared" si="126"/>
        <v>3.2005299999999997</v>
      </c>
      <c r="P2012" s="6" t="s">
        <v>8274</v>
      </c>
      <c r="Q2012" s="6" t="s">
        <v>8304</v>
      </c>
      <c r="R2012" s="11">
        <f t="shared" si="127"/>
        <v>42570.621423611112</v>
      </c>
      <c r="S2012" s="12">
        <f t="shared" si="124"/>
        <v>42600.621423611112</v>
      </c>
    </row>
    <row r="2013" spans="1:19" ht="43.2">
      <c r="A2013">
        <v>2011</v>
      </c>
      <c r="B2013" s="3" t="s">
        <v>2012</v>
      </c>
      <c r="C2013" s="3" t="s">
        <v>6121</v>
      </c>
      <c r="D2013" s="15">
        <v>50000</v>
      </c>
      <c r="E2013" s="1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7">
        <f t="shared" si="125"/>
        <v>51.493305870236867</v>
      </c>
      <c r="O2013" s="5">
        <f t="shared" si="126"/>
        <v>8.1956399999999991</v>
      </c>
      <c r="P2013" s="6" t="s">
        <v>8274</v>
      </c>
      <c r="Q2013" s="6" t="s">
        <v>8304</v>
      </c>
      <c r="R2013" s="11">
        <f t="shared" si="127"/>
        <v>42346.983483796299</v>
      </c>
      <c r="S2013" s="12">
        <f t="shared" si="124"/>
        <v>42380.583333333328</v>
      </c>
    </row>
    <row r="2014" spans="1:19" ht="43.2">
      <c r="A2014">
        <v>2012</v>
      </c>
      <c r="B2014" s="3" t="s">
        <v>2013</v>
      </c>
      <c r="C2014" s="3" t="s">
        <v>6122</v>
      </c>
      <c r="D2014" s="15">
        <v>5000</v>
      </c>
      <c r="E2014" s="1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7">
        <f t="shared" si="125"/>
        <v>27.3224043715847</v>
      </c>
      <c r="O2014" s="5">
        <f t="shared" si="126"/>
        <v>2.3490000000000002</v>
      </c>
      <c r="P2014" s="6" t="s">
        <v>8274</v>
      </c>
      <c r="Q2014" s="6" t="s">
        <v>8304</v>
      </c>
      <c r="R2014" s="11">
        <f t="shared" si="127"/>
        <v>42010.447233796294</v>
      </c>
      <c r="S2014" s="12">
        <f t="shared" si="124"/>
        <v>42040.447233796294</v>
      </c>
    </row>
    <row r="2015" spans="1:19" ht="43.2">
      <c r="A2015">
        <v>2013</v>
      </c>
      <c r="B2015" s="3" t="s">
        <v>2014</v>
      </c>
      <c r="C2015" s="3" t="s">
        <v>6123</v>
      </c>
      <c r="D2015" s="15">
        <v>160000</v>
      </c>
      <c r="E2015" s="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7">
        <f t="shared" si="125"/>
        <v>35.072336694432266</v>
      </c>
      <c r="O2015" s="5">
        <f t="shared" si="126"/>
        <v>4.9491375</v>
      </c>
      <c r="P2015" s="6" t="s">
        <v>8274</v>
      </c>
      <c r="Q2015" s="6" t="s">
        <v>8304</v>
      </c>
      <c r="R2015" s="11">
        <f t="shared" si="127"/>
        <v>42499.585810185185</v>
      </c>
      <c r="S2015" s="12">
        <f t="shared" si="124"/>
        <v>42559.585810185185</v>
      </c>
    </row>
    <row r="2016" spans="1:19" ht="43.2">
      <c r="A2016">
        <v>2014</v>
      </c>
      <c r="B2016" s="3" t="s">
        <v>2015</v>
      </c>
      <c r="C2016" s="3" t="s">
        <v>6124</v>
      </c>
      <c r="D2016" s="15">
        <v>30000</v>
      </c>
      <c r="E2016" s="1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7">
        <f t="shared" si="125"/>
        <v>1.1339154099104207</v>
      </c>
      <c r="O2016" s="5">
        <f t="shared" si="126"/>
        <v>78.137822333333332</v>
      </c>
      <c r="P2016" s="6" t="s">
        <v>8274</v>
      </c>
      <c r="Q2016" s="6" t="s">
        <v>8304</v>
      </c>
      <c r="R2016" s="11">
        <f t="shared" si="127"/>
        <v>41323.839571759258</v>
      </c>
      <c r="S2016" s="12">
        <f t="shared" si="124"/>
        <v>41357.797905092593</v>
      </c>
    </row>
    <row r="2017" spans="1:19" ht="43.2">
      <c r="A2017">
        <v>2015</v>
      </c>
      <c r="B2017" s="3" t="s">
        <v>2016</v>
      </c>
      <c r="C2017" s="3" t="s">
        <v>6125</v>
      </c>
      <c r="D2017" s="15">
        <v>7200</v>
      </c>
      <c r="E2017" s="1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7">
        <f t="shared" si="125"/>
        <v>44.444444444444443</v>
      </c>
      <c r="O2017" s="5">
        <f t="shared" si="126"/>
        <v>1.1300013888888889</v>
      </c>
      <c r="P2017" s="6" t="s">
        <v>8274</v>
      </c>
      <c r="Q2017" s="6" t="s">
        <v>8304</v>
      </c>
      <c r="R2017" s="11">
        <f t="shared" si="127"/>
        <v>40765.501886574071</v>
      </c>
      <c r="S2017" s="12">
        <f t="shared" si="124"/>
        <v>40795.501886574071</v>
      </c>
    </row>
    <row r="2018" spans="1:19" ht="28.8">
      <c r="A2018">
        <v>2016</v>
      </c>
      <c r="B2018" s="3" t="s">
        <v>2017</v>
      </c>
      <c r="C2018" s="3" t="s">
        <v>6126</v>
      </c>
      <c r="D2018" s="15">
        <v>10000</v>
      </c>
      <c r="E2018" s="1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7">
        <f t="shared" si="125"/>
        <v>20.876826722338205</v>
      </c>
      <c r="O2018" s="5">
        <f t="shared" si="126"/>
        <v>9.2154220000000002</v>
      </c>
      <c r="P2018" s="6" t="s">
        <v>8274</v>
      </c>
      <c r="Q2018" s="6" t="s">
        <v>8304</v>
      </c>
      <c r="R2018" s="11">
        <f t="shared" si="127"/>
        <v>41312.505775462967</v>
      </c>
      <c r="S2018" s="12">
        <f t="shared" si="124"/>
        <v>41342.505775462967</v>
      </c>
    </row>
    <row r="2019" spans="1:19" ht="43.2">
      <c r="A2019">
        <v>2017</v>
      </c>
      <c r="B2019" s="3" t="s">
        <v>2018</v>
      </c>
      <c r="C2019" s="3" t="s">
        <v>6127</v>
      </c>
      <c r="D2019" s="15">
        <v>25000</v>
      </c>
      <c r="E2019" s="1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7">
        <f t="shared" si="125"/>
        <v>58.685446009389672</v>
      </c>
      <c r="O2019" s="5">
        <f t="shared" si="126"/>
        <v>1.2510239999999999</v>
      </c>
      <c r="P2019" s="6" t="s">
        <v>8274</v>
      </c>
      <c r="Q2019" s="6" t="s">
        <v>8304</v>
      </c>
      <c r="R2019" s="11">
        <f t="shared" si="127"/>
        <v>40960.682349537034</v>
      </c>
      <c r="S2019" s="12">
        <f t="shared" si="124"/>
        <v>40991.791666666664</v>
      </c>
    </row>
    <row r="2020" spans="1:19" ht="43.2">
      <c r="A2020">
        <v>2018</v>
      </c>
      <c r="B2020" s="3" t="s">
        <v>2019</v>
      </c>
      <c r="C2020" s="3" t="s">
        <v>6128</v>
      </c>
      <c r="D2020" s="15">
        <v>65000</v>
      </c>
      <c r="E2020" s="1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7">
        <f t="shared" si="125"/>
        <v>144.44444444444446</v>
      </c>
      <c r="O2020" s="5">
        <f t="shared" si="126"/>
        <v>1.0224343076923077</v>
      </c>
      <c r="P2020" s="6" t="s">
        <v>8274</v>
      </c>
      <c r="Q2020" s="6" t="s">
        <v>8304</v>
      </c>
      <c r="R2020" s="11">
        <f t="shared" si="127"/>
        <v>42198.990844907406</v>
      </c>
      <c r="S2020" s="12">
        <f t="shared" si="124"/>
        <v>42228.990844907406</v>
      </c>
    </row>
    <row r="2021" spans="1:19" ht="57.6">
      <c r="A2021">
        <v>2019</v>
      </c>
      <c r="B2021" s="3" t="s">
        <v>2020</v>
      </c>
      <c r="C2021" s="3" t="s">
        <v>6129</v>
      </c>
      <c r="D2021" s="15">
        <v>40000</v>
      </c>
      <c r="E2021" s="1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7">
        <f t="shared" si="125"/>
        <v>22.471910112359552</v>
      </c>
      <c r="O2021" s="5">
        <f t="shared" si="126"/>
        <v>4.8490975000000001</v>
      </c>
      <c r="P2021" s="6" t="s">
        <v>8274</v>
      </c>
      <c r="Q2021" s="6" t="s">
        <v>8304</v>
      </c>
      <c r="R2021" s="11">
        <f t="shared" si="127"/>
        <v>42605.33357638889</v>
      </c>
      <c r="S2021" s="12">
        <f t="shared" si="124"/>
        <v>42635.33357638889</v>
      </c>
    </row>
    <row r="2022" spans="1:19" ht="43.2">
      <c r="A2022">
        <v>2020</v>
      </c>
      <c r="B2022" s="3" t="s">
        <v>2021</v>
      </c>
      <c r="C2022" s="3" t="s">
        <v>6130</v>
      </c>
      <c r="D2022" s="15">
        <v>1500</v>
      </c>
      <c r="E2022" s="1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7">
        <f t="shared" si="125"/>
        <v>12.295081967213115</v>
      </c>
      <c r="O2022" s="5">
        <f t="shared" si="126"/>
        <v>1.9233333333333333</v>
      </c>
      <c r="P2022" s="6" t="s">
        <v>8274</v>
      </c>
      <c r="Q2022" s="6" t="s">
        <v>8304</v>
      </c>
      <c r="R2022" s="11">
        <f t="shared" si="127"/>
        <v>41736.722500000003</v>
      </c>
      <c r="S2022" s="12">
        <f t="shared" si="124"/>
        <v>41773.586111111115</v>
      </c>
    </row>
    <row r="2023" spans="1:19" ht="43.2">
      <c r="A2023">
        <v>2021</v>
      </c>
      <c r="B2023" s="3" t="s">
        <v>2022</v>
      </c>
      <c r="C2023" s="3" t="s">
        <v>6131</v>
      </c>
      <c r="D2023" s="15">
        <v>5000</v>
      </c>
      <c r="E2023" s="1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7">
        <f t="shared" si="125"/>
        <v>52.631578947368418</v>
      </c>
      <c r="O2023" s="5">
        <f t="shared" si="126"/>
        <v>2.8109999999999999</v>
      </c>
      <c r="P2023" s="6" t="s">
        <v>8274</v>
      </c>
      <c r="Q2023" s="6" t="s">
        <v>8304</v>
      </c>
      <c r="R2023" s="11">
        <f t="shared" si="127"/>
        <v>41860.695567129631</v>
      </c>
      <c r="S2023" s="12">
        <f t="shared" si="124"/>
        <v>41905.695567129631</v>
      </c>
    </row>
    <row r="2024" spans="1:19" ht="43.2">
      <c r="A2024">
        <v>2022</v>
      </c>
      <c r="B2024" s="3" t="s">
        <v>2023</v>
      </c>
      <c r="C2024" s="3" t="s">
        <v>6132</v>
      </c>
      <c r="D2024" s="15">
        <v>100000</v>
      </c>
      <c r="E2024" s="1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7">
        <f t="shared" si="125"/>
        <v>307.69230769230768</v>
      </c>
      <c r="O2024" s="5">
        <f t="shared" si="126"/>
        <v>1.2513700000000001</v>
      </c>
      <c r="P2024" s="6" t="s">
        <v>8274</v>
      </c>
      <c r="Q2024" s="6" t="s">
        <v>8304</v>
      </c>
      <c r="R2024" s="11">
        <f t="shared" si="127"/>
        <v>42502.194120370375</v>
      </c>
      <c r="S2024" s="12">
        <f t="shared" si="124"/>
        <v>42532.194120370375</v>
      </c>
    </row>
    <row r="2025" spans="1:19" ht="57.6">
      <c r="A2025">
        <v>2023</v>
      </c>
      <c r="B2025" s="3" t="s">
        <v>2024</v>
      </c>
      <c r="C2025" s="3" t="s">
        <v>6133</v>
      </c>
      <c r="D2025" s="15">
        <v>100000</v>
      </c>
      <c r="E2025" s="1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7">
        <f t="shared" si="125"/>
        <v>283.28611898016999</v>
      </c>
      <c r="O2025" s="5">
        <f t="shared" si="126"/>
        <v>1.61459</v>
      </c>
      <c r="P2025" s="6" t="s">
        <v>8274</v>
      </c>
      <c r="Q2025" s="6" t="s">
        <v>8304</v>
      </c>
      <c r="R2025" s="11">
        <f t="shared" si="127"/>
        <v>42136.045752314814</v>
      </c>
      <c r="S2025" s="12">
        <f t="shared" si="124"/>
        <v>42166.045752314814</v>
      </c>
    </row>
    <row r="2026" spans="1:19" ht="43.2">
      <c r="A2026">
        <v>2024</v>
      </c>
      <c r="B2026" s="3" t="s">
        <v>2025</v>
      </c>
      <c r="C2026" s="3" t="s">
        <v>6134</v>
      </c>
      <c r="D2026" s="15">
        <v>4000</v>
      </c>
      <c r="E2026" s="1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7">
        <f t="shared" si="125"/>
        <v>38.095238095238095</v>
      </c>
      <c r="O2026" s="5">
        <f t="shared" si="126"/>
        <v>5.8535000000000004</v>
      </c>
      <c r="P2026" s="6" t="s">
        <v>8274</v>
      </c>
      <c r="Q2026" s="6" t="s">
        <v>8304</v>
      </c>
      <c r="R2026" s="11">
        <f t="shared" si="127"/>
        <v>41099.591944444444</v>
      </c>
      <c r="S2026" s="12">
        <f t="shared" si="124"/>
        <v>41133.75</v>
      </c>
    </row>
    <row r="2027" spans="1:19" ht="43.2">
      <c r="A2027">
        <v>2025</v>
      </c>
      <c r="B2027" s="3" t="s">
        <v>2026</v>
      </c>
      <c r="C2027" s="3" t="s">
        <v>6135</v>
      </c>
      <c r="D2027" s="15">
        <v>80000</v>
      </c>
      <c r="E2027" s="1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7">
        <f t="shared" si="125"/>
        <v>109.73936899862825</v>
      </c>
      <c r="O2027" s="5">
        <f t="shared" si="126"/>
        <v>2.0114999999999998</v>
      </c>
      <c r="P2027" s="6" t="s">
        <v>8274</v>
      </c>
      <c r="Q2027" s="6" t="s">
        <v>8304</v>
      </c>
      <c r="R2027" s="11">
        <f t="shared" si="127"/>
        <v>42135.809560185182</v>
      </c>
      <c r="S2027" s="12">
        <f t="shared" si="124"/>
        <v>42165.809560185182</v>
      </c>
    </row>
    <row r="2028" spans="1:19" ht="28.8">
      <c r="A2028">
        <v>2026</v>
      </c>
      <c r="B2028" s="3" t="s">
        <v>2027</v>
      </c>
      <c r="C2028" s="3" t="s">
        <v>6136</v>
      </c>
      <c r="D2028" s="15">
        <v>25000</v>
      </c>
      <c r="E2028" s="1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7">
        <f t="shared" si="125"/>
        <v>55.066079295154182</v>
      </c>
      <c r="O2028" s="5">
        <f t="shared" si="126"/>
        <v>1.3348307999999998</v>
      </c>
      <c r="P2028" s="6" t="s">
        <v>8274</v>
      </c>
      <c r="Q2028" s="6" t="s">
        <v>8304</v>
      </c>
      <c r="R2028" s="11">
        <f t="shared" si="127"/>
        <v>41704.360937500001</v>
      </c>
      <c r="S2028" s="12">
        <f t="shared" si="124"/>
        <v>41749.790972222225</v>
      </c>
    </row>
    <row r="2029" spans="1:19" ht="43.2">
      <c r="A2029">
        <v>2027</v>
      </c>
      <c r="B2029" s="3" t="s">
        <v>2028</v>
      </c>
      <c r="C2029" s="3" t="s">
        <v>6137</v>
      </c>
      <c r="D2029" s="15">
        <v>100000</v>
      </c>
      <c r="E2029" s="1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7">
        <f t="shared" si="125"/>
        <v>185.5287569573284</v>
      </c>
      <c r="O2029" s="5">
        <f t="shared" si="126"/>
        <v>1.2024900000000001</v>
      </c>
      <c r="P2029" s="6" t="s">
        <v>8274</v>
      </c>
      <c r="Q2029" s="6" t="s">
        <v>8304</v>
      </c>
      <c r="R2029" s="11">
        <f t="shared" si="127"/>
        <v>42048.438877314809</v>
      </c>
      <c r="S2029" s="12">
        <f t="shared" si="124"/>
        <v>42093.397210648152</v>
      </c>
    </row>
    <row r="2030" spans="1:19" ht="28.8">
      <c r="A2030">
        <v>2028</v>
      </c>
      <c r="B2030" s="3" t="s">
        <v>2029</v>
      </c>
      <c r="C2030" s="3" t="s">
        <v>6138</v>
      </c>
      <c r="D2030" s="15">
        <v>3000</v>
      </c>
      <c r="E2030" s="1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7">
        <f t="shared" si="125"/>
        <v>37.974683544303801</v>
      </c>
      <c r="O2030" s="5">
        <f t="shared" si="126"/>
        <v>1.2616666666666667</v>
      </c>
      <c r="P2030" s="6" t="s">
        <v>8274</v>
      </c>
      <c r="Q2030" s="6" t="s">
        <v>8304</v>
      </c>
      <c r="R2030" s="11">
        <f t="shared" si="127"/>
        <v>40215.544050925928</v>
      </c>
      <c r="S2030" s="12">
        <f t="shared" si="124"/>
        <v>40252.538194444445</v>
      </c>
    </row>
    <row r="2031" spans="1:19" ht="43.2">
      <c r="A2031">
        <v>2029</v>
      </c>
      <c r="B2031" s="3" t="s">
        <v>2030</v>
      </c>
      <c r="C2031" s="3" t="s">
        <v>6139</v>
      </c>
      <c r="D2031" s="15">
        <v>2500</v>
      </c>
      <c r="E2031" s="1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7">
        <f t="shared" si="125"/>
        <v>26.595744680851062</v>
      </c>
      <c r="O2031" s="5">
        <f t="shared" si="126"/>
        <v>3.6120000000000001</v>
      </c>
      <c r="P2031" s="6" t="s">
        <v>8274</v>
      </c>
      <c r="Q2031" s="6" t="s">
        <v>8304</v>
      </c>
      <c r="R2031" s="11">
        <f t="shared" si="127"/>
        <v>41847.646770833337</v>
      </c>
      <c r="S2031" s="12">
        <f t="shared" si="124"/>
        <v>41877.646770833337</v>
      </c>
    </row>
    <row r="2032" spans="1:19" ht="43.2">
      <c r="A2032">
        <v>2030</v>
      </c>
      <c r="B2032" s="3" t="s">
        <v>2031</v>
      </c>
      <c r="C2032" s="3" t="s">
        <v>6140</v>
      </c>
      <c r="D2032" s="15">
        <v>32768</v>
      </c>
      <c r="E2032" s="1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7">
        <f t="shared" si="125"/>
        <v>52.428800000000003</v>
      </c>
      <c r="O2032" s="5">
        <f t="shared" si="126"/>
        <v>2.26239013671875</v>
      </c>
      <c r="P2032" s="6" t="s">
        <v>8274</v>
      </c>
      <c r="Q2032" s="6" t="s">
        <v>8304</v>
      </c>
      <c r="R2032" s="11">
        <f t="shared" si="127"/>
        <v>41212.621481481481</v>
      </c>
      <c r="S2032" s="12">
        <f t="shared" si="124"/>
        <v>41242.621481481481</v>
      </c>
    </row>
    <row r="2033" spans="1:19" ht="43.2">
      <c r="A2033">
        <v>2031</v>
      </c>
      <c r="B2033" s="3" t="s">
        <v>2032</v>
      </c>
      <c r="C2033" s="3" t="s">
        <v>6141</v>
      </c>
      <c r="D2033" s="15">
        <v>50000</v>
      </c>
      <c r="E2033" s="1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7">
        <f t="shared" si="125"/>
        <v>98.425196850393704</v>
      </c>
      <c r="O2033" s="5">
        <f t="shared" si="126"/>
        <v>1.2035</v>
      </c>
      <c r="P2033" s="6" t="s">
        <v>8274</v>
      </c>
      <c r="Q2033" s="6" t="s">
        <v>8304</v>
      </c>
      <c r="R2033" s="11">
        <f t="shared" si="127"/>
        <v>41974.954317129625</v>
      </c>
      <c r="S2033" s="12">
        <f t="shared" si="124"/>
        <v>42012.666666666672</v>
      </c>
    </row>
    <row r="2034" spans="1:19" ht="43.2">
      <c r="A2034">
        <v>2032</v>
      </c>
      <c r="B2034" s="3" t="s">
        <v>2033</v>
      </c>
      <c r="C2034" s="3" t="s">
        <v>6142</v>
      </c>
      <c r="D2034" s="15">
        <v>25000</v>
      </c>
      <c r="E2034" s="1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7">
        <f t="shared" si="125"/>
        <v>47.080979284369114</v>
      </c>
      <c r="O2034" s="5">
        <f t="shared" si="126"/>
        <v>3.0418799999999999</v>
      </c>
      <c r="P2034" s="6" t="s">
        <v>8274</v>
      </c>
      <c r="Q2034" s="6" t="s">
        <v>8304</v>
      </c>
      <c r="R2034" s="11">
        <f t="shared" si="127"/>
        <v>42689.190671296295</v>
      </c>
      <c r="S2034" s="12">
        <f t="shared" si="124"/>
        <v>42718.833333333328</v>
      </c>
    </row>
    <row r="2035" spans="1:19" ht="43.2">
      <c r="A2035">
        <v>2033</v>
      </c>
      <c r="B2035" s="3" t="s">
        <v>2034</v>
      </c>
      <c r="C2035" s="3" t="s">
        <v>6143</v>
      </c>
      <c r="D2035" s="15">
        <v>25000</v>
      </c>
      <c r="E2035" s="1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7">
        <f t="shared" si="125"/>
        <v>158.22784810126583</v>
      </c>
      <c r="O2035" s="5">
        <f t="shared" si="126"/>
        <v>1.7867599999999999</v>
      </c>
      <c r="P2035" s="6" t="s">
        <v>8274</v>
      </c>
      <c r="Q2035" s="6" t="s">
        <v>8304</v>
      </c>
      <c r="R2035" s="11">
        <f t="shared" si="127"/>
        <v>41724.707384259258</v>
      </c>
      <c r="S2035" s="12">
        <f t="shared" si="124"/>
        <v>41754.707384259258</v>
      </c>
    </row>
    <row r="2036" spans="1:19" ht="57.6">
      <c r="A2036">
        <v>2034</v>
      </c>
      <c r="B2036" s="3" t="s">
        <v>2035</v>
      </c>
      <c r="C2036" s="3" t="s">
        <v>6144</v>
      </c>
      <c r="D2036" s="15">
        <v>78000</v>
      </c>
      <c r="E2036" s="1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7">
        <f t="shared" si="125"/>
        <v>153.54330708661416</v>
      </c>
      <c r="O2036" s="5">
        <f t="shared" si="126"/>
        <v>3.868199871794872</v>
      </c>
      <c r="P2036" s="6" t="s">
        <v>8274</v>
      </c>
      <c r="Q2036" s="6" t="s">
        <v>8304</v>
      </c>
      <c r="R2036" s="11">
        <f t="shared" si="127"/>
        <v>42075.755011574074</v>
      </c>
      <c r="S2036" s="12">
        <f t="shared" si="124"/>
        <v>42130.915277777778</v>
      </c>
    </row>
    <row r="2037" spans="1:19" ht="43.2">
      <c r="A2037">
        <v>2035</v>
      </c>
      <c r="B2037" s="3" t="s">
        <v>2036</v>
      </c>
      <c r="C2037" s="3" t="s">
        <v>6145</v>
      </c>
      <c r="D2037" s="15">
        <v>80000</v>
      </c>
      <c r="E2037" s="1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7">
        <f t="shared" si="125"/>
        <v>124.22360248447205</v>
      </c>
      <c r="O2037" s="5">
        <f t="shared" si="126"/>
        <v>2.1103642500000004</v>
      </c>
      <c r="P2037" s="6" t="s">
        <v>8274</v>
      </c>
      <c r="Q2037" s="6" t="s">
        <v>8304</v>
      </c>
      <c r="R2037" s="11">
        <f t="shared" si="127"/>
        <v>42311.250081018516</v>
      </c>
      <c r="S2037" s="12">
        <f t="shared" si="124"/>
        <v>42356.666666666672</v>
      </c>
    </row>
    <row r="2038" spans="1:19" ht="43.2">
      <c r="A2038">
        <v>2036</v>
      </c>
      <c r="B2038" s="3" t="s">
        <v>2037</v>
      </c>
      <c r="C2038" s="3" t="s">
        <v>6146</v>
      </c>
      <c r="D2038" s="15">
        <v>30000</v>
      </c>
      <c r="E2038" s="1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7">
        <f t="shared" si="125"/>
        <v>35.377358490566039</v>
      </c>
      <c r="O2038" s="5">
        <f t="shared" si="126"/>
        <v>1.3166833333333334</v>
      </c>
      <c r="P2038" s="6" t="s">
        <v>8274</v>
      </c>
      <c r="Q2038" s="6" t="s">
        <v>8304</v>
      </c>
      <c r="R2038" s="11">
        <f t="shared" si="127"/>
        <v>41738.489803240736</v>
      </c>
      <c r="S2038" s="12">
        <f t="shared" si="124"/>
        <v>41768.489803240736</v>
      </c>
    </row>
    <row r="2039" spans="1:19" ht="43.2">
      <c r="A2039">
        <v>2037</v>
      </c>
      <c r="B2039" s="3" t="s">
        <v>2038</v>
      </c>
      <c r="C2039" s="3" t="s">
        <v>6147</v>
      </c>
      <c r="D2039" s="15">
        <v>10000</v>
      </c>
      <c r="E2039" s="1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7">
        <f t="shared" si="125"/>
        <v>23.310023310023311</v>
      </c>
      <c r="O2039" s="5">
        <f t="shared" si="126"/>
        <v>3.0047639999999998</v>
      </c>
      <c r="P2039" s="6" t="s">
        <v>8274</v>
      </c>
      <c r="Q2039" s="6" t="s">
        <v>8304</v>
      </c>
      <c r="R2039" s="11">
        <f t="shared" si="127"/>
        <v>41577.835104166668</v>
      </c>
      <c r="S2039" s="12">
        <f t="shared" si="124"/>
        <v>41637.876770833333</v>
      </c>
    </row>
    <row r="2040" spans="1:19" ht="43.2">
      <c r="A2040">
        <v>2038</v>
      </c>
      <c r="B2040" s="3" t="s">
        <v>2039</v>
      </c>
      <c r="C2040" s="3" t="s">
        <v>6148</v>
      </c>
      <c r="D2040" s="15">
        <v>8000</v>
      </c>
      <c r="E2040" s="1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7">
        <f t="shared" si="125"/>
        <v>39.215686274509807</v>
      </c>
      <c r="O2040" s="5">
        <f t="shared" si="126"/>
        <v>4.2051249999999998</v>
      </c>
      <c r="P2040" s="6" t="s">
        <v>8274</v>
      </c>
      <c r="Q2040" s="6" t="s">
        <v>8304</v>
      </c>
      <c r="R2040" s="11">
        <f t="shared" si="127"/>
        <v>41423.89607638889</v>
      </c>
      <c r="S2040" s="12">
        <f t="shared" si="124"/>
        <v>41456.375</v>
      </c>
    </row>
    <row r="2041" spans="1:19" ht="28.8">
      <c r="A2041">
        <v>2039</v>
      </c>
      <c r="B2041" s="3" t="s">
        <v>2040</v>
      </c>
      <c r="C2041" s="3" t="s">
        <v>6149</v>
      </c>
      <c r="D2041" s="15">
        <v>125000</v>
      </c>
      <c r="E2041" s="1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7">
        <f t="shared" si="125"/>
        <v>329.81530343007915</v>
      </c>
      <c r="O2041" s="5">
        <f t="shared" si="126"/>
        <v>1.362168</v>
      </c>
      <c r="P2041" s="6" t="s">
        <v>8274</v>
      </c>
      <c r="Q2041" s="6" t="s">
        <v>8304</v>
      </c>
      <c r="R2041" s="11">
        <f t="shared" si="127"/>
        <v>42675.063946759255</v>
      </c>
      <c r="S2041" s="12">
        <f t="shared" si="124"/>
        <v>42704.832638888889</v>
      </c>
    </row>
    <row r="2042" spans="1:19" ht="28.8">
      <c r="A2042">
        <v>2040</v>
      </c>
      <c r="B2042" s="3" t="s">
        <v>2041</v>
      </c>
      <c r="C2042" s="3" t="s">
        <v>6150</v>
      </c>
      <c r="D2042" s="15">
        <v>3000</v>
      </c>
      <c r="E2042" s="1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7">
        <f t="shared" si="125"/>
        <v>11.07011070110701</v>
      </c>
      <c r="O2042" s="5">
        <f t="shared" si="126"/>
        <v>2.4817133333333334</v>
      </c>
      <c r="P2042" s="6" t="s">
        <v>8274</v>
      </c>
      <c r="Q2042" s="6" t="s">
        <v>8304</v>
      </c>
      <c r="R2042" s="11">
        <f t="shared" si="127"/>
        <v>41578.552118055552</v>
      </c>
      <c r="S2042" s="12">
        <f t="shared" si="124"/>
        <v>41593.593784722223</v>
      </c>
    </row>
    <row r="2043" spans="1:19" ht="43.2">
      <c r="A2043">
        <v>2041</v>
      </c>
      <c r="B2043" s="3" t="s">
        <v>2042</v>
      </c>
      <c r="C2043" s="3" t="s">
        <v>6151</v>
      </c>
      <c r="D2043" s="15">
        <v>9500</v>
      </c>
      <c r="E2043" s="1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7">
        <f t="shared" si="125"/>
        <v>79.166666666666671</v>
      </c>
      <c r="O2043" s="5">
        <f t="shared" si="126"/>
        <v>1.8186315789473684</v>
      </c>
      <c r="P2043" s="6" t="s">
        <v>8274</v>
      </c>
      <c r="Q2043" s="6" t="s">
        <v>8304</v>
      </c>
      <c r="R2043" s="11">
        <f t="shared" si="127"/>
        <v>42654.150775462964</v>
      </c>
      <c r="S2043" s="12">
        <f t="shared" si="124"/>
        <v>42684.192442129628</v>
      </c>
    </row>
    <row r="2044" spans="1:19" ht="43.2">
      <c r="A2044">
        <v>2042</v>
      </c>
      <c r="B2044" s="3" t="s">
        <v>2043</v>
      </c>
      <c r="C2044" s="3" t="s">
        <v>6152</v>
      </c>
      <c r="D2044" s="15">
        <v>10000</v>
      </c>
      <c r="E2044" s="1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7">
        <f t="shared" si="125"/>
        <v>71.428571428571431</v>
      </c>
      <c r="O2044" s="5">
        <f t="shared" si="126"/>
        <v>1.2353000000000001</v>
      </c>
      <c r="P2044" s="6" t="s">
        <v>8274</v>
      </c>
      <c r="Q2044" s="6" t="s">
        <v>8304</v>
      </c>
      <c r="R2044" s="11">
        <f t="shared" si="127"/>
        <v>42331.333032407405</v>
      </c>
      <c r="S2044" s="12">
        <f t="shared" si="124"/>
        <v>42391.333032407405</v>
      </c>
    </row>
    <row r="2045" spans="1:19" ht="43.2">
      <c r="A2045">
        <v>2043</v>
      </c>
      <c r="B2045" s="3" t="s">
        <v>2044</v>
      </c>
      <c r="C2045" s="3" t="s">
        <v>6153</v>
      </c>
      <c r="D2045" s="15">
        <v>1385</v>
      </c>
      <c r="E2045" s="1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7">
        <f t="shared" si="125"/>
        <v>7.176165803108808</v>
      </c>
      <c r="O2045" s="5">
        <f t="shared" si="126"/>
        <v>5.0620938628158845</v>
      </c>
      <c r="P2045" s="6" t="s">
        <v>8274</v>
      </c>
      <c r="Q2045" s="6" t="s">
        <v>8304</v>
      </c>
      <c r="R2045" s="11">
        <f t="shared" si="127"/>
        <v>42660.801817129628</v>
      </c>
      <c r="S2045" s="12">
        <f t="shared" si="124"/>
        <v>42714.832638888889</v>
      </c>
    </row>
    <row r="2046" spans="1:19" ht="43.2">
      <c r="A2046">
        <v>2044</v>
      </c>
      <c r="B2046" s="3" t="s">
        <v>2045</v>
      </c>
      <c r="C2046" s="3" t="s">
        <v>6154</v>
      </c>
      <c r="D2046" s="15">
        <v>15000</v>
      </c>
      <c r="E2046" s="1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7">
        <f t="shared" si="125"/>
        <v>83.333333333333329</v>
      </c>
      <c r="O2046" s="5">
        <f t="shared" si="126"/>
        <v>1.0821333333333334</v>
      </c>
      <c r="P2046" s="6" t="s">
        <v>8274</v>
      </c>
      <c r="Q2046" s="6" t="s">
        <v>8304</v>
      </c>
      <c r="R2046" s="11">
        <f t="shared" si="127"/>
        <v>42138.309189814812</v>
      </c>
      <c r="S2046" s="12">
        <f t="shared" si="124"/>
        <v>42168.309189814812</v>
      </c>
    </row>
    <row r="2047" spans="1:19" ht="43.2">
      <c r="A2047">
        <v>2045</v>
      </c>
      <c r="B2047" s="3" t="s">
        <v>2046</v>
      </c>
      <c r="C2047" s="3" t="s">
        <v>6155</v>
      </c>
      <c r="D2047" s="15">
        <v>4900</v>
      </c>
      <c r="E2047" s="1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7">
        <f t="shared" si="125"/>
        <v>18.631178707224336</v>
      </c>
      <c r="O2047" s="5">
        <f t="shared" si="126"/>
        <v>8.1918387755102042</v>
      </c>
      <c r="P2047" s="6" t="s">
        <v>8274</v>
      </c>
      <c r="Q2047" s="6" t="s">
        <v>8304</v>
      </c>
      <c r="R2047" s="11">
        <f t="shared" si="127"/>
        <v>41068.713506944448</v>
      </c>
      <c r="S2047" s="12">
        <f t="shared" si="124"/>
        <v>41098.713506944448</v>
      </c>
    </row>
    <row r="2048" spans="1:19" ht="43.2">
      <c r="A2048">
        <v>2046</v>
      </c>
      <c r="B2048" s="3" t="s">
        <v>2047</v>
      </c>
      <c r="C2048" s="3" t="s">
        <v>6156</v>
      </c>
      <c r="D2048" s="15">
        <v>10000</v>
      </c>
      <c r="E2048" s="1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7">
        <f t="shared" si="125"/>
        <v>46.082949308755758</v>
      </c>
      <c r="O2048" s="5">
        <f t="shared" si="126"/>
        <v>1.2110000000000001</v>
      </c>
      <c r="P2048" s="6" t="s">
        <v>8274</v>
      </c>
      <c r="Q2048" s="6" t="s">
        <v>8304</v>
      </c>
      <c r="R2048" s="11">
        <f t="shared" si="127"/>
        <v>41386.796805555554</v>
      </c>
      <c r="S2048" s="12">
        <f t="shared" si="124"/>
        <v>41416.796805555554</v>
      </c>
    </row>
    <row r="2049" spans="1:19" ht="43.2">
      <c r="A2049">
        <v>2047</v>
      </c>
      <c r="B2049" s="3" t="s">
        <v>2048</v>
      </c>
      <c r="C2049" s="3" t="s">
        <v>6157</v>
      </c>
      <c r="D2049" s="15">
        <v>98000</v>
      </c>
      <c r="E2049" s="1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7">
        <f t="shared" si="125"/>
        <v>221.21896162528216</v>
      </c>
      <c r="O2049" s="5">
        <f t="shared" si="126"/>
        <v>1.0299897959183673</v>
      </c>
      <c r="P2049" s="6" t="s">
        <v>8274</v>
      </c>
      <c r="Q2049" s="6" t="s">
        <v>8304</v>
      </c>
      <c r="R2049" s="11">
        <f t="shared" si="127"/>
        <v>42081.528587962966</v>
      </c>
      <c r="S2049" s="12">
        <f t="shared" si="124"/>
        <v>42110.625</v>
      </c>
    </row>
    <row r="2050" spans="1:19" ht="43.2">
      <c r="A2050">
        <v>2048</v>
      </c>
      <c r="B2050" s="3" t="s">
        <v>2049</v>
      </c>
      <c r="C2050" s="3" t="s">
        <v>6158</v>
      </c>
      <c r="D2050" s="15">
        <v>85000</v>
      </c>
      <c r="E2050" s="1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7">
        <f t="shared" si="125"/>
        <v>61.908230152949749</v>
      </c>
      <c r="O2050" s="5">
        <f t="shared" si="126"/>
        <v>1.4833229411764706</v>
      </c>
      <c r="P2050" s="6" t="s">
        <v>8274</v>
      </c>
      <c r="Q2050" s="6" t="s">
        <v>8304</v>
      </c>
      <c r="R2050" s="11">
        <f t="shared" si="127"/>
        <v>41387.276516203703</v>
      </c>
      <c r="S2050" s="12">
        <f t="shared" ref="S2050:S2113" si="128">(I2050/86400)+25569+(-9/24)</f>
        <v>41417.276516203703</v>
      </c>
    </row>
    <row r="2051" spans="1:19">
      <c r="A2051">
        <v>2049</v>
      </c>
      <c r="B2051" s="3" t="s">
        <v>2050</v>
      </c>
      <c r="C2051" s="3" t="s">
        <v>6159</v>
      </c>
      <c r="D2051" s="15">
        <v>50000</v>
      </c>
      <c r="E2051" s="1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7">
        <f t="shared" ref="N2051:N2114" si="129">D2051/L2051</f>
        <v>67.385444743935309</v>
      </c>
      <c r="O2051" s="5">
        <f t="shared" ref="O2051:O2114" si="130">E2051/D2051</f>
        <v>1.2019070000000001</v>
      </c>
      <c r="P2051" s="6" t="s">
        <v>8274</v>
      </c>
      <c r="Q2051" s="6" t="s">
        <v>8304</v>
      </c>
      <c r="R2051" s="11">
        <f t="shared" ref="R2051:R2114" si="131">(J2051/86400)+25569+(-9/24)</f>
        <v>41575.152349537035</v>
      </c>
      <c r="S2051" s="12">
        <f t="shared" si="128"/>
        <v>41610.582638888889</v>
      </c>
    </row>
    <row r="2052" spans="1:19" ht="43.2">
      <c r="A2052">
        <v>2050</v>
      </c>
      <c r="B2052" s="3" t="s">
        <v>2051</v>
      </c>
      <c r="C2052" s="3" t="s">
        <v>6160</v>
      </c>
      <c r="D2052" s="15">
        <v>10000</v>
      </c>
      <c r="E2052" s="1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7">
        <f t="shared" si="129"/>
        <v>58.823529411764703</v>
      </c>
      <c r="O2052" s="5">
        <f t="shared" si="130"/>
        <v>4.7327000000000004</v>
      </c>
      <c r="P2052" s="6" t="s">
        <v>8274</v>
      </c>
      <c r="Q2052" s="6" t="s">
        <v>8304</v>
      </c>
      <c r="R2052" s="11">
        <f t="shared" si="131"/>
        <v>42114.696504629625</v>
      </c>
      <c r="S2052" s="12">
        <f t="shared" si="128"/>
        <v>42154.696504629625</v>
      </c>
    </row>
    <row r="2053" spans="1:19" ht="43.2">
      <c r="A2053">
        <v>2051</v>
      </c>
      <c r="B2053" s="3" t="s">
        <v>2052</v>
      </c>
      <c r="C2053" s="3" t="s">
        <v>6161</v>
      </c>
      <c r="D2053" s="15">
        <v>8000</v>
      </c>
      <c r="E2053" s="1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7">
        <f t="shared" si="129"/>
        <v>33.057851239669418</v>
      </c>
      <c r="O2053" s="5">
        <f t="shared" si="130"/>
        <v>1.303625</v>
      </c>
      <c r="P2053" s="6" t="s">
        <v>8274</v>
      </c>
      <c r="Q2053" s="6" t="s">
        <v>8304</v>
      </c>
      <c r="R2053" s="11">
        <f t="shared" si="131"/>
        <v>41603.647418981483</v>
      </c>
      <c r="S2053" s="12">
        <f t="shared" si="128"/>
        <v>41633.647418981483</v>
      </c>
    </row>
    <row r="2054" spans="1:19" ht="43.2">
      <c r="A2054">
        <v>2052</v>
      </c>
      <c r="B2054" s="3" t="s">
        <v>2053</v>
      </c>
      <c r="C2054" s="3" t="s">
        <v>6162</v>
      </c>
      <c r="D2054" s="15">
        <v>50000</v>
      </c>
      <c r="E2054" s="1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7">
        <f t="shared" si="129"/>
        <v>92.421441774491683</v>
      </c>
      <c r="O2054" s="5">
        <f t="shared" si="130"/>
        <v>3.5304799999999998</v>
      </c>
      <c r="P2054" s="6" t="s">
        <v>8274</v>
      </c>
      <c r="Q2054" s="6" t="s">
        <v>8304</v>
      </c>
      <c r="R2054" s="11">
        <f t="shared" si="131"/>
        <v>42374.70894675926</v>
      </c>
      <c r="S2054" s="12">
        <f t="shared" si="128"/>
        <v>42419.70894675926</v>
      </c>
    </row>
    <row r="2055" spans="1:19" ht="43.2">
      <c r="A2055">
        <v>2053</v>
      </c>
      <c r="B2055" s="3" t="s">
        <v>2054</v>
      </c>
      <c r="C2055" s="3" t="s">
        <v>6163</v>
      </c>
      <c r="D2055" s="15">
        <v>5000</v>
      </c>
      <c r="E2055" s="1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7">
        <f t="shared" si="129"/>
        <v>41.32231404958678</v>
      </c>
      <c r="O2055" s="5">
        <f t="shared" si="130"/>
        <v>1.0102</v>
      </c>
      <c r="P2055" s="6" t="s">
        <v>8274</v>
      </c>
      <c r="Q2055" s="6" t="s">
        <v>8304</v>
      </c>
      <c r="R2055" s="11">
        <f t="shared" si="131"/>
        <v>42303.242488425924</v>
      </c>
      <c r="S2055" s="12">
        <f t="shared" si="128"/>
        <v>42333.284155092595</v>
      </c>
    </row>
    <row r="2056" spans="1:19" ht="43.2">
      <c r="A2056">
        <v>2054</v>
      </c>
      <c r="B2056" s="3" t="s">
        <v>2055</v>
      </c>
      <c r="C2056" s="3" t="s">
        <v>6164</v>
      </c>
      <c r="D2056" s="15">
        <v>35000</v>
      </c>
      <c r="E2056" s="1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7">
        <f t="shared" si="129"/>
        <v>56.36070853462158</v>
      </c>
      <c r="O2056" s="5">
        <f t="shared" si="130"/>
        <v>1.1359142857142857</v>
      </c>
      <c r="P2056" s="6" t="s">
        <v>8274</v>
      </c>
      <c r="Q2056" s="6" t="s">
        <v>8304</v>
      </c>
      <c r="R2056" s="11">
        <f t="shared" si="131"/>
        <v>41731.145949074074</v>
      </c>
      <c r="S2056" s="12">
        <f t="shared" si="128"/>
        <v>41761.145949074074</v>
      </c>
    </row>
    <row r="2057" spans="1:19" ht="43.2">
      <c r="A2057">
        <v>2055</v>
      </c>
      <c r="B2057" s="3" t="s">
        <v>2056</v>
      </c>
      <c r="C2057" s="3" t="s">
        <v>6165</v>
      </c>
      <c r="D2057" s="15">
        <v>6000</v>
      </c>
      <c r="E2057" s="1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7">
        <f t="shared" si="129"/>
        <v>59.405940594059409</v>
      </c>
      <c r="O2057" s="5">
        <f t="shared" si="130"/>
        <v>1.6741666666666666</v>
      </c>
      <c r="P2057" s="6" t="s">
        <v>8274</v>
      </c>
      <c r="Q2057" s="6" t="s">
        <v>8304</v>
      </c>
      <c r="R2057" s="11">
        <f t="shared" si="131"/>
        <v>41946.299108796295</v>
      </c>
      <c r="S2057" s="12">
        <f t="shared" si="128"/>
        <v>41975.791666666672</v>
      </c>
    </row>
    <row r="2058" spans="1:19" ht="43.2">
      <c r="A2058">
        <v>2056</v>
      </c>
      <c r="B2058" s="3" t="s">
        <v>2057</v>
      </c>
      <c r="C2058" s="3" t="s">
        <v>6166</v>
      </c>
      <c r="D2058" s="15">
        <v>50000</v>
      </c>
      <c r="E2058" s="1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7">
        <f t="shared" si="129"/>
        <v>90.25270758122744</v>
      </c>
      <c r="O2058" s="5">
        <f t="shared" si="130"/>
        <v>1.5345200000000001</v>
      </c>
      <c r="P2058" s="6" t="s">
        <v>8274</v>
      </c>
      <c r="Q2058" s="6" t="s">
        <v>8304</v>
      </c>
      <c r="R2058" s="11">
        <f t="shared" si="131"/>
        <v>41351.38590277778</v>
      </c>
      <c r="S2058" s="12">
        <f t="shared" si="128"/>
        <v>41381.38590277778</v>
      </c>
    </row>
    <row r="2059" spans="1:19" ht="57.6">
      <c r="A2059">
        <v>2057</v>
      </c>
      <c r="B2059" s="3" t="s">
        <v>2058</v>
      </c>
      <c r="C2059" s="3" t="s">
        <v>6167</v>
      </c>
      <c r="D2059" s="15">
        <v>15000</v>
      </c>
      <c r="E2059" s="1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7">
        <f t="shared" si="129"/>
        <v>22.522522522522522</v>
      </c>
      <c r="O2059" s="5">
        <f t="shared" si="130"/>
        <v>2.022322</v>
      </c>
      <c r="P2059" s="6" t="s">
        <v>8274</v>
      </c>
      <c r="Q2059" s="6" t="s">
        <v>8304</v>
      </c>
      <c r="R2059" s="11">
        <f t="shared" si="131"/>
        <v>42396.119583333333</v>
      </c>
      <c r="S2059" s="12">
        <f t="shared" si="128"/>
        <v>42426.119583333333</v>
      </c>
    </row>
    <row r="2060" spans="1:19" ht="28.8">
      <c r="A2060">
        <v>2058</v>
      </c>
      <c r="B2060" s="3" t="s">
        <v>2059</v>
      </c>
      <c r="C2060" s="3" t="s">
        <v>6168</v>
      </c>
      <c r="D2060" s="15">
        <v>2560</v>
      </c>
      <c r="E2060" s="1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7">
        <f t="shared" si="129"/>
        <v>6.2439024390243905</v>
      </c>
      <c r="O2060" s="5">
        <f t="shared" si="130"/>
        <v>1.6828125</v>
      </c>
      <c r="P2060" s="6" t="s">
        <v>8274</v>
      </c>
      <c r="Q2060" s="6" t="s">
        <v>8304</v>
      </c>
      <c r="R2060" s="11">
        <f t="shared" si="131"/>
        <v>42025.995717592596</v>
      </c>
      <c r="S2060" s="12">
        <f t="shared" si="128"/>
        <v>42065.458333333328</v>
      </c>
    </row>
    <row r="2061" spans="1:19" ht="43.2">
      <c r="A2061">
        <v>2059</v>
      </c>
      <c r="B2061" s="3" t="s">
        <v>2060</v>
      </c>
      <c r="C2061" s="3" t="s">
        <v>6169</v>
      </c>
      <c r="D2061" s="15">
        <v>30000</v>
      </c>
      <c r="E2061" s="1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7">
        <f t="shared" si="129"/>
        <v>80</v>
      </c>
      <c r="O2061" s="5">
        <f t="shared" si="130"/>
        <v>1.4345666666666668</v>
      </c>
      <c r="P2061" s="6" t="s">
        <v>8274</v>
      </c>
      <c r="Q2061" s="6" t="s">
        <v>8304</v>
      </c>
      <c r="R2061" s="11">
        <f t="shared" si="131"/>
        <v>42361.227476851855</v>
      </c>
      <c r="S2061" s="12">
        <f t="shared" si="128"/>
        <v>42400.540972222225</v>
      </c>
    </row>
    <row r="2062" spans="1:19" ht="43.2">
      <c r="A2062">
        <v>2060</v>
      </c>
      <c r="B2062" s="3" t="s">
        <v>2061</v>
      </c>
      <c r="C2062" s="3" t="s">
        <v>6170</v>
      </c>
      <c r="D2062" s="15">
        <v>25000</v>
      </c>
      <c r="E2062" s="1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7">
        <f t="shared" si="129"/>
        <v>18.328445747800586</v>
      </c>
      <c r="O2062" s="5">
        <f t="shared" si="130"/>
        <v>1.964</v>
      </c>
      <c r="P2062" s="6" t="s">
        <v>8274</v>
      </c>
      <c r="Q2062" s="6" t="s">
        <v>8304</v>
      </c>
      <c r="R2062" s="11">
        <f t="shared" si="131"/>
        <v>41783.267939814818</v>
      </c>
      <c r="S2062" s="12">
        <f t="shared" si="128"/>
        <v>41843.267939814818</v>
      </c>
    </row>
    <row r="2063" spans="1:19" ht="43.2">
      <c r="A2063">
        <v>2061</v>
      </c>
      <c r="B2063" s="3" t="s">
        <v>2062</v>
      </c>
      <c r="C2063" s="3" t="s">
        <v>6171</v>
      </c>
      <c r="D2063" s="15">
        <v>5000</v>
      </c>
      <c r="E2063" s="1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7">
        <f t="shared" si="129"/>
        <v>142.85714285714286</v>
      </c>
      <c r="O2063" s="5">
        <f t="shared" si="130"/>
        <v>1.0791999999999999</v>
      </c>
      <c r="P2063" s="6" t="s">
        <v>8274</v>
      </c>
      <c r="Q2063" s="6" t="s">
        <v>8304</v>
      </c>
      <c r="R2063" s="11">
        <f t="shared" si="131"/>
        <v>42705.389513888891</v>
      </c>
      <c r="S2063" s="12">
        <f t="shared" si="128"/>
        <v>42735.389513888891</v>
      </c>
    </row>
    <row r="2064" spans="1:19" ht="57.6">
      <c r="A2064">
        <v>2062</v>
      </c>
      <c r="B2064" s="3" t="s">
        <v>2063</v>
      </c>
      <c r="C2064" s="3" t="s">
        <v>6172</v>
      </c>
      <c r="D2064" s="15">
        <v>100000</v>
      </c>
      <c r="E2064" s="1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7">
        <f t="shared" si="129"/>
        <v>492.61083743842363</v>
      </c>
      <c r="O2064" s="5">
        <f t="shared" si="130"/>
        <v>1.14977</v>
      </c>
      <c r="P2064" s="6" t="s">
        <v>8274</v>
      </c>
      <c r="Q2064" s="6" t="s">
        <v>8304</v>
      </c>
      <c r="R2064" s="11">
        <f t="shared" si="131"/>
        <v>42423.0080787037</v>
      </c>
      <c r="S2064" s="12">
        <f t="shared" si="128"/>
        <v>42452.966412037036</v>
      </c>
    </row>
    <row r="2065" spans="1:19" ht="28.8">
      <c r="A2065">
        <v>2063</v>
      </c>
      <c r="B2065" s="3" t="s">
        <v>2064</v>
      </c>
      <c r="C2065" s="3" t="s">
        <v>6173</v>
      </c>
      <c r="D2065" s="15">
        <v>4000</v>
      </c>
      <c r="E2065" s="1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7">
        <f t="shared" si="129"/>
        <v>81.632653061224488</v>
      </c>
      <c r="O2065" s="5">
        <f t="shared" si="130"/>
        <v>1.4804999999999999</v>
      </c>
      <c r="P2065" s="6" t="s">
        <v>8274</v>
      </c>
      <c r="Q2065" s="6" t="s">
        <v>8304</v>
      </c>
      <c r="R2065" s="11">
        <f t="shared" si="131"/>
        <v>42472.35765046296</v>
      </c>
      <c r="S2065" s="12">
        <f t="shared" si="128"/>
        <v>42505.35765046296</v>
      </c>
    </row>
    <row r="2066" spans="1:19" ht="43.2">
      <c r="A2066">
        <v>2064</v>
      </c>
      <c r="B2066" s="3" t="s">
        <v>2065</v>
      </c>
      <c r="C2066" s="3" t="s">
        <v>6174</v>
      </c>
      <c r="D2066" s="15">
        <v>261962</v>
      </c>
      <c r="E2066" s="1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7">
        <f t="shared" si="129"/>
        <v>45.072608396421195</v>
      </c>
      <c r="O2066" s="5">
        <f t="shared" si="130"/>
        <v>1.9116676082790633</v>
      </c>
      <c r="P2066" s="6" t="s">
        <v>8274</v>
      </c>
      <c r="Q2066" s="6" t="s">
        <v>8304</v>
      </c>
      <c r="R2066" s="11">
        <f t="shared" si="131"/>
        <v>41388.989849537036</v>
      </c>
      <c r="S2066" s="12">
        <f t="shared" si="128"/>
        <v>41425.125</v>
      </c>
    </row>
    <row r="2067" spans="1:19" ht="43.2">
      <c r="A2067">
        <v>2065</v>
      </c>
      <c r="B2067" s="3" t="s">
        <v>2066</v>
      </c>
      <c r="C2067" s="3" t="s">
        <v>6175</v>
      </c>
      <c r="D2067" s="15">
        <v>40000</v>
      </c>
      <c r="E2067" s="1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7">
        <f t="shared" si="129"/>
        <v>25.70694087403599</v>
      </c>
      <c r="O2067" s="5">
        <f t="shared" si="130"/>
        <v>1.99215125</v>
      </c>
      <c r="P2067" s="6" t="s">
        <v>8274</v>
      </c>
      <c r="Q2067" s="6" t="s">
        <v>8304</v>
      </c>
      <c r="R2067" s="11">
        <f t="shared" si="131"/>
        <v>41602.958668981482</v>
      </c>
      <c r="S2067" s="12">
        <f t="shared" si="128"/>
        <v>41632.958668981482</v>
      </c>
    </row>
    <row r="2068" spans="1:19" ht="43.2">
      <c r="A2068">
        <v>2066</v>
      </c>
      <c r="B2068" s="3" t="s">
        <v>2067</v>
      </c>
      <c r="C2068" s="3" t="s">
        <v>6176</v>
      </c>
      <c r="D2068" s="15">
        <v>2000</v>
      </c>
      <c r="E2068" s="1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7">
        <f t="shared" si="129"/>
        <v>30.76923076923077</v>
      </c>
      <c r="O2068" s="5">
        <f t="shared" si="130"/>
        <v>2.1859999999999999</v>
      </c>
      <c r="P2068" s="6" t="s">
        <v>8274</v>
      </c>
      <c r="Q2068" s="6" t="s">
        <v>8304</v>
      </c>
      <c r="R2068" s="11">
        <f t="shared" si="131"/>
        <v>41844.396793981483</v>
      </c>
      <c r="S2068" s="12">
        <f t="shared" si="128"/>
        <v>41874.396793981483</v>
      </c>
    </row>
    <row r="2069" spans="1:19" ht="43.2">
      <c r="A2069">
        <v>2067</v>
      </c>
      <c r="B2069" s="3" t="s">
        <v>2068</v>
      </c>
      <c r="C2069" s="3" t="s">
        <v>6177</v>
      </c>
      <c r="D2069" s="15">
        <v>495</v>
      </c>
      <c r="E2069" s="1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7">
        <f t="shared" si="129"/>
        <v>49.5</v>
      </c>
      <c r="O2069" s="5">
        <f t="shared" si="130"/>
        <v>1.2686868686868686</v>
      </c>
      <c r="P2069" s="6" t="s">
        <v>8274</v>
      </c>
      <c r="Q2069" s="6" t="s">
        <v>8304</v>
      </c>
      <c r="R2069" s="11">
        <f t="shared" si="131"/>
        <v>42115.478888888887</v>
      </c>
      <c r="S2069" s="12">
        <f t="shared" si="128"/>
        <v>42148.478888888887</v>
      </c>
    </row>
    <row r="2070" spans="1:19" ht="43.2">
      <c r="A2070">
        <v>2068</v>
      </c>
      <c r="B2070" s="3" t="s">
        <v>2069</v>
      </c>
      <c r="C2070" s="3" t="s">
        <v>6178</v>
      </c>
      <c r="D2070" s="15">
        <v>25000</v>
      </c>
      <c r="E2070" s="1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7">
        <f t="shared" si="129"/>
        <v>328.94736842105266</v>
      </c>
      <c r="O2070" s="5">
        <f t="shared" si="130"/>
        <v>1.0522388</v>
      </c>
      <c r="P2070" s="6" t="s">
        <v>8274</v>
      </c>
      <c r="Q2070" s="6" t="s">
        <v>8304</v>
      </c>
      <c r="R2070" s="11">
        <f t="shared" si="131"/>
        <v>42633.466608796298</v>
      </c>
      <c r="S2070" s="12">
        <f t="shared" si="128"/>
        <v>42663.466608796298</v>
      </c>
    </row>
    <row r="2071" spans="1:19" ht="57.6">
      <c r="A2071">
        <v>2069</v>
      </c>
      <c r="B2071" s="3" t="s">
        <v>2070</v>
      </c>
      <c r="C2071" s="3" t="s">
        <v>6179</v>
      </c>
      <c r="D2071" s="15">
        <v>50000</v>
      </c>
      <c r="E2071" s="1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7">
        <f t="shared" si="129"/>
        <v>190.11406844106463</v>
      </c>
      <c r="O2071" s="5">
        <f t="shared" si="130"/>
        <v>1.2840666000000001</v>
      </c>
      <c r="P2071" s="6" t="s">
        <v>8274</v>
      </c>
      <c r="Q2071" s="6" t="s">
        <v>8304</v>
      </c>
      <c r="R2071" s="11">
        <f t="shared" si="131"/>
        <v>42340.597118055557</v>
      </c>
      <c r="S2071" s="12">
        <f t="shared" si="128"/>
        <v>42371.597118055557</v>
      </c>
    </row>
    <row r="2072" spans="1:19" ht="43.2">
      <c r="A2072">
        <v>2070</v>
      </c>
      <c r="B2072" s="3" t="s">
        <v>2071</v>
      </c>
      <c r="C2072" s="3" t="s">
        <v>6180</v>
      </c>
      <c r="D2072" s="15">
        <v>125000</v>
      </c>
      <c r="E2072" s="1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7">
        <f t="shared" si="129"/>
        <v>81.699346405228752</v>
      </c>
      <c r="O2072" s="5">
        <f t="shared" si="130"/>
        <v>3.1732719999999999</v>
      </c>
      <c r="P2072" s="6" t="s">
        <v>8274</v>
      </c>
      <c r="Q2072" s="6" t="s">
        <v>8304</v>
      </c>
      <c r="R2072" s="11">
        <f t="shared" si="131"/>
        <v>42519.2815162037</v>
      </c>
      <c r="S2072" s="12">
        <f t="shared" si="128"/>
        <v>42549.2815162037</v>
      </c>
    </row>
    <row r="2073" spans="1:19" ht="43.2">
      <c r="A2073">
        <v>2071</v>
      </c>
      <c r="B2073" s="3" t="s">
        <v>2072</v>
      </c>
      <c r="C2073" s="3" t="s">
        <v>6181</v>
      </c>
      <c r="D2073" s="15">
        <v>20000</v>
      </c>
      <c r="E2073" s="1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7">
        <f t="shared" si="129"/>
        <v>71.942446043165461</v>
      </c>
      <c r="O2073" s="5">
        <f t="shared" si="130"/>
        <v>2.8073000000000001</v>
      </c>
      <c r="P2073" s="6" t="s">
        <v>8274</v>
      </c>
      <c r="Q2073" s="6" t="s">
        <v>8304</v>
      </c>
      <c r="R2073" s="11">
        <f t="shared" si="131"/>
        <v>42599.903749999998</v>
      </c>
      <c r="S2073" s="12">
        <f t="shared" si="128"/>
        <v>42644.903749999998</v>
      </c>
    </row>
    <row r="2074" spans="1:19" ht="57.6">
      <c r="A2074">
        <v>2072</v>
      </c>
      <c r="B2074" s="3" t="s">
        <v>2073</v>
      </c>
      <c r="C2074" s="3" t="s">
        <v>6182</v>
      </c>
      <c r="D2074" s="15">
        <v>71500</v>
      </c>
      <c r="E2074" s="1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7">
        <f t="shared" si="129"/>
        <v>204.28571428571428</v>
      </c>
      <c r="O2074" s="5">
        <f t="shared" si="130"/>
        <v>1.1073146853146854</v>
      </c>
      <c r="P2074" s="6" t="s">
        <v>8274</v>
      </c>
      <c r="Q2074" s="6" t="s">
        <v>8304</v>
      </c>
      <c r="R2074" s="11">
        <f t="shared" si="131"/>
        <v>42467.206388888888</v>
      </c>
      <c r="S2074" s="12">
        <f t="shared" si="128"/>
        <v>42497.206388888888</v>
      </c>
    </row>
    <row r="2075" spans="1:19" ht="43.2">
      <c r="A2075">
        <v>2073</v>
      </c>
      <c r="B2075" s="3" t="s">
        <v>2074</v>
      </c>
      <c r="C2075" s="3" t="s">
        <v>6183</v>
      </c>
      <c r="D2075" s="15">
        <v>100000</v>
      </c>
      <c r="E2075" s="1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7">
        <f t="shared" si="129"/>
        <v>212.7659574468085</v>
      </c>
      <c r="O2075" s="5">
        <f t="shared" si="130"/>
        <v>1.5260429999999998</v>
      </c>
      <c r="P2075" s="6" t="s">
        <v>8274</v>
      </c>
      <c r="Q2075" s="6" t="s">
        <v>8304</v>
      </c>
      <c r="R2075" s="11">
        <f t="shared" si="131"/>
        <v>42087.293032407411</v>
      </c>
      <c r="S2075" s="12">
        <f t="shared" si="128"/>
        <v>42132.293032407411</v>
      </c>
    </row>
    <row r="2076" spans="1:19" ht="28.8">
      <c r="A2076">
        <v>2074</v>
      </c>
      <c r="B2076" s="3" t="s">
        <v>2075</v>
      </c>
      <c r="C2076" s="3" t="s">
        <v>6184</v>
      </c>
      <c r="D2076" s="15">
        <v>600</v>
      </c>
      <c r="E2076" s="1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7">
        <f t="shared" si="129"/>
        <v>200</v>
      </c>
      <c r="O2076" s="5">
        <f t="shared" si="130"/>
        <v>1.0249999999999999</v>
      </c>
      <c r="P2076" s="6" t="s">
        <v>8274</v>
      </c>
      <c r="Q2076" s="6" t="s">
        <v>8304</v>
      </c>
      <c r="R2076" s="11">
        <f t="shared" si="131"/>
        <v>42466.451180555552</v>
      </c>
      <c r="S2076" s="12">
        <f t="shared" si="128"/>
        <v>42496.451180555552</v>
      </c>
    </row>
    <row r="2077" spans="1:19" ht="43.2">
      <c r="A2077">
        <v>2075</v>
      </c>
      <c r="B2077" s="3" t="s">
        <v>2076</v>
      </c>
      <c r="C2077" s="3" t="s">
        <v>6185</v>
      </c>
      <c r="D2077" s="15">
        <v>9999</v>
      </c>
      <c r="E2077" s="1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7">
        <f t="shared" si="129"/>
        <v>1.2193902439024391</v>
      </c>
      <c r="O2077" s="5">
        <f t="shared" si="130"/>
        <v>16.783738373837384</v>
      </c>
      <c r="P2077" s="6" t="s">
        <v>8274</v>
      </c>
      <c r="Q2077" s="6" t="s">
        <v>8304</v>
      </c>
      <c r="R2077" s="11">
        <f t="shared" si="131"/>
        <v>41450.306574074071</v>
      </c>
      <c r="S2077" s="12">
        <f t="shared" si="128"/>
        <v>41480.306574074071</v>
      </c>
    </row>
    <row r="2078" spans="1:19" ht="28.8">
      <c r="A2078">
        <v>2076</v>
      </c>
      <c r="B2078" s="3" t="s">
        <v>2077</v>
      </c>
      <c r="C2078" s="3" t="s">
        <v>6186</v>
      </c>
      <c r="D2078" s="15">
        <v>179000</v>
      </c>
      <c r="E2078" s="1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7">
        <f t="shared" si="129"/>
        <v>21.414044742194044</v>
      </c>
      <c r="O2078" s="5">
        <f t="shared" si="130"/>
        <v>5.4334915642458101</v>
      </c>
      <c r="P2078" s="6" t="s">
        <v>8274</v>
      </c>
      <c r="Q2078" s="6" t="s">
        <v>8304</v>
      </c>
      <c r="R2078" s="11">
        <f t="shared" si="131"/>
        <v>41803.505659722221</v>
      </c>
      <c r="S2078" s="12">
        <f t="shared" si="128"/>
        <v>41843.505659722221</v>
      </c>
    </row>
    <row r="2079" spans="1:19" ht="43.2">
      <c r="A2079">
        <v>2077</v>
      </c>
      <c r="B2079" s="3" t="s">
        <v>2078</v>
      </c>
      <c r="C2079" s="3" t="s">
        <v>6187</v>
      </c>
      <c r="D2079" s="15">
        <v>50000</v>
      </c>
      <c r="E2079" s="1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7">
        <f t="shared" si="129"/>
        <v>265.95744680851061</v>
      </c>
      <c r="O2079" s="5">
        <f t="shared" si="130"/>
        <v>1.1550800000000001</v>
      </c>
      <c r="P2079" s="6" t="s">
        <v>8274</v>
      </c>
      <c r="Q2079" s="6" t="s">
        <v>8304</v>
      </c>
      <c r="R2079" s="11">
        <f t="shared" si="131"/>
        <v>42102.667546296296</v>
      </c>
      <c r="S2079" s="12">
        <f t="shared" si="128"/>
        <v>42160.5</v>
      </c>
    </row>
    <row r="2080" spans="1:19" ht="43.2">
      <c r="A2080">
        <v>2078</v>
      </c>
      <c r="B2080" s="3" t="s">
        <v>2079</v>
      </c>
      <c r="C2080" s="3" t="s">
        <v>6188</v>
      </c>
      <c r="D2080" s="15">
        <v>20000</v>
      </c>
      <c r="E2080" s="1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7">
        <f t="shared" si="129"/>
        <v>416.66666666666669</v>
      </c>
      <c r="O2080" s="5">
        <f t="shared" si="130"/>
        <v>1.3120499999999999</v>
      </c>
      <c r="P2080" s="6" t="s">
        <v>8274</v>
      </c>
      <c r="Q2080" s="6" t="s">
        <v>8304</v>
      </c>
      <c r="R2080" s="11">
        <f t="shared" si="131"/>
        <v>42692.396493055552</v>
      </c>
      <c r="S2080" s="12">
        <f t="shared" si="128"/>
        <v>42722.396493055552</v>
      </c>
    </row>
    <row r="2081" spans="1:19" ht="57.6">
      <c r="A2081">
        <v>2079</v>
      </c>
      <c r="B2081" s="3" t="s">
        <v>2080</v>
      </c>
      <c r="C2081" s="3" t="s">
        <v>6189</v>
      </c>
      <c r="D2081" s="15">
        <v>10000</v>
      </c>
      <c r="E2081" s="1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7">
        <f t="shared" si="129"/>
        <v>16.474464579901152</v>
      </c>
      <c r="O2081" s="5">
        <f t="shared" si="130"/>
        <v>2.8816999999999999</v>
      </c>
      <c r="P2081" s="6" t="s">
        <v>8274</v>
      </c>
      <c r="Q2081" s="6" t="s">
        <v>8304</v>
      </c>
      <c r="R2081" s="11">
        <f t="shared" si="131"/>
        <v>42150.33556712963</v>
      </c>
      <c r="S2081" s="12">
        <f t="shared" si="128"/>
        <v>42180.416666666672</v>
      </c>
    </row>
    <row r="2082" spans="1:19" ht="43.2">
      <c r="A2082">
        <v>2080</v>
      </c>
      <c r="B2082" s="3" t="s">
        <v>2081</v>
      </c>
      <c r="C2082" s="3" t="s">
        <v>6190</v>
      </c>
      <c r="D2082" s="15">
        <v>1000</v>
      </c>
      <c r="E2082" s="1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7">
        <f t="shared" si="129"/>
        <v>20</v>
      </c>
      <c r="O2082" s="5">
        <f t="shared" si="130"/>
        <v>5.0780000000000003</v>
      </c>
      <c r="P2082" s="6" t="s">
        <v>8274</v>
      </c>
      <c r="Q2082" s="6" t="s">
        <v>8304</v>
      </c>
      <c r="R2082" s="11">
        <f t="shared" si="131"/>
        <v>42289.582175925927</v>
      </c>
      <c r="S2082" s="12">
        <f t="shared" si="128"/>
        <v>42319.623842592591</v>
      </c>
    </row>
    <row r="2083" spans="1:19" ht="43.2">
      <c r="A2083">
        <v>2081</v>
      </c>
      <c r="B2083" s="3" t="s">
        <v>2082</v>
      </c>
      <c r="C2083" s="3" t="s">
        <v>6191</v>
      </c>
      <c r="D2083" s="15">
        <v>3500</v>
      </c>
      <c r="E2083" s="1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7">
        <f t="shared" si="129"/>
        <v>63.636363636363633</v>
      </c>
      <c r="O2083" s="5">
        <f t="shared" si="130"/>
        <v>1.1457142857142857</v>
      </c>
      <c r="P2083" s="6" t="s">
        <v>8280</v>
      </c>
      <c r="Q2083" s="6" t="s">
        <v>8284</v>
      </c>
      <c r="R2083" s="11">
        <f t="shared" si="131"/>
        <v>41003.78188657407</v>
      </c>
      <c r="S2083" s="12">
        <f t="shared" si="128"/>
        <v>41044.832638888889</v>
      </c>
    </row>
    <row r="2084" spans="1:19" ht="43.2">
      <c r="A2084">
        <v>2082</v>
      </c>
      <c r="B2084" s="3" t="s">
        <v>2083</v>
      </c>
      <c r="C2084" s="3" t="s">
        <v>6192</v>
      </c>
      <c r="D2084" s="15">
        <v>1500</v>
      </c>
      <c r="E2084" s="1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7">
        <f t="shared" si="129"/>
        <v>39.473684210526315</v>
      </c>
      <c r="O2084" s="5">
        <f t="shared" si="130"/>
        <v>1.1073333333333333</v>
      </c>
      <c r="P2084" s="6" t="s">
        <v>8280</v>
      </c>
      <c r="Q2084" s="6" t="s">
        <v>8284</v>
      </c>
      <c r="R2084" s="11">
        <f t="shared" si="131"/>
        <v>40810.745324074072</v>
      </c>
      <c r="S2084" s="12">
        <f t="shared" si="128"/>
        <v>40870.786990740744</v>
      </c>
    </row>
    <row r="2085" spans="1:19" ht="43.2">
      <c r="A2085">
        <v>2083</v>
      </c>
      <c r="B2085" s="3" t="s">
        <v>2084</v>
      </c>
      <c r="C2085" s="3" t="s">
        <v>6193</v>
      </c>
      <c r="D2085" s="15">
        <v>750</v>
      </c>
      <c r="E2085" s="1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7">
        <f t="shared" si="129"/>
        <v>30</v>
      </c>
      <c r="O2085" s="5">
        <f t="shared" si="130"/>
        <v>1.1333333333333333</v>
      </c>
      <c r="P2085" s="6" t="s">
        <v>8280</v>
      </c>
      <c r="Q2085" s="6" t="s">
        <v>8284</v>
      </c>
      <c r="R2085" s="11">
        <f t="shared" si="131"/>
        <v>41034.34716435185</v>
      </c>
      <c r="S2085" s="12">
        <f t="shared" si="128"/>
        <v>41064.34716435185</v>
      </c>
    </row>
    <row r="2086" spans="1:19" ht="43.2">
      <c r="A2086">
        <v>2084</v>
      </c>
      <c r="B2086" s="3" t="s">
        <v>2085</v>
      </c>
      <c r="C2086" s="3" t="s">
        <v>6194</v>
      </c>
      <c r="D2086" s="15">
        <v>3000</v>
      </c>
      <c r="E2086" s="1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7">
        <f t="shared" si="129"/>
        <v>65.217391304347828</v>
      </c>
      <c r="O2086" s="5">
        <f t="shared" si="130"/>
        <v>1.0833333333333333</v>
      </c>
      <c r="P2086" s="6" t="s">
        <v>8280</v>
      </c>
      <c r="Q2086" s="6" t="s">
        <v>8284</v>
      </c>
      <c r="R2086" s="11">
        <f t="shared" si="131"/>
        <v>41731.458124999997</v>
      </c>
      <c r="S2086" s="12">
        <f t="shared" si="128"/>
        <v>41762.915972222225</v>
      </c>
    </row>
    <row r="2087" spans="1:19" ht="57.6">
      <c r="A2087">
        <v>2085</v>
      </c>
      <c r="B2087" s="3" t="s">
        <v>2086</v>
      </c>
      <c r="C2087" s="3" t="s">
        <v>6195</v>
      </c>
      <c r="D2087" s="15">
        <v>6000</v>
      </c>
      <c r="E2087" s="1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7">
        <f t="shared" si="129"/>
        <v>72.289156626506028</v>
      </c>
      <c r="O2087" s="5">
        <f t="shared" si="130"/>
        <v>1.2353333333333334</v>
      </c>
      <c r="P2087" s="6" t="s">
        <v>8280</v>
      </c>
      <c r="Q2087" s="6" t="s">
        <v>8284</v>
      </c>
      <c r="R2087" s="11">
        <f t="shared" si="131"/>
        <v>41075.460497685184</v>
      </c>
      <c r="S2087" s="12">
        <f t="shared" si="128"/>
        <v>41105.460497685184</v>
      </c>
    </row>
    <row r="2088" spans="1:19" ht="43.2">
      <c r="A2088">
        <v>2086</v>
      </c>
      <c r="B2088" s="3" t="s">
        <v>2087</v>
      </c>
      <c r="C2088" s="3" t="s">
        <v>6196</v>
      </c>
      <c r="D2088" s="15">
        <v>4000</v>
      </c>
      <c r="E2088" s="1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7">
        <f t="shared" si="129"/>
        <v>114.28571428571429</v>
      </c>
      <c r="O2088" s="5">
        <f t="shared" si="130"/>
        <v>1.0069999999999999</v>
      </c>
      <c r="P2088" s="6" t="s">
        <v>8280</v>
      </c>
      <c r="Q2088" s="6" t="s">
        <v>8284</v>
      </c>
      <c r="R2088" s="11">
        <f t="shared" si="131"/>
        <v>40860.29550925926</v>
      </c>
      <c r="S2088" s="12">
        <f t="shared" si="128"/>
        <v>40890.832638888889</v>
      </c>
    </row>
    <row r="2089" spans="1:19" ht="57.6">
      <c r="A2089">
        <v>2087</v>
      </c>
      <c r="B2089" s="3" t="s">
        <v>2088</v>
      </c>
      <c r="C2089" s="3" t="s">
        <v>6197</v>
      </c>
      <c r="D2089" s="15">
        <v>1500</v>
      </c>
      <c r="E2089" s="1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7">
        <f t="shared" si="129"/>
        <v>60</v>
      </c>
      <c r="O2089" s="5">
        <f t="shared" si="130"/>
        <v>1.0353333333333334</v>
      </c>
      <c r="P2089" s="6" t="s">
        <v>8280</v>
      </c>
      <c r="Q2089" s="6" t="s">
        <v>8284</v>
      </c>
      <c r="R2089" s="11">
        <f t="shared" si="131"/>
        <v>40763.829375000001</v>
      </c>
      <c r="S2089" s="12">
        <f t="shared" si="128"/>
        <v>40793.829375000001</v>
      </c>
    </row>
    <row r="2090" spans="1:19" ht="43.2">
      <c r="A2090">
        <v>2088</v>
      </c>
      <c r="B2090" s="3" t="s">
        <v>2089</v>
      </c>
      <c r="C2090" s="3" t="s">
        <v>6198</v>
      </c>
      <c r="D2090" s="15">
        <v>3000</v>
      </c>
      <c r="E2090" s="1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7">
        <f t="shared" si="129"/>
        <v>40</v>
      </c>
      <c r="O2090" s="5">
        <f t="shared" si="130"/>
        <v>1.1551066666666667</v>
      </c>
      <c r="P2090" s="6" t="s">
        <v>8280</v>
      </c>
      <c r="Q2090" s="6" t="s">
        <v>8284</v>
      </c>
      <c r="R2090" s="11">
        <f t="shared" si="131"/>
        <v>40395.339722222227</v>
      </c>
      <c r="S2090" s="12">
        <f t="shared" si="128"/>
        <v>40431.790972222225</v>
      </c>
    </row>
    <row r="2091" spans="1:19" ht="28.8">
      <c r="A2091">
        <v>2089</v>
      </c>
      <c r="B2091" s="3" t="s">
        <v>2090</v>
      </c>
      <c r="C2091" s="3" t="s">
        <v>6199</v>
      </c>
      <c r="D2091" s="15">
        <v>2500</v>
      </c>
      <c r="E2091" s="1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7">
        <f t="shared" si="129"/>
        <v>40.322580645161288</v>
      </c>
      <c r="O2091" s="5">
        <f t="shared" si="130"/>
        <v>1.2040040000000001</v>
      </c>
      <c r="P2091" s="6" t="s">
        <v>8280</v>
      </c>
      <c r="Q2091" s="6" t="s">
        <v>8284</v>
      </c>
      <c r="R2091" s="11">
        <f t="shared" si="131"/>
        <v>41452.701319444444</v>
      </c>
      <c r="S2091" s="12">
        <f t="shared" si="128"/>
        <v>41487.701319444444</v>
      </c>
    </row>
    <row r="2092" spans="1:19" ht="43.2">
      <c r="A2092">
        <v>2090</v>
      </c>
      <c r="B2092" s="3" t="s">
        <v>2091</v>
      </c>
      <c r="C2092" s="3" t="s">
        <v>6200</v>
      </c>
      <c r="D2092" s="15">
        <v>8000</v>
      </c>
      <c r="E2092" s="1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7">
        <f t="shared" si="129"/>
        <v>50</v>
      </c>
      <c r="O2092" s="5">
        <f t="shared" si="130"/>
        <v>1.1504037499999999</v>
      </c>
      <c r="P2092" s="6" t="s">
        <v>8280</v>
      </c>
      <c r="Q2092" s="6" t="s">
        <v>8284</v>
      </c>
      <c r="R2092" s="11">
        <f t="shared" si="131"/>
        <v>41299.006423611107</v>
      </c>
      <c r="S2092" s="12">
        <f t="shared" si="128"/>
        <v>41329.006423611107</v>
      </c>
    </row>
    <row r="2093" spans="1:19" ht="57.6">
      <c r="A2093">
        <v>2091</v>
      </c>
      <c r="B2093" s="3" t="s">
        <v>2092</v>
      </c>
      <c r="C2093" s="3" t="s">
        <v>6201</v>
      </c>
      <c r="D2093" s="15">
        <v>18000</v>
      </c>
      <c r="E2093" s="1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7">
        <f t="shared" si="129"/>
        <v>73.170731707317074</v>
      </c>
      <c r="O2093" s="5">
        <f t="shared" si="130"/>
        <v>1.2046777777777777</v>
      </c>
      <c r="P2093" s="6" t="s">
        <v>8280</v>
      </c>
      <c r="Q2093" s="6" t="s">
        <v>8284</v>
      </c>
      <c r="R2093" s="11">
        <f t="shared" si="131"/>
        <v>40554.947662037041</v>
      </c>
      <c r="S2093" s="12">
        <f t="shared" si="128"/>
        <v>40603.458333333336</v>
      </c>
    </row>
    <row r="2094" spans="1:19" ht="43.2">
      <c r="A2094">
        <v>2092</v>
      </c>
      <c r="B2094" s="3" t="s">
        <v>2093</v>
      </c>
      <c r="C2094" s="3" t="s">
        <v>6202</v>
      </c>
      <c r="D2094" s="15">
        <v>6000</v>
      </c>
      <c r="E2094" s="1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7">
        <f t="shared" si="129"/>
        <v>109.09090909090909</v>
      </c>
      <c r="O2094" s="5">
        <f t="shared" si="130"/>
        <v>1.0128333333333333</v>
      </c>
      <c r="P2094" s="6" t="s">
        <v>8280</v>
      </c>
      <c r="Q2094" s="6" t="s">
        <v>8284</v>
      </c>
      <c r="R2094" s="11">
        <f t="shared" si="131"/>
        <v>40763.332546296297</v>
      </c>
      <c r="S2094" s="12">
        <f t="shared" si="128"/>
        <v>40823.332546296297</v>
      </c>
    </row>
    <row r="2095" spans="1:19" ht="43.2">
      <c r="A2095">
        <v>2093</v>
      </c>
      <c r="B2095" s="3" t="s">
        <v>2094</v>
      </c>
      <c r="C2095" s="3" t="s">
        <v>6203</v>
      </c>
      <c r="D2095" s="15">
        <v>1500</v>
      </c>
      <c r="E2095" s="1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7">
        <f t="shared" si="129"/>
        <v>65.217391304347828</v>
      </c>
      <c r="O2095" s="5">
        <f t="shared" si="130"/>
        <v>1.0246666666666666</v>
      </c>
      <c r="P2095" s="6" t="s">
        <v>8280</v>
      </c>
      <c r="Q2095" s="6" t="s">
        <v>8284</v>
      </c>
      <c r="R2095" s="11">
        <f t="shared" si="131"/>
        <v>41205.479537037041</v>
      </c>
      <c r="S2095" s="12">
        <f t="shared" si="128"/>
        <v>41265.521203703705</v>
      </c>
    </row>
    <row r="2096" spans="1:19" ht="57.6">
      <c r="A2096">
        <v>2094</v>
      </c>
      <c r="B2096" s="3" t="s">
        <v>2095</v>
      </c>
      <c r="C2096" s="3" t="s">
        <v>6204</v>
      </c>
      <c r="D2096" s="15">
        <v>3500</v>
      </c>
      <c r="E2096" s="1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7">
        <f t="shared" si="129"/>
        <v>48.611111111111114</v>
      </c>
      <c r="O2096" s="5">
        <f t="shared" si="130"/>
        <v>1.2054285714285715</v>
      </c>
      <c r="P2096" s="6" t="s">
        <v>8280</v>
      </c>
      <c r="Q2096" s="6" t="s">
        <v>8284</v>
      </c>
      <c r="R2096" s="11">
        <f t="shared" si="131"/>
        <v>40938.64502314815</v>
      </c>
      <c r="S2096" s="12">
        <f t="shared" si="128"/>
        <v>40972.75</v>
      </c>
    </row>
    <row r="2097" spans="1:19" ht="43.2">
      <c r="A2097">
        <v>2095</v>
      </c>
      <c r="B2097" s="3" t="s">
        <v>2096</v>
      </c>
      <c r="C2097" s="3" t="s">
        <v>6205</v>
      </c>
      <c r="D2097" s="15">
        <v>2500</v>
      </c>
      <c r="E2097" s="1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7">
        <f t="shared" si="129"/>
        <v>113.63636363636364</v>
      </c>
      <c r="O2097" s="5">
        <f t="shared" si="130"/>
        <v>1</v>
      </c>
      <c r="P2097" s="6" t="s">
        <v>8280</v>
      </c>
      <c r="Q2097" s="6" t="s">
        <v>8284</v>
      </c>
      <c r="R2097" s="11">
        <f t="shared" si="131"/>
        <v>40758.358483796299</v>
      </c>
      <c r="S2097" s="12">
        <f t="shared" si="128"/>
        <v>40818.358483796299</v>
      </c>
    </row>
    <row r="2098" spans="1:19" ht="43.2">
      <c r="A2098">
        <v>2096</v>
      </c>
      <c r="B2098" s="3" t="s">
        <v>2097</v>
      </c>
      <c r="C2098" s="3" t="s">
        <v>6206</v>
      </c>
      <c r="D2098" s="15">
        <v>600</v>
      </c>
      <c r="E2098" s="1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7">
        <f t="shared" si="129"/>
        <v>42.857142857142854</v>
      </c>
      <c r="O2098" s="5">
        <f t="shared" si="130"/>
        <v>1.0166666666666666</v>
      </c>
      <c r="P2098" s="6" t="s">
        <v>8280</v>
      </c>
      <c r="Q2098" s="6" t="s">
        <v>8284</v>
      </c>
      <c r="R2098" s="11">
        <f t="shared" si="131"/>
        <v>41192.383506944447</v>
      </c>
      <c r="S2098" s="12">
        <f t="shared" si="128"/>
        <v>41207.790972222225</v>
      </c>
    </row>
    <row r="2099" spans="1:19" ht="43.2">
      <c r="A2099">
        <v>2097</v>
      </c>
      <c r="B2099" s="3" t="s">
        <v>2098</v>
      </c>
      <c r="C2099" s="3" t="s">
        <v>6207</v>
      </c>
      <c r="D2099" s="15">
        <v>3000</v>
      </c>
      <c r="E2099" s="1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7">
        <f t="shared" si="129"/>
        <v>78.94736842105263</v>
      </c>
      <c r="O2099" s="5">
        <f t="shared" si="130"/>
        <v>1</v>
      </c>
      <c r="P2099" s="6" t="s">
        <v>8280</v>
      </c>
      <c r="Q2099" s="6" t="s">
        <v>8284</v>
      </c>
      <c r="R2099" s="11">
        <f t="shared" si="131"/>
        <v>40818.209895833337</v>
      </c>
      <c r="S2099" s="12">
        <f t="shared" si="128"/>
        <v>40878.251562500001</v>
      </c>
    </row>
    <row r="2100" spans="1:19" ht="43.2">
      <c r="A2100">
        <v>2098</v>
      </c>
      <c r="B2100" s="3" t="s">
        <v>2099</v>
      </c>
      <c r="C2100" s="3" t="s">
        <v>6208</v>
      </c>
      <c r="D2100" s="15">
        <v>6000</v>
      </c>
      <c r="E2100" s="1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7">
        <f t="shared" si="129"/>
        <v>187.5</v>
      </c>
      <c r="O2100" s="5">
        <f t="shared" si="130"/>
        <v>1.0033333333333334</v>
      </c>
      <c r="P2100" s="6" t="s">
        <v>8280</v>
      </c>
      <c r="Q2100" s="6" t="s">
        <v>8284</v>
      </c>
      <c r="R2100" s="11">
        <f t="shared" si="131"/>
        <v>40945.73883101852</v>
      </c>
      <c r="S2100" s="12">
        <f t="shared" si="128"/>
        <v>40975.73883101852</v>
      </c>
    </row>
    <row r="2101" spans="1:19">
      <c r="A2101">
        <v>2099</v>
      </c>
      <c r="B2101" s="3" t="s">
        <v>2100</v>
      </c>
      <c r="C2101" s="3" t="s">
        <v>6209</v>
      </c>
      <c r="D2101" s="15">
        <v>3000</v>
      </c>
      <c r="E2101" s="1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7">
        <f t="shared" si="129"/>
        <v>47.61904761904762</v>
      </c>
      <c r="O2101" s="5">
        <f t="shared" si="130"/>
        <v>1.3236666666666668</v>
      </c>
      <c r="P2101" s="6" t="s">
        <v>8280</v>
      </c>
      <c r="Q2101" s="6" t="s">
        <v>8284</v>
      </c>
      <c r="R2101" s="11">
        <f t="shared" si="131"/>
        <v>42173.371342592596</v>
      </c>
      <c r="S2101" s="12">
        <f t="shared" si="128"/>
        <v>42186.777777777781</v>
      </c>
    </row>
    <row r="2102" spans="1:19" ht="43.2">
      <c r="A2102">
        <v>2100</v>
      </c>
      <c r="B2102" s="3" t="s">
        <v>2101</v>
      </c>
      <c r="C2102" s="3" t="s">
        <v>6210</v>
      </c>
      <c r="D2102" s="15">
        <v>600</v>
      </c>
      <c r="E2102" s="1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7">
        <f t="shared" si="129"/>
        <v>22.222222222222221</v>
      </c>
      <c r="O2102" s="5">
        <f t="shared" si="130"/>
        <v>1.3666666666666667</v>
      </c>
      <c r="P2102" s="6" t="s">
        <v>8280</v>
      </c>
      <c r="Q2102" s="6" t="s">
        <v>8284</v>
      </c>
      <c r="R2102" s="11">
        <f t="shared" si="131"/>
        <v>41074.459965277776</v>
      </c>
      <c r="S2102" s="12">
        <f t="shared" si="128"/>
        <v>41089.790972222225</v>
      </c>
    </row>
    <row r="2103" spans="1:19" ht="43.2">
      <c r="A2103">
        <v>2101</v>
      </c>
      <c r="B2103" s="3" t="s">
        <v>2102</v>
      </c>
      <c r="C2103" s="3" t="s">
        <v>6211</v>
      </c>
      <c r="D2103" s="15">
        <v>2000</v>
      </c>
      <c r="E2103" s="1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7">
        <f t="shared" si="129"/>
        <v>45.454545454545453</v>
      </c>
      <c r="O2103" s="5">
        <f t="shared" si="130"/>
        <v>1.1325000000000001</v>
      </c>
      <c r="P2103" s="6" t="s">
        <v>8280</v>
      </c>
      <c r="Q2103" s="6" t="s">
        <v>8284</v>
      </c>
      <c r="R2103" s="11">
        <f t="shared" si="131"/>
        <v>40891.774467592593</v>
      </c>
      <c r="S2103" s="12">
        <f t="shared" si="128"/>
        <v>40951.774467592593</v>
      </c>
    </row>
    <row r="2104" spans="1:19" ht="43.2">
      <c r="A2104">
        <v>2102</v>
      </c>
      <c r="B2104" s="3" t="s">
        <v>2103</v>
      </c>
      <c r="C2104" s="3" t="s">
        <v>6212</v>
      </c>
      <c r="D2104" s="15">
        <v>1000</v>
      </c>
      <c r="E2104" s="1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7">
        <f t="shared" si="129"/>
        <v>26.315789473684209</v>
      </c>
      <c r="O2104" s="5">
        <f t="shared" si="130"/>
        <v>1.36</v>
      </c>
      <c r="P2104" s="6" t="s">
        <v>8280</v>
      </c>
      <c r="Q2104" s="6" t="s">
        <v>8284</v>
      </c>
      <c r="R2104" s="11">
        <f t="shared" si="131"/>
        <v>40638.493611111109</v>
      </c>
      <c r="S2104" s="12">
        <f t="shared" si="128"/>
        <v>40668.493611111109</v>
      </c>
    </row>
    <row r="2105" spans="1:19" ht="28.8">
      <c r="A2105">
        <v>2103</v>
      </c>
      <c r="B2105" s="3" t="s">
        <v>2104</v>
      </c>
      <c r="C2105" s="3" t="s">
        <v>6213</v>
      </c>
      <c r="D2105" s="15">
        <v>7777</v>
      </c>
      <c r="E2105" s="1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7">
        <f t="shared" si="129"/>
        <v>67.626086956521746</v>
      </c>
      <c r="O2105" s="5">
        <f t="shared" si="130"/>
        <v>1.4612318374694613</v>
      </c>
      <c r="P2105" s="6" t="s">
        <v>8280</v>
      </c>
      <c r="Q2105" s="6" t="s">
        <v>8284</v>
      </c>
      <c r="R2105" s="11">
        <f t="shared" si="131"/>
        <v>41192.379942129628</v>
      </c>
      <c r="S2105" s="12">
        <f t="shared" si="128"/>
        <v>41222.4216087963</v>
      </c>
    </row>
    <row r="2106" spans="1:19" ht="43.2">
      <c r="A2106">
        <v>2104</v>
      </c>
      <c r="B2106" s="3" t="s">
        <v>2105</v>
      </c>
      <c r="C2106" s="3" t="s">
        <v>6214</v>
      </c>
      <c r="D2106" s="15">
        <v>800</v>
      </c>
      <c r="E2106" s="1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7">
        <f t="shared" si="129"/>
        <v>21.621621621621621</v>
      </c>
      <c r="O2106" s="5">
        <f t="shared" si="130"/>
        <v>1.2949999999999999</v>
      </c>
      <c r="P2106" s="6" t="s">
        <v>8280</v>
      </c>
      <c r="Q2106" s="6" t="s">
        <v>8284</v>
      </c>
      <c r="R2106" s="11">
        <f t="shared" si="131"/>
        <v>41393.699467592596</v>
      </c>
      <c r="S2106" s="12">
        <f t="shared" si="128"/>
        <v>41424.625</v>
      </c>
    </row>
    <row r="2107" spans="1:19" ht="43.2">
      <c r="A2107">
        <v>2105</v>
      </c>
      <c r="B2107" s="3" t="s">
        <v>2106</v>
      </c>
      <c r="C2107" s="3" t="s">
        <v>6215</v>
      </c>
      <c r="D2107" s="15">
        <v>2000</v>
      </c>
      <c r="E2107" s="1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7">
        <f t="shared" si="129"/>
        <v>20.202020202020201</v>
      </c>
      <c r="O2107" s="5">
        <f t="shared" si="130"/>
        <v>2.54</v>
      </c>
      <c r="P2107" s="6" t="s">
        <v>8280</v>
      </c>
      <c r="Q2107" s="6" t="s">
        <v>8284</v>
      </c>
      <c r="R2107" s="11">
        <f t="shared" si="131"/>
        <v>41951.413807870369</v>
      </c>
      <c r="S2107" s="12">
        <f t="shared" si="128"/>
        <v>41963.791666666672</v>
      </c>
    </row>
    <row r="2108" spans="1:19" ht="43.2">
      <c r="A2108">
        <v>2106</v>
      </c>
      <c r="B2108" s="3" t="s">
        <v>2107</v>
      </c>
      <c r="C2108" s="3" t="s">
        <v>6216</v>
      </c>
      <c r="D2108" s="15">
        <v>2200</v>
      </c>
      <c r="E2108" s="1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7">
        <f t="shared" si="129"/>
        <v>50</v>
      </c>
      <c r="O2108" s="5">
        <f t="shared" si="130"/>
        <v>1.0704545454545455</v>
      </c>
      <c r="P2108" s="6" t="s">
        <v>8280</v>
      </c>
      <c r="Q2108" s="6" t="s">
        <v>8284</v>
      </c>
      <c r="R2108" s="11">
        <f t="shared" si="131"/>
        <v>41269.83997685185</v>
      </c>
      <c r="S2108" s="12">
        <f t="shared" si="128"/>
        <v>41299.83997685185</v>
      </c>
    </row>
    <row r="2109" spans="1:19" ht="43.2">
      <c r="A2109">
        <v>2107</v>
      </c>
      <c r="B2109" s="3" t="s">
        <v>2108</v>
      </c>
      <c r="C2109" s="3" t="s">
        <v>6217</v>
      </c>
      <c r="D2109" s="15">
        <v>2000</v>
      </c>
      <c r="E2109" s="1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7">
        <f t="shared" si="129"/>
        <v>34.482758620689658</v>
      </c>
      <c r="O2109" s="5">
        <f t="shared" si="130"/>
        <v>1.0773299999999999</v>
      </c>
      <c r="P2109" s="6" t="s">
        <v>8280</v>
      </c>
      <c r="Q2109" s="6" t="s">
        <v>8284</v>
      </c>
      <c r="R2109" s="11">
        <f t="shared" si="131"/>
        <v>41934.33556712963</v>
      </c>
      <c r="S2109" s="12">
        <f t="shared" si="128"/>
        <v>41955.377233796295</v>
      </c>
    </row>
    <row r="2110" spans="1:19" ht="57.6">
      <c r="A2110">
        <v>2108</v>
      </c>
      <c r="B2110" s="3" t="s">
        <v>2109</v>
      </c>
      <c r="C2110" s="3" t="s">
        <v>6218</v>
      </c>
      <c r="D2110" s="15">
        <v>16000</v>
      </c>
      <c r="E2110" s="1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7">
        <f t="shared" si="129"/>
        <v>83.769633507853399</v>
      </c>
      <c r="O2110" s="5">
        <f t="shared" si="130"/>
        <v>1.0731250000000001</v>
      </c>
      <c r="P2110" s="6" t="s">
        <v>8280</v>
      </c>
      <c r="Q2110" s="6" t="s">
        <v>8284</v>
      </c>
      <c r="R2110" s="11">
        <f t="shared" si="131"/>
        <v>41134.800694444442</v>
      </c>
      <c r="S2110" s="12">
        <f t="shared" si="128"/>
        <v>41161.788194444445</v>
      </c>
    </row>
    <row r="2111" spans="1:19" ht="43.2">
      <c r="A2111">
        <v>2109</v>
      </c>
      <c r="B2111" s="3" t="s">
        <v>2110</v>
      </c>
      <c r="C2111" s="3" t="s">
        <v>6219</v>
      </c>
      <c r="D2111" s="15">
        <v>4000</v>
      </c>
      <c r="E2111" s="1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7">
        <f t="shared" si="129"/>
        <v>100</v>
      </c>
      <c r="O2111" s="5">
        <f t="shared" si="130"/>
        <v>1.06525</v>
      </c>
      <c r="P2111" s="6" t="s">
        <v>8280</v>
      </c>
      <c r="Q2111" s="6" t="s">
        <v>8284</v>
      </c>
      <c r="R2111" s="11">
        <f t="shared" si="131"/>
        <v>42160.333530092597</v>
      </c>
      <c r="S2111" s="12">
        <f t="shared" si="128"/>
        <v>42190.333530092597</v>
      </c>
    </row>
    <row r="2112" spans="1:19" ht="28.8">
      <c r="A2112">
        <v>2110</v>
      </c>
      <c r="B2112" s="3" t="s">
        <v>2111</v>
      </c>
      <c r="C2112" s="3" t="s">
        <v>6220</v>
      </c>
      <c r="D2112" s="15">
        <v>2000</v>
      </c>
      <c r="E2112" s="1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7">
        <f t="shared" si="129"/>
        <v>52.631578947368418</v>
      </c>
      <c r="O2112" s="5">
        <f t="shared" si="130"/>
        <v>1.0035000000000001</v>
      </c>
      <c r="P2112" s="6" t="s">
        <v>8280</v>
      </c>
      <c r="Q2112" s="6" t="s">
        <v>8284</v>
      </c>
      <c r="R2112" s="11">
        <f t="shared" si="131"/>
        <v>41759.295937499999</v>
      </c>
      <c r="S2112" s="12">
        <f t="shared" si="128"/>
        <v>41786.832638888889</v>
      </c>
    </row>
    <row r="2113" spans="1:19" ht="43.2">
      <c r="A2113">
        <v>2111</v>
      </c>
      <c r="B2113" s="3" t="s">
        <v>2112</v>
      </c>
      <c r="C2113" s="3" t="s">
        <v>6221</v>
      </c>
      <c r="D2113" s="15">
        <v>2000</v>
      </c>
      <c r="E2113" s="1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7">
        <f t="shared" si="129"/>
        <v>51.282051282051285</v>
      </c>
      <c r="O2113" s="5">
        <f t="shared" si="130"/>
        <v>1.0649999999999999</v>
      </c>
      <c r="P2113" s="6" t="s">
        <v>8280</v>
      </c>
      <c r="Q2113" s="6" t="s">
        <v>8284</v>
      </c>
      <c r="R2113" s="11">
        <f t="shared" si="131"/>
        <v>40702.822048611109</v>
      </c>
      <c r="S2113" s="12">
        <f t="shared" si="128"/>
        <v>40769.666666666664</v>
      </c>
    </row>
    <row r="2114" spans="1:19" ht="43.2">
      <c r="A2114">
        <v>2112</v>
      </c>
      <c r="B2114" s="3" t="s">
        <v>2113</v>
      </c>
      <c r="C2114" s="3" t="s">
        <v>6222</v>
      </c>
      <c r="D2114" s="15">
        <v>300</v>
      </c>
      <c r="E2114" s="1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7">
        <f t="shared" si="129"/>
        <v>27.272727272727273</v>
      </c>
      <c r="O2114" s="5">
        <f t="shared" si="130"/>
        <v>1</v>
      </c>
      <c r="P2114" s="6" t="s">
        <v>8280</v>
      </c>
      <c r="Q2114" s="6" t="s">
        <v>8284</v>
      </c>
      <c r="R2114" s="11">
        <f t="shared" si="131"/>
        <v>41365.553159722222</v>
      </c>
      <c r="S2114" s="12">
        <f t="shared" ref="S2114:S2177" si="132">(I2114/86400)+25569+(-9/24)</f>
        <v>41379.553159722222</v>
      </c>
    </row>
    <row r="2115" spans="1:19" ht="28.8">
      <c r="A2115">
        <v>2113</v>
      </c>
      <c r="B2115" s="3" t="s">
        <v>2114</v>
      </c>
      <c r="C2115" s="3" t="s">
        <v>6223</v>
      </c>
      <c r="D2115" s="15">
        <v>7000</v>
      </c>
      <c r="E2115" s="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7">
        <f t="shared" ref="N2115:N2178" si="133">D2115/L2115</f>
        <v>65.420560747663558</v>
      </c>
      <c r="O2115" s="5">
        <f t="shared" ref="O2115:O2178" si="134">E2115/D2115</f>
        <v>1.0485714285714285</v>
      </c>
      <c r="P2115" s="6" t="s">
        <v>8280</v>
      </c>
      <c r="Q2115" s="6" t="s">
        <v>8284</v>
      </c>
      <c r="R2115" s="11">
        <f t="shared" ref="R2115:R2178" si="135">(J2115/86400)+25569+(-9/24)</f>
        <v>41870.49046296296</v>
      </c>
      <c r="S2115" s="12">
        <f t="shared" si="132"/>
        <v>41905.49046296296</v>
      </c>
    </row>
    <row r="2116" spans="1:19" ht="43.2">
      <c r="A2116">
        <v>2114</v>
      </c>
      <c r="B2116" s="3" t="s">
        <v>2115</v>
      </c>
      <c r="C2116" s="3" t="s">
        <v>6224</v>
      </c>
      <c r="D2116" s="15">
        <v>5000</v>
      </c>
      <c r="E2116" s="1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7">
        <f t="shared" si="133"/>
        <v>34.013605442176868</v>
      </c>
      <c r="O2116" s="5">
        <f t="shared" si="134"/>
        <v>1.0469999999999999</v>
      </c>
      <c r="P2116" s="6" t="s">
        <v>8280</v>
      </c>
      <c r="Q2116" s="6" t="s">
        <v>8284</v>
      </c>
      <c r="R2116" s="11">
        <f t="shared" si="135"/>
        <v>40458.440625000003</v>
      </c>
      <c r="S2116" s="12">
        <f t="shared" si="132"/>
        <v>40520.832638888889</v>
      </c>
    </row>
    <row r="2117" spans="1:19" ht="43.2">
      <c r="A2117">
        <v>2115</v>
      </c>
      <c r="B2117" s="3" t="s">
        <v>2116</v>
      </c>
      <c r="C2117" s="3" t="s">
        <v>6225</v>
      </c>
      <c r="D2117" s="15">
        <v>1500</v>
      </c>
      <c r="E2117" s="1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7">
        <f t="shared" si="133"/>
        <v>41.666666666666664</v>
      </c>
      <c r="O2117" s="5">
        <f t="shared" si="134"/>
        <v>2.2566666666666668</v>
      </c>
      <c r="P2117" s="6" t="s">
        <v>8280</v>
      </c>
      <c r="Q2117" s="6" t="s">
        <v>8284</v>
      </c>
      <c r="R2117" s="11">
        <f t="shared" si="135"/>
        <v>40563.706030092595</v>
      </c>
      <c r="S2117" s="12">
        <f t="shared" si="132"/>
        <v>40593.706030092595</v>
      </c>
    </row>
    <row r="2118" spans="1:19" ht="43.2">
      <c r="A2118">
        <v>2116</v>
      </c>
      <c r="B2118" s="3" t="s">
        <v>2117</v>
      </c>
      <c r="C2118" s="3" t="s">
        <v>6226</v>
      </c>
      <c r="D2118" s="15">
        <v>48000</v>
      </c>
      <c r="E2118" s="1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7">
        <f t="shared" si="133"/>
        <v>521.73913043478262</v>
      </c>
      <c r="O2118" s="5">
        <f t="shared" si="134"/>
        <v>1.0090416666666666</v>
      </c>
      <c r="P2118" s="6" t="s">
        <v>8280</v>
      </c>
      <c r="Q2118" s="6" t="s">
        <v>8284</v>
      </c>
      <c r="R2118" s="11">
        <f t="shared" si="135"/>
        <v>41136.402812500004</v>
      </c>
      <c r="S2118" s="12">
        <f t="shared" si="132"/>
        <v>41184.402812500004</v>
      </c>
    </row>
    <row r="2119" spans="1:19" ht="43.2">
      <c r="A2119">
        <v>2117</v>
      </c>
      <c r="B2119" s="3" t="s">
        <v>2118</v>
      </c>
      <c r="C2119" s="3" t="s">
        <v>6227</v>
      </c>
      <c r="D2119" s="15">
        <v>1200</v>
      </c>
      <c r="E2119" s="1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7">
        <f t="shared" si="133"/>
        <v>34.285714285714285</v>
      </c>
      <c r="O2119" s="5">
        <f t="shared" si="134"/>
        <v>1.4775</v>
      </c>
      <c r="P2119" s="6" t="s">
        <v>8280</v>
      </c>
      <c r="Q2119" s="6" t="s">
        <v>8284</v>
      </c>
      <c r="R2119" s="11">
        <f t="shared" si="135"/>
        <v>42289.684594907405</v>
      </c>
      <c r="S2119" s="12">
        <f t="shared" si="132"/>
        <v>42303.832638888889</v>
      </c>
    </row>
    <row r="2120" spans="1:19" ht="28.8">
      <c r="A2120">
        <v>2118</v>
      </c>
      <c r="B2120" s="3" t="s">
        <v>2119</v>
      </c>
      <c r="C2120" s="3" t="s">
        <v>6228</v>
      </c>
      <c r="D2120" s="15">
        <v>1000</v>
      </c>
      <c r="E2120" s="1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7">
        <f t="shared" si="133"/>
        <v>58.823529411764703</v>
      </c>
      <c r="O2120" s="5">
        <f t="shared" si="134"/>
        <v>1.3461099999999999</v>
      </c>
      <c r="P2120" s="6" t="s">
        <v>8280</v>
      </c>
      <c r="Q2120" s="6" t="s">
        <v>8284</v>
      </c>
      <c r="R2120" s="11">
        <f t="shared" si="135"/>
        <v>40718.464537037034</v>
      </c>
      <c r="S2120" s="12">
        <f t="shared" si="132"/>
        <v>40748.464537037034</v>
      </c>
    </row>
    <row r="2121" spans="1:19" ht="43.2">
      <c r="A2121">
        <v>2119</v>
      </c>
      <c r="B2121" s="3" t="s">
        <v>2120</v>
      </c>
      <c r="C2121" s="3" t="s">
        <v>6229</v>
      </c>
      <c r="D2121" s="15">
        <v>2000</v>
      </c>
      <c r="E2121" s="1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7">
        <f t="shared" si="133"/>
        <v>90.909090909090907</v>
      </c>
      <c r="O2121" s="5">
        <f t="shared" si="134"/>
        <v>1.0075000000000001</v>
      </c>
      <c r="P2121" s="6" t="s">
        <v>8280</v>
      </c>
      <c r="Q2121" s="6" t="s">
        <v>8284</v>
      </c>
      <c r="R2121" s="11">
        <f t="shared" si="135"/>
        <v>41106.755150462966</v>
      </c>
      <c r="S2121" s="12">
        <f t="shared" si="132"/>
        <v>41136.755150462966</v>
      </c>
    </row>
    <row r="2122" spans="1:19" ht="43.2">
      <c r="A2122">
        <v>2120</v>
      </c>
      <c r="B2122" s="3" t="s">
        <v>2121</v>
      </c>
      <c r="C2122" s="3" t="s">
        <v>6230</v>
      </c>
      <c r="D2122" s="15">
        <v>8000</v>
      </c>
      <c r="E2122" s="1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7">
        <f t="shared" si="133"/>
        <v>115.94202898550725</v>
      </c>
      <c r="O2122" s="5">
        <f t="shared" si="134"/>
        <v>1.00880375</v>
      </c>
      <c r="P2122" s="6" t="s">
        <v>8280</v>
      </c>
      <c r="Q2122" s="6" t="s">
        <v>8284</v>
      </c>
      <c r="R2122" s="11">
        <f t="shared" si="135"/>
        <v>41591.589537037034</v>
      </c>
      <c r="S2122" s="12">
        <f t="shared" si="132"/>
        <v>41640.589537037034</v>
      </c>
    </row>
    <row r="2123" spans="1:19" ht="43.2">
      <c r="A2123">
        <v>2121</v>
      </c>
      <c r="B2123" s="3" t="s">
        <v>2122</v>
      </c>
      <c r="C2123" s="3" t="s">
        <v>6231</v>
      </c>
      <c r="D2123" s="15">
        <v>50000</v>
      </c>
      <c r="E2123" s="1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7">
        <f t="shared" si="133"/>
        <v>5000</v>
      </c>
      <c r="O2123" s="5">
        <f t="shared" si="134"/>
        <v>5.6800000000000002E-3</v>
      </c>
      <c r="P2123" s="6" t="s">
        <v>8288</v>
      </c>
      <c r="Q2123" s="6" t="s">
        <v>8289</v>
      </c>
      <c r="R2123" s="11">
        <f t="shared" si="135"/>
        <v>42716.3674537037</v>
      </c>
      <c r="S2123" s="12">
        <f t="shared" si="132"/>
        <v>42746.3674537037</v>
      </c>
    </row>
    <row r="2124" spans="1:19" ht="43.2">
      <c r="A2124">
        <v>2122</v>
      </c>
      <c r="B2124" s="3" t="s">
        <v>2123</v>
      </c>
      <c r="C2124" s="3" t="s">
        <v>6232</v>
      </c>
      <c r="D2124" s="15">
        <v>80000</v>
      </c>
      <c r="E2124" s="1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7">
        <f t="shared" si="133"/>
        <v>26666.666666666668</v>
      </c>
      <c r="O2124" s="5">
        <f t="shared" si="134"/>
        <v>3.875E-3</v>
      </c>
      <c r="P2124" s="6" t="s">
        <v>8288</v>
      </c>
      <c r="Q2124" s="6" t="s">
        <v>8289</v>
      </c>
      <c r="R2124" s="11">
        <f t="shared" si="135"/>
        <v>42711.925567129627</v>
      </c>
      <c r="S2124" s="12">
        <f t="shared" si="132"/>
        <v>42741.925567129627</v>
      </c>
    </row>
    <row r="2125" spans="1:19" ht="57.6">
      <c r="A2125">
        <v>2123</v>
      </c>
      <c r="B2125" s="3" t="s">
        <v>2124</v>
      </c>
      <c r="C2125" s="3" t="s">
        <v>6233</v>
      </c>
      <c r="D2125" s="15">
        <v>500</v>
      </c>
      <c r="E2125" s="1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7">
        <f t="shared" si="133"/>
        <v>100</v>
      </c>
      <c r="O2125" s="5">
        <f t="shared" si="134"/>
        <v>0.1</v>
      </c>
      <c r="P2125" s="6" t="s">
        <v>8288</v>
      </c>
      <c r="Q2125" s="6" t="s">
        <v>8289</v>
      </c>
      <c r="R2125" s="11">
        <f t="shared" si="135"/>
        <v>40198.049849537041</v>
      </c>
      <c r="S2125" s="12">
        <f t="shared" si="132"/>
        <v>40251.915972222225</v>
      </c>
    </row>
    <row r="2126" spans="1:19" ht="57.6">
      <c r="A2126">
        <v>2124</v>
      </c>
      <c r="B2126" s="3" t="s">
        <v>2125</v>
      </c>
      <c r="C2126" s="3" t="s">
        <v>6234</v>
      </c>
      <c r="D2126" s="15">
        <v>1100</v>
      </c>
      <c r="E2126" s="1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7">
        <f t="shared" si="133"/>
        <v>220</v>
      </c>
      <c r="O2126" s="5">
        <f t="shared" si="134"/>
        <v>0.10454545454545454</v>
      </c>
      <c r="P2126" s="6" t="s">
        <v>8288</v>
      </c>
      <c r="Q2126" s="6" t="s">
        <v>8289</v>
      </c>
      <c r="R2126" s="11">
        <f t="shared" si="135"/>
        <v>40463.653182870374</v>
      </c>
      <c r="S2126" s="12">
        <f t="shared" si="132"/>
        <v>40511.833333333336</v>
      </c>
    </row>
    <row r="2127" spans="1:19" ht="43.2">
      <c r="A2127">
        <v>2125</v>
      </c>
      <c r="B2127" s="3" t="s">
        <v>2126</v>
      </c>
      <c r="C2127" s="3" t="s">
        <v>6235</v>
      </c>
      <c r="D2127" s="15">
        <v>60000</v>
      </c>
      <c r="E2127" s="1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7">
        <f t="shared" si="133"/>
        <v>2222.2222222222222</v>
      </c>
      <c r="O2127" s="5">
        <f t="shared" si="134"/>
        <v>1.4200000000000001E-2</v>
      </c>
      <c r="P2127" s="6" t="s">
        <v>8288</v>
      </c>
      <c r="Q2127" s="6" t="s">
        <v>8289</v>
      </c>
      <c r="R2127" s="11">
        <f t="shared" si="135"/>
        <v>42190.648530092592</v>
      </c>
      <c r="S2127" s="12">
        <f t="shared" si="132"/>
        <v>42220.648530092592</v>
      </c>
    </row>
    <row r="2128" spans="1:19" ht="43.2">
      <c r="A2128">
        <v>2126</v>
      </c>
      <c r="B2128" s="3" t="s">
        <v>2127</v>
      </c>
      <c r="C2128" s="3" t="s">
        <v>6236</v>
      </c>
      <c r="D2128" s="15">
        <v>20000</v>
      </c>
      <c r="E2128" s="1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7">
        <f t="shared" si="133"/>
        <v>10000</v>
      </c>
      <c r="O2128" s="5">
        <f t="shared" si="134"/>
        <v>5.0000000000000001E-4</v>
      </c>
      <c r="P2128" s="6" t="s">
        <v>8288</v>
      </c>
      <c r="Q2128" s="6" t="s">
        <v>8289</v>
      </c>
      <c r="R2128" s="11">
        <f t="shared" si="135"/>
        <v>41951.598229166666</v>
      </c>
      <c r="S2128" s="12">
        <f t="shared" si="132"/>
        <v>41981.598229166666</v>
      </c>
    </row>
    <row r="2129" spans="1:19" ht="28.8">
      <c r="A2129">
        <v>2127</v>
      </c>
      <c r="B2129" s="3" t="s">
        <v>2128</v>
      </c>
      <c r="C2129" s="3" t="s">
        <v>6237</v>
      </c>
      <c r="D2129" s="15">
        <v>28000</v>
      </c>
      <c r="E2129" s="1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7">
        <f t="shared" si="133"/>
        <v>118.64406779661017</v>
      </c>
      <c r="O2129" s="5">
        <f t="shared" si="134"/>
        <v>0.28842857142857142</v>
      </c>
      <c r="P2129" s="6" t="s">
        <v>8288</v>
      </c>
      <c r="Q2129" s="6" t="s">
        <v>8289</v>
      </c>
      <c r="R2129" s="11">
        <f t="shared" si="135"/>
        <v>42045.130358796298</v>
      </c>
      <c r="S2129" s="12">
        <f t="shared" si="132"/>
        <v>42075.088692129633</v>
      </c>
    </row>
    <row r="2130" spans="1:19" ht="43.2">
      <c r="A2130">
        <v>2128</v>
      </c>
      <c r="B2130" s="3" t="s">
        <v>2129</v>
      </c>
      <c r="C2130" s="3" t="s">
        <v>6238</v>
      </c>
      <c r="D2130" s="15">
        <v>15000</v>
      </c>
      <c r="E2130" s="1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7">
        <f t="shared" si="133"/>
        <v>15000</v>
      </c>
      <c r="O2130" s="5">
        <f t="shared" si="134"/>
        <v>1.6666666666666668E-3</v>
      </c>
      <c r="P2130" s="6" t="s">
        <v>8288</v>
      </c>
      <c r="Q2130" s="6" t="s">
        <v>8289</v>
      </c>
      <c r="R2130" s="11">
        <f t="shared" si="135"/>
        <v>41843.397789351853</v>
      </c>
      <c r="S2130" s="12">
        <f t="shared" si="132"/>
        <v>41903.397789351853</v>
      </c>
    </row>
    <row r="2131" spans="1:19" ht="43.2">
      <c r="A2131">
        <v>2129</v>
      </c>
      <c r="B2131" s="3" t="s">
        <v>2130</v>
      </c>
      <c r="C2131" s="3" t="s">
        <v>6239</v>
      </c>
      <c r="D2131" s="15">
        <v>2000</v>
      </c>
      <c r="E2131" s="1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7">
        <f t="shared" si="133"/>
        <v>166.66666666666666</v>
      </c>
      <c r="O2131" s="5">
        <f t="shared" si="134"/>
        <v>0.11799999999999999</v>
      </c>
      <c r="P2131" s="6" t="s">
        <v>8288</v>
      </c>
      <c r="Q2131" s="6" t="s">
        <v>8289</v>
      </c>
      <c r="R2131" s="11">
        <f t="shared" si="135"/>
        <v>42408.649305555555</v>
      </c>
      <c r="S2131" s="12">
        <f t="shared" si="132"/>
        <v>42438.649305555555</v>
      </c>
    </row>
    <row r="2132" spans="1:19" ht="28.8">
      <c r="A2132">
        <v>2130</v>
      </c>
      <c r="B2132" s="3" t="s">
        <v>2131</v>
      </c>
      <c r="C2132" s="3" t="s">
        <v>6240</v>
      </c>
      <c r="D2132" s="15">
        <v>42000</v>
      </c>
      <c r="E2132" s="1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7">
        <f t="shared" si="133"/>
        <v>10500</v>
      </c>
      <c r="O2132" s="5">
        <f t="shared" si="134"/>
        <v>2.0238095238095236E-3</v>
      </c>
      <c r="P2132" s="6" t="s">
        <v>8288</v>
      </c>
      <c r="Q2132" s="6" t="s">
        <v>8289</v>
      </c>
      <c r="R2132" s="11">
        <f t="shared" si="135"/>
        <v>41831.711377314816</v>
      </c>
      <c r="S2132" s="12">
        <f t="shared" si="132"/>
        <v>41866.711377314816</v>
      </c>
    </row>
    <row r="2133" spans="1:19" ht="43.2">
      <c r="A2133">
        <v>2131</v>
      </c>
      <c r="B2133" s="3" t="s">
        <v>2132</v>
      </c>
      <c r="C2133" s="3" t="s">
        <v>6241</v>
      </c>
      <c r="D2133" s="15">
        <v>500</v>
      </c>
      <c r="E2133" s="1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7">
        <f t="shared" si="133"/>
        <v>166.66666666666666</v>
      </c>
      <c r="O2133" s="5">
        <f t="shared" si="134"/>
        <v>0.05</v>
      </c>
      <c r="P2133" s="6" t="s">
        <v>8288</v>
      </c>
      <c r="Q2133" s="6" t="s">
        <v>8289</v>
      </c>
      <c r="R2133" s="11">
        <f t="shared" si="135"/>
        <v>42166.832071759258</v>
      </c>
      <c r="S2133" s="12">
        <f t="shared" si="132"/>
        <v>42196.832071759258</v>
      </c>
    </row>
    <row r="2134" spans="1:19" ht="43.2">
      <c r="A2134">
        <v>2132</v>
      </c>
      <c r="B2134" s="3" t="s">
        <v>2133</v>
      </c>
      <c r="C2134" s="3" t="s">
        <v>6242</v>
      </c>
      <c r="D2134" s="15">
        <v>100000</v>
      </c>
      <c r="E2134" s="1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7">
        <f t="shared" si="133"/>
        <v>1010.10101010101</v>
      </c>
      <c r="O2134" s="5">
        <f t="shared" si="134"/>
        <v>2.1129899999999997E-2</v>
      </c>
      <c r="P2134" s="6" t="s">
        <v>8288</v>
      </c>
      <c r="Q2134" s="6" t="s">
        <v>8289</v>
      </c>
      <c r="R2134" s="11">
        <f t="shared" si="135"/>
        <v>41643.112175925926</v>
      </c>
      <c r="S2134" s="12">
        <f t="shared" si="132"/>
        <v>41673.112175925926</v>
      </c>
    </row>
    <row r="2135" spans="1:19" ht="43.2">
      <c r="A2135">
        <v>2133</v>
      </c>
      <c r="B2135" s="3" t="s">
        <v>2134</v>
      </c>
      <c r="C2135" s="3" t="s">
        <v>6243</v>
      </c>
      <c r="D2135" s="15">
        <v>1000</v>
      </c>
      <c r="E2135" s="1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7">
        <f t="shared" si="133"/>
        <v>333.33333333333331</v>
      </c>
      <c r="O2135" s="5">
        <f t="shared" si="134"/>
        <v>1.6E-2</v>
      </c>
      <c r="P2135" s="6" t="s">
        <v>8288</v>
      </c>
      <c r="Q2135" s="6" t="s">
        <v>8289</v>
      </c>
      <c r="R2135" s="11">
        <f t="shared" si="135"/>
        <v>40618.722210648149</v>
      </c>
      <c r="S2135" s="12">
        <f t="shared" si="132"/>
        <v>40656.915972222225</v>
      </c>
    </row>
    <row r="2136" spans="1:19" ht="43.2">
      <c r="A2136">
        <v>2134</v>
      </c>
      <c r="B2136" s="3" t="s">
        <v>2135</v>
      </c>
      <c r="C2136" s="3" t="s">
        <v>6244</v>
      </c>
      <c r="D2136" s="15">
        <v>6000</v>
      </c>
      <c r="E2136" s="1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7">
        <f t="shared" si="133"/>
        <v>2000</v>
      </c>
      <c r="O2136" s="5">
        <f t="shared" si="134"/>
        <v>1.7333333333333333E-2</v>
      </c>
      <c r="P2136" s="6" t="s">
        <v>8288</v>
      </c>
      <c r="Q2136" s="6" t="s">
        <v>8289</v>
      </c>
      <c r="R2136" s="11">
        <f t="shared" si="135"/>
        <v>41361.511469907404</v>
      </c>
      <c r="S2136" s="12">
        <f t="shared" si="132"/>
        <v>41391.511469907404</v>
      </c>
    </row>
    <row r="2137" spans="1:19" ht="43.2">
      <c r="A2137">
        <v>2135</v>
      </c>
      <c r="B2137" s="3" t="s">
        <v>2136</v>
      </c>
      <c r="C2137" s="3" t="s">
        <v>6245</v>
      </c>
      <c r="D2137" s="15">
        <v>5000</v>
      </c>
      <c r="E2137" s="1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7">
        <f t="shared" si="133"/>
        <v>227.27272727272728</v>
      </c>
      <c r="O2137" s="5">
        <f t="shared" si="134"/>
        <v>9.5600000000000004E-2</v>
      </c>
      <c r="P2137" s="6" t="s">
        <v>8288</v>
      </c>
      <c r="Q2137" s="6" t="s">
        <v>8289</v>
      </c>
      <c r="R2137" s="11">
        <f t="shared" si="135"/>
        <v>41156.58834490741</v>
      </c>
      <c r="S2137" s="12">
        <f t="shared" si="132"/>
        <v>41186.58834490741</v>
      </c>
    </row>
    <row r="2138" spans="1:19" ht="43.2">
      <c r="A2138">
        <v>2136</v>
      </c>
      <c r="B2138" s="3" t="s">
        <v>2137</v>
      </c>
      <c r="C2138" s="3" t="s">
        <v>6246</v>
      </c>
      <c r="D2138" s="15">
        <v>80000</v>
      </c>
      <c r="E2138" s="1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7">
        <f t="shared" si="133"/>
        <v>20000</v>
      </c>
      <c r="O2138" s="5">
        <f t="shared" si="134"/>
        <v>5.9612499999999998E-4</v>
      </c>
      <c r="P2138" s="6" t="s">
        <v>8288</v>
      </c>
      <c r="Q2138" s="6" t="s">
        <v>8289</v>
      </c>
      <c r="R2138" s="11">
        <f t="shared" si="135"/>
        <v>41536.134097222224</v>
      </c>
      <c r="S2138" s="12">
        <f t="shared" si="132"/>
        <v>41566.134097222224</v>
      </c>
    </row>
    <row r="2139" spans="1:19" ht="43.2">
      <c r="A2139">
        <v>2137</v>
      </c>
      <c r="B2139" s="3" t="s">
        <v>2138</v>
      </c>
      <c r="C2139" s="3" t="s">
        <v>6247</v>
      </c>
      <c r="D2139" s="15">
        <v>50000</v>
      </c>
      <c r="E2139" s="1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7">
        <f t="shared" si="133"/>
        <v>93.632958801498134</v>
      </c>
      <c r="O2139" s="5">
        <f t="shared" si="134"/>
        <v>0.28405999999999998</v>
      </c>
      <c r="P2139" s="6" t="s">
        <v>8288</v>
      </c>
      <c r="Q2139" s="6" t="s">
        <v>8289</v>
      </c>
      <c r="R2139" s="11">
        <f t="shared" si="135"/>
        <v>41948.396168981482</v>
      </c>
      <c r="S2139" s="12">
        <f t="shared" si="132"/>
        <v>41978.396168981482</v>
      </c>
    </row>
    <row r="2140" spans="1:19" ht="28.8">
      <c r="A2140">
        <v>2138</v>
      </c>
      <c r="B2140" s="3" t="s">
        <v>2139</v>
      </c>
      <c r="C2140" s="3" t="s">
        <v>6248</v>
      </c>
      <c r="D2140" s="15">
        <v>1000</v>
      </c>
      <c r="E2140" s="1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7">
        <f t="shared" si="133"/>
        <v>83.333333333333329</v>
      </c>
      <c r="O2140" s="5">
        <f t="shared" si="134"/>
        <v>0.128</v>
      </c>
      <c r="P2140" s="6" t="s">
        <v>8288</v>
      </c>
      <c r="Q2140" s="6" t="s">
        <v>8289</v>
      </c>
      <c r="R2140" s="11">
        <f t="shared" si="135"/>
        <v>41556.638182870374</v>
      </c>
      <c r="S2140" s="12">
        <f t="shared" si="132"/>
        <v>41586.679849537039</v>
      </c>
    </row>
    <row r="2141" spans="1:19" ht="43.2">
      <c r="A2141">
        <v>2139</v>
      </c>
      <c r="B2141" s="3" t="s">
        <v>2140</v>
      </c>
      <c r="C2141" s="3" t="s">
        <v>6249</v>
      </c>
      <c r="D2141" s="15">
        <v>30000</v>
      </c>
      <c r="E2141" s="1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7">
        <f t="shared" si="133"/>
        <v>535.71428571428567</v>
      </c>
      <c r="O2141" s="5">
        <f t="shared" si="134"/>
        <v>5.4199999999999998E-2</v>
      </c>
      <c r="P2141" s="6" t="s">
        <v>8288</v>
      </c>
      <c r="Q2141" s="6" t="s">
        <v>8289</v>
      </c>
      <c r="R2141" s="11">
        <f t="shared" si="135"/>
        <v>42647.375092592592</v>
      </c>
      <c r="S2141" s="12">
        <f t="shared" si="132"/>
        <v>42677.375092592592</v>
      </c>
    </row>
    <row r="2142" spans="1:19" ht="43.2">
      <c r="A2142">
        <v>2140</v>
      </c>
      <c r="B2142" s="3" t="s">
        <v>2141</v>
      </c>
      <c r="C2142" s="3" t="s">
        <v>6250</v>
      </c>
      <c r="D2142" s="15">
        <v>500000</v>
      </c>
      <c r="E2142" s="1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7">
        <f t="shared" si="133"/>
        <v>45454.545454545456</v>
      </c>
      <c r="O2142" s="5">
        <f t="shared" si="134"/>
        <v>1.1199999999999999E-3</v>
      </c>
      <c r="P2142" s="6" t="s">
        <v>8288</v>
      </c>
      <c r="Q2142" s="6" t="s">
        <v>8289</v>
      </c>
      <c r="R2142" s="11">
        <f t="shared" si="135"/>
        <v>41255.458611111113</v>
      </c>
      <c r="S2142" s="12">
        <f t="shared" si="132"/>
        <v>41285.458611111113</v>
      </c>
    </row>
    <row r="2143" spans="1:19" ht="43.2">
      <c r="A2143">
        <v>2141</v>
      </c>
      <c r="B2143" s="3" t="s">
        <v>2142</v>
      </c>
      <c r="C2143" s="3" t="s">
        <v>6251</v>
      </c>
      <c r="D2143" s="15">
        <v>15000</v>
      </c>
      <c r="E2143" s="1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7" t="e">
        <f t="shared" si="133"/>
        <v>#DIV/0!</v>
      </c>
      <c r="O2143" s="5">
        <f t="shared" si="134"/>
        <v>0</v>
      </c>
      <c r="P2143" s="6" t="s">
        <v>8288</v>
      </c>
      <c r="Q2143" s="6" t="s">
        <v>8289</v>
      </c>
      <c r="R2143" s="11">
        <f t="shared" si="135"/>
        <v>41926.860636574071</v>
      </c>
      <c r="S2143" s="12">
        <f t="shared" si="132"/>
        <v>41956.902303240742</v>
      </c>
    </row>
    <row r="2144" spans="1:19" ht="43.2">
      <c r="A2144">
        <v>2142</v>
      </c>
      <c r="B2144" s="3" t="s">
        <v>2143</v>
      </c>
      <c r="C2144" s="3" t="s">
        <v>6252</v>
      </c>
      <c r="D2144" s="15">
        <v>10500</v>
      </c>
      <c r="E2144" s="1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7">
        <f t="shared" si="133"/>
        <v>875</v>
      </c>
      <c r="O2144" s="5">
        <f t="shared" si="134"/>
        <v>5.7238095238095241E-2</v>
      </c>
      <c r="P2144" s="6" t="s">
        <v>8288</v>
      </c>
      <c r="Q2144" s="6" t="s">
        <v>8289</v>
      </c>
      <c r="R2144" s="11">
        <f t="shared" si="135"/>
        <v>42340.326504629629</v>
      </c>
      <c r="S2144" s="12">
        <f t="shared" si="132"/>
        <v>42368.326504629629</v>
      </c>
    </row>
    <row r="2145" spans="1:19" ht="43.2">
      <c r="A2145">
        <v>2143</v>
      </c>
      <c r="B2145" s="3" t="s">
        <v>2144</v>
      </c>
      <c r="C2145" s="3" t="s">
        <v>6253</v>
      </c>
      <c r="D2145" s="15">
        <v>2000</v>
      </c>
      <c r="E2145" s="1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7">
        <f t="shared" si="133"/>
        <v>400</v>
      </c>
      <c r="O2145" s="5">
        <f t="shared" si="134"/>
        <v>0.1125</v>
      </c>
      <c r="P2145" s="6" t="s">
        <v>8288</v>
      </c>
      <c r="Q2145" s="6" t="s">
        <v>8289</v>
      </c>
      <c r="R2145" s="11">
        <f t="shared" si="135"/>
        <v>40332.511712962965</v>
      </c>
      <c r="S2145" s="12">
        <f t="shared" si="132"/>
        <v>40380.416666666664</v>
      </c>
    </row>
    <row r="2146" spans="1:19" ht="43.2">
      <c r="A2146">
        <v>2144</v>
      </c>
      <c r="B2146" s="3" t="s">
        <v>2145</v>
      </c>
      <c r="C2146" s="3" t="s">
        <v>6254</v>
      </c>
      <c r="D2146" s="15">
        <v>35500</v>
      </c>
      <c r="E2146" s="1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7">
        <f t="shared" si="133"/>
        <v>1479.1666666666667</v>
      </c>
      <c r="O2146" s="5">
        <f t="shared" si="134"/>
        <v>1.7098591549295775E-2</v>
      </c>
      <c r="P2146" s="6" t="s">
        <v>8288</v>
      </c>
      <c r="Q2146" s="6" t="s">
        <v>8289</v>
      </c>
      <c r="R2146" s="11">
        <f t="shared" si="135"/>
        <v>41499.171759259261</v>
      </c>
      <c r="S2146" s="12">
        <f t="shared" si="132"/>
        <v>41531.171759259261</v>
      </c>
    </row>
    <row r="2147" spans="1:19" ht="43.2">
      <c r="A2147">
        <v>2145</v>
      </c>
      <c r="B2147" s="3" t="s">
        <v>2146</v>
      </c>
      <c r="C2147" s="3" t="s">
        <v>6255</v>
      </c>
      <c r="D2147" s="15">
        <v>15000</v>
      </c>
      <c r="E2147" s="1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7">
        <f t="shared" si="133"/>
        <v>168.53932584269663</v>
      </c>
      <c r="O2147" s="5">
        <f t="shared" si="134"/>
        <v>0.30433333333333334</v>
      </c>
      <c r="P2147" s="6" t="s">
        <v>8288</v>
      </c>
      <c r="Q2147" s="6" t="s">
        <v>8289</v>
      </c>
      <c r="R2147" s="11">
        <f t="shared" si="135"/>
        <v>41574.862430555557</v>
      </c>
      <c r="S2147" s="12">
        <f t="shared" si="132"/>
        <v>41604.904097222221</v>
      </c>
    </row>
    <row r="2148" spans="1:19" ht="43.2">
      <c r="A2148">
        <v>2146</v>
      </c>
      <c r="B2148" s="3" t="s">
        <v>2147</v>
      </c>
      <c r="C2148" s="3" t="s">
        <v>6256</v>
      </c>
      <c r="D2148" s="15">
        <v>5000</v>
      </c>
      <c r="E2148" s="1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7">
        <f t="shared" si="133"/>
        <v>5000</v>
      </c>
      <c r="O2148" s="5">
        <f t="shared" si="134"/>
        <v>2.0000000000000001E-4</v>
      </c>
      <c r="P2148" s="6" t="s">
        <v>8288</v>
      </c>
      <c r="Q2148" s="6" t="s">
        <v>8289</v>
      </c>
      <c r="R2148" s="11">
        <f t="shared" si="135"/>
        <v>42397.304513888885</v>
      </c>
      <c r="S2148" s="12">
        <f t="shared" si="132"/>
        <v>42411.304513888885</v>
      </c>
    </row>
    <row r="2149" spans="1:19">
      <c r="A2149">
        <v>2147</v>
      </c>
      <c r="B2149" s="3" t="s">
        <v>2148</v>
      </c>
      <c r="C2149" s="3" t="s">
        <v>6257</v>
      </c>
      <c r="D2149" s="15">
        <v>390000</v>
      </c>
      <c r="E2149" s="1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7">
        <f t="shared" si="133"/>
        <v>7090.909090909091</v>
      </c>
      <c r="O2149" s="5">
        <f t="shared" si="134"/>
        <v>6.9641025641025639E-3</v>
      </c>
      <c r="P2149" s="6" t="s">
        <v>8288</v>
      </c>
      <c r="Q2149" s="6" t="s">
        <v>8289</v>
      </c>
      <c r="R2149" s="11">
        <f t="shared" si="135"/>
        <v>41926.920694444445</v>
      </c>
      <c r="S2149" s="12">
        <f t="shared" si="132"/>
        <v>41958.962361111116</v>
      </c>
    </row>
    <row r="2150" spans="1:19" ht="43.2">
      <c r="A2150">
        <v>2148</v>
      </c>
      <c r="B2150" s="3" t="s">
        <v>2149</v>
      </c>
      <c r="C2150" s="3" t="s">
        <v>6258</v>
      </c>
      <c r="D2150" s="15">
        <v>100</v>
      </c>
      <c r="E2150" s="1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7">
        <f t="shared" si="133"/>
        <v>50</v>
      </c>
      <c r="O2150" s="5">
        <f t="shared" si="134"/>
        <v>0.02</v>
      </c>
      <c r="P2150" s="6" t="s">
        <v>8288</v>
      </c>
      <c r="Q2150" s="6" t="s">
        <v>8289</v>
      </c>
      <c r="R2150" s="11">
        <f t="shared" si="135"/>
        <v>42066.358587962968</v>
      </c>
      <c r="S2150" s="12">
        <f t="shared" si="132"/>
        <v>42096.316921296297</v>
      </c>
    </row>
    <row r="2151" spans="1:19" ht="57.6">
      <c r="A2151">
        <v>2149</v>
      </c>
      <c r="B2151" s="3" t="s">
        <v>2150</v>
      </c>
      <c r="C2151" s="3" t="s">
        <v>6259</v>
      </c>
      <c r="D2151" s="15">
        <v>2000</v>
      </c>
      <c r="E2151" s="1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7" t="e">
        <f t="shared" si="133"/>
        <v>#DIV/0!</v>
      </c>
      <c r="O2151" s="5">
        <f t="shared" si="134"/>
        <v>0</v>
      </c>
      <c r="P2151" s="6" t="s">
        <v>8288</v>
      </c>
      <c r="Q2151" s="6" t="s">
        <v>8289</v>
      </c>
      <c r="R2151" s="11">
        <f t="shared" si="135"/>
        <v>40354.649953703702</v>
      </c>
      <c r="S2151" s="12">
        <f t="shared" si="132"/>
        <v>40389.625</v>
      </c>
    </row>
    <row r="2152" spans="1:19">
      <c r="A2152">
        <v>2150</v>
      </c>
      <c r="B2152" s="3" t="s">
        <v>2151</v>
      </c>
      <c r="C2152" s="3" t="s">
        <v>6260</v>
      </c>
      <c r="D2152" s="15">
        <v>50000</v>
      </c>
      <c r="E2152" s="1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7">
        <f t="shared" si="133"/>
        <v>12500</v>
      </c>
      <c r="O2152" s="5">
        <f t="shared" si="134"/>
        <v>8.0999999999999996E-3</v>
      </c>
      <c r="P2152" s="6" t="s">
        <v>8288</v>
      </c>
      <c r="Q2152" s="6" t="s">
        <v>8289</v>
      </c>
      <c r="R2152" s="11">
        <f t="shared" si="135"/>
        <v>42533.909710648149</v>
      </c>
      <c r="S2152" s="12">
        <f t="shared" si="132"/>
        <v>42563.909710648149</v>
      </c>
    </row>
    <row r="2153" spans="1:19" ht="43.2">
      <c r="A2153">
        <v>2151</v>
      </c>
      <c r="B2153" s="3" t="s">
        <v>2152</v>
      </c>
      <c r="C2153" s="3" t="s">
        <v>6261</v>
      </c>
      <c r="D2153" s="15">
        <v>45000</v>
      </c>
      <c r="E2153" s="1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7">
        <f t="shared" si="133"/>
        <v>7500</v>
      </c>
      <c r="O2153" s="5">
        <f t="shared" si="134"/>
        <v>2.6222222222222224E-3</v>
      </c>
      <c r="P2153" s="6" t="s">
        <v>8288</v>
      </c>
      <c r="Q2153" s="6" t="s">
        <v>8289</v>
      </c>
      <c r="R2153" s="11">
        <f t="shared" si="135"/>
        <v>42520.472384259258</v>
      </c>
      <c r="S2153" s="12">
        <f t="shared" si="132"/>
        <v>42550.472384259258</v>
      </c>
    </row>
    <row r="2154" spans="1:19" ht="43.2">
      <c r="A2154">
        <v>2152</v>
      </c>
      <c r="B2154" s="3" t="s">
        <v>2153</v>
      </c>
      <c r="C2154" s="3" t="s">
        <v>6262</v>
      </c>
      <c r="D2154" s="15">
        <v>30000</v>
      </c>
      <c r="E2154" s="1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7">
        <f t="shared" si="133"/>
        <v>7500</v>
      </c>
      <c r="O2154" s="5">
        <f t="shared" si="134"/>
        <v>1.6666666666666668E-3</v>
      </c>
      <c r="P2154" s="6" t="s">
        <v>8288</v>
      </c>
      <c r="Q2154" s="6" t="s">
        <v>8289</v>
      </c>
      <c r="R2154" s="11">
        <f t="shared" si="135"/>
        <v>41683.457280092596</v>
      </c>
      <c r="S2154" s="12">
        <f t="shared" si="132"/>
        <v>41713.415613425925</v>
      </c>
    </row>
    <row r="2155" spans="1:19" ht="43.2">
      <c r="A2155">
        <v>2153</v>
      </c>
      <c r="B2155" s="3" t="s">
        <v>2154</v>
      </c>
      <c r="C2155" s="3" t="s">
        <v>6263</v>
      </c>
      <c r="D2155" s="15">
        <v>372625</v>
      </c>
      <c r="E2155" s="1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7">
        <f t="shared" si="133"/>
        <v>93156.25</v>
      </c>
      <c r="O2155" s="5">
        <f t="shared" si="134"/>
        <v>9.1244548809124457E-5</v>
      </c>
      <c r="P2155" s="6" t="s">
        <v>8288</v>
      </c>
      <c r="Q2155" s="6" t="s">
        <v>8289</v>
      </c>
      <c r="R2155" s="11">
        <f t="shared" si="135"/>
        <v>41974.536087962959</v>
      </c>
      <c r="S2155" s="12">
        <f t="shared" si="132"/>
        <v>42013.957638888889</v>
      </c>
    </row>
    <row r="2156" spans="1:19" ht="28.8">
      <c r="A2156">
        <v>2154</v>
      </c>
      <c r="B2156" s="3" t="s">
        <v>2155</v>
      </c>
      <c r="C2156" s="3" t="s">
        <v>6264</v>
      </c>
      <c r="D2156" s="15">
        <v>250</v>
      </c>
      <c r="E2156" s="1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7">
        <f t="shared" si="133"/>
        <v>125</v>
      </c>
      <c r="O2156" s="5">
        <f t="shared" si="134"/>
        <v>8.0000000000000002E-3</v>
      </c>
      <c r="P2156" s="6" t="s">
        <v>8288</v>
      </c>
      <c r="Q2156" s="6" t="s">
        <v>8289</v>
      </c>
      <c r="R2156" s="11">
        <f t="shared" si="135"/>
        <v>41647.257256944446</v>
      </c>
      <c r="S2156" s="12">
        <f t="shared" si="132"/>
        <v>41667.257256944446</v>
      </c>
    </row>
    <row r="2157" spans="1:19" ht="43.2">
      <c r="A2157">
        <v>2155</v>
      </c>
      <c r="B2157" s="3" t="s">
        <v>2156</v>
      </c>
      <c r="C2157" s="3" t="s">
        <v>6265</v>
      </c>
      <c r="D2157" s="15">
        <v>5000</v>
      </c>
      <c r="E2157" s="1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7">
        <f t="shared" si="133"/>
        <v>1000</v>
      </c>
      <c r="O2157" s="5">
        <f t="shared" si="134"/>
        <v>2.3E-2</v>
      </c>
      <c r="P2157" s="6" t="s">
        <v>8288</v>
      </c>
      <c r="Q2157" s="6" t="s">
        <v>8289</v>
      </c>
      <c r="R2157" s="11">
        <f t="shared" si="135"/>
        <v>42430.372511574074</v>
      </c>
      <c r="S2157" s="12">
        <f t="shared" si="132"/>
        <v>42460.33084490741</v>
      </c>
    </row>
    <row r="2158" spans="1:19" ht="43.2">
      <c r="A2158">
        <v>2156</v>
      </c>
      <c r="B2158" s="3" t="s">
        <v>2157</v>
      </c>
      <c r="C2158" s="3" t="s">
        <v>6266</v>
      </c>
      <c r="D2158" s="15">
        <v>56000</v>
      </c>
      <c r="E2158" s="1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7">
        <f t="shared" si="133"/>
        <v>674.69879518072287</v>
      </c>
      <c r="O2158" s="5">
        <f t="shared" si="134"/>
        <v>2.6660714285714284E-2</v>
      </c>
      <c r="P2158" s="6" t="s">
        <v>8288</v>
      </c>
      <c r="Q2158" s="6" t="s">
        <v>8289</v>
      </c>
      <c r="R2158" s="11">
        <f t="shared" si="135"/>
        <v>41488.47923611111</v>
      </c>
      <c r="S2158" s="12">
        <f t="shared" si="132"/>
        <v>41533.47923611111</v>
      </c>
    </row>
    <row r="2159" spans="1:19" ht="28.8">
      <c r="A2159">
        <v>2157</v>
      </c>
      <c r="B2159" s="3" t="s">
        <v>2158</v>
      </c>
      <c r="C2159" s="3" t="s">
        <v>6267</v>
      </c>
      <c r="D2159" s="15">
        <v>75000</v>
      </c>
      <c r="E2159" s="1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7">
        <f t="shared" si="133"/>
        <v>1315.7894736842106</v>
      </c>
      <c r="O2159" s="5">
        <f t="shared" si="134"/>
        <v>0.28192</v>
      </c>
      <c r="P2159" s="6" t="s">
        <v>8288</v>
      </c>
      <c r="Q2159" s="6" t="s">
        <v>8289</v>
      </c>
      <c r="R2159" s="11">
        <f t="shared" si="135"/>
        <v>42694.60628472222</v>
      </c>
      <c r="S2159" s="12">
        <f t="shared" si="132"/>
        <v>42726.957638888889</v>
      </c>
    </row>
    <row r="2160" spans="1:19" ht="43.2">
      <c r="A2160">
        <v>2158</v>
      </c>
      <c r="B2160" s="3" t="s">
        <v>2159</v>
      </c>
      <c r="C2160" s="3" t="s">
        <v>6268</v>
      </c>
      <c r="D2160" s="15">
        <v>300000</v>
      </c>
      <c r="E2160" s="1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7">
        <f t="shared" si="133"/>
        <v>964.6302250803858</v>
      </c>
      <c r="O2160" s="5">
        <f t="shared" si="134"/>
        <v>6.5900366666666668E-2</v>
      </c>
      <c r="P2160" s="6" t="s">
        <v>8288</v>
      </c>
      <c r="Q2160" s="6" t="s">
        <v>8289</v>
      </c>
      <c r="R2160" s="11">
        <f t="shared" si="135"/>
        <v>41264.478865740741</v>
      </c>
      <c r="S2160" s="12">
        <f t="shared" si="132"/>
        <v>41309.478865740741</v>
      </c>
    </row>
    <row r="2161" spans="1:19" ht="57.6">
      <c r="A2161">
        <v>2159</v>
      </c>
      <c r="B2161" s="3" t="s">
        <v>2160</v>
      </c>
      <c r="C2161" s="3" t="s">
        <v>6269</v>
      </c>
      <c r="D2161" s="15">
        <v>3600</v>
      </c>
      <c r="E2161" s="1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7">
        <f t="shared" si="133"/>
        <v>1800</v>
      </c>
      <c r="O2161" s="5">
        <f t="shared" si="134"/>
        <v>7.2222222222222219E-3</v>
      </c>
      <c r="P2161" s="6" t="s">
        <v>8288</v>
      </c>
      <c r="Q2161" s="6" t="s">
        <v>8289</v>
      </c>
      <c r="R2161" s="11">
        <f t="shared" si="135"/>
        <v>40710.356180555558</v>
      </c>
      <c r="S2161" s="12">
        <f t="shared" si="132"/>
        <v>40740.356180555558</v>
      </c>
    </row>
    <row r="2162" spans="1:19" ht="43.2">
      <c r="A2162">
        <v>2160</v>
      </c>
      <c r="B2162" s="3" t="s">
        <v>2161</v>
      </c>
      <c r="C2162" s="3" t="s">
        <v>6270</v>
      </c>
      <c r="D2162" s="15">
        <v>10000</v>
      </c>
      <c r="E2162" s="1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7">
        <f t="shared" si="133"/>
        <v>625</v>
      </c>
      <c r="O2162" s="5">
        <f t="shared" si="134"/>
        <v>8.5000000000000006E-3</v>
      </c>
      <c r="P2162" s="6" t="s">
        <v>8288</v>
      </c>
      <c r="Q2162" s="6" t="s">
        <v>8289</v>
      </c>
      <c r="R2162" s="11">
        <f t="shared" si="135"/>
        <v>41018.336863425924</v>
      </c>
      <c r="S2162" s="12">
        <f t="shared" si="132"/>
        <v>41048.336863425924</v>
      </c>
    </row>
    <row r="2163" spans="1:19" ht="28.8">
      <c r="A2163">
        <v>2161</v>
      </c>
      <c r="B2163" s="3" t="s">
        <v>2162</v>
      </c>
      <c r="C2163" s="3" t="s">
        <v>6271</v>
      </c>
      <c r="D2163" s="15">
        <v>400</v>
      </c>
      <c r="E2163" s="1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7">
        <f t="shared" si="133"/>
        <v>30.76923076923077</v>
      </c>
      <c r="O2163" s="5">
        <f t="shared" si="134"/>
        <v>1.1575</v>
      </c>
      <c r="P2163" s="6" t="s">
        <v>8280</v>
      </c>
      <c r="Q2163" s="6" t="s">
        <v>8281</v>
      </c>
      <c r="R2163" s="11">
        <f t="shared" si="135"/>
        <v>42240.477534722224</v>
      </c>
      <c r="S2163" s="12">
        <f t="shared" si="132"/>
        <v>42270.477534722224</v>
      </c>
    </row>
    <row r="2164" spans="1:19" ht="43.2">
      <c r="A2164">
        <v>2162</v>
      </c>
      <c r="B2164" s="3" t="s">
        <v>2163</v>
      </c>
      <c r="C2164" s="3" t="s">
        <v>6272</v>
      </c>
      <c r="D2164" s="15">
        <v>4500</v>
      </c>
      <c r="E2164" s="1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7">
        <f t="shared" si="133"/>
        <v>77.58620689655173</v>
      </c>
      <c r="O2164" s="5">
        <f t="shared" si="134"/>
        <v>1.1226666666666667</v>
      </c>
      <c r="P2164" s="6" t="s">
        <v>8280</v>
      </c>
      <c r="Q2164" s="6" t="s">
        <v>8281</v>
      </c>
      <c r="R2164" s="11">
        <f t="shared" si="135"/>
        <v>41813.391099537039</v>
      </c>
      <c r="S2164" s="12">
        <f t="shared" si="132"/>
        <v>41844.391099537039</v>
      </c>
    </row>
    <row r="2165" spans="1:19" ht="43.2">
      <c r="A2165">
        <v>2163</v>
      </c>
      <c r="B2165" s="3" t="s">
        <v>2164</v>
      </c>
      <c r="C2165" s="3" t="s">
        <v>6273</v>
      </c>
      <c r="D2165" s="15">
        <v>2500</v>
      </c>
      <c r="E2165" s="1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7">
        <f t="shared" si="133"/>
        <v>56.81818181818182</v>
      </c>
      <c r="O2165" s="5">
        <f t="shared" si="134"/>
        <v>1.3220000000000001</v>
      </c>
      <c r="P2165" s="6" t="s">
        <v>8280</v>
      </c>
      <c r="Q2165" s="6" t="s">
        <v>8281</v>
      </c>
      <c r="R2165" s="11">
        <f t="shared" si="135"/>
        <v>42111.524537037039</v>
      </c>
      <c r="S2165" s="12">
        <f t="shared" si="132"/>
        <v>42162.784722222219</v>
      </c>
    </row>
    <row r="2166" spans="1:19" ht="28.8">
      <c r="A2166">
        <v>2164</v>
      </c>
      <c r="B2166" s="3" t="s">
        <v>2165</v>
      </c>
      <c r="C2166" s="3" t="s">
        <v>6274</v>
      </c>
      <c r="D2166" s="15">
        <v>5500</v>
      </c>
      <c r="E2166" s="1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7">
        <f t="shared" si="133"/>
        <v>66.265060240963862</v>
      </c>
      <c r="O2166" s="5">
        <f t="shared" si="134"/>
        <v>1.0263636363636364</v>
      </c>
      <c r="P2166" s="6" t="s">
        <v>8280</v>
      </c>
      <c r="Q2166" s="6" t="s">
        <v>8281</v>
      </c>
      <c r="R2166" s="11">
        <f t="shared" si="135"/>
        <v>42515.34275462963</v>
      </c>
      <c r="S2166" s="12">
        <f t="shared" si="132"/>
        <v>42545.790972222225</v>
      </c>
    </row>
    <row r="2167" spans="1:19" ht="43.2">
      <c r="A2167">
        <v>2165</v>
      </c>
      <c r="B2167" s="3" t="s">
        <v>2166</v>
      </c>
      <c r="C2167" s="3" t="s">
        <v>6275</v>
      </c>
      <c r="D2167" s="15">
        <v>2500</v>
      </c>
      <c r="E2167" s="1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7">
        <f t="shared" si="133"/>
        <v>21.367521367521366</v>
      </c>
      <c r="O2167" s="5">
        <f t="shared" si="134"/>
        <v>1.3864000000000001</v>
      </c>
      <c r="P2167" s="6" t="s">
        <v>8280</v>
      </c>
      <c r="Q2167" s="6" t="s">
        <v>8281</v>
      </c>
      <c r="R2167" s="11">
        <f t="shared" si="135"/>
        <v>42438.292071759264</v>
      </c>
      <c r="S2167" s="12">
        <f t="shared" si="132"/>
        <v>42468.250405092593</v>
      </c>
    </row>
    <row r="2168" spans="1:19" ht="57.6">
      <c r="A2168">
        <v>2166</v>
      </c>
      <c r="B2168" s="3" t="s">
        <v>2167</v>
      </c>
      <c r="C2168" s="3" t="s">
        <v>6276</v>
      </c>
      <c r="D2168" s="15">
        <v>2000</v>
      </c>
      <c r="E2168" s="1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7">
        <f t="shared" si="133"/>
        <v>62.5</v>
      </c>
      <c r="O2168" s="5">
        <f t="shared" si="134"/>
        <v>1.466</v>
      </c>
      <c r="P2168" s="6" t="s">
        <v>8280</v>
      </c>
      <c r="Q2168" s="6" t="s">
        <v>8281</v>
      </c>
      <c r="R2168" s="11">
        <f t="shared" si="135"/>
        <v>41933.463171296295</v>
      </c>
      <c r="S2168" s="12">
        <f t="shared" si="132"/>
        <v>41978.504837962959</v>
      </c>
    </row>
    <row r="2169" spans="1:19" ht="28.8">
      <c r="A2169">
        <v>2167</v>
      </c>
      <c r="B2169" s="3" t="s">
        <v>2168</v>
      </c>
      <c r="C2169" s="3" t="s">
        <v>6277</v>
      </c>
      <c r="D2169" s="15">
        <v>150</v>
      </c>
      <c r="E2169" s="1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7">
        <f t="shared" si="133"/>
        <v>18.75</v>
      </c>
      <c r="O2169" s="5">
        <f t="shared" si="134"/>
        <v>1.2</v>
      </c>
      <c r="P2169" s="6" t="s">
        <v>8280</v>
      </c>
      <c r="Q2169" s="6" t="s">
        <v>8281</v>
      </c>
      <c r="R2169" s="11">
        <f t="shared" si="135"/>
        <v>41152.691400462965</v>
      </c>
      <c r="S2169" s="12">
        <f t="shared" si="132"/>
        <v>41166.691400462965</v>
      </c>
    </row>
    <row r="2170" spans="1:19" ht="28.8">
      <c r="A2170">
        <v>2168</v>
      </c>
      <c r="B2170" s="3" t="s">
        <v>2169</v>
      </c>
      <c r="C2170" s="3" t="s">
        <v>6278</v>
      </c>
      <c r="D2170" s="15">
        <v>18000</v>
      </c>
      <c r="E2170" s="1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7">
        <f t="shared" si="133"/>
        <v>52.941176470588232</v>
      </c>
      <c r="O2170" s="5">
        <f t="shared" si="134"/>
        <v>1.215816111111111</v>
      </c>
      <c r="P2170" s="6" t="s">
        <v>8280</v>
      </c>
      <c r="Q2170" s="6" t="s">
        <v>8281</v>
      </c>
      <c r="R2170" s="11">
        <f t="shared" si="135"/>
        <v>42745.225243055553</v>
      </c>
      <c r="S2170" s="12">
        <f t="shared" si="132"/>
        <v>42775.833333333328</v>
      </c>
    </row>
    <row r="2171" spans="1:19" ht="57.6">
      <c r="A2171">
        <v>2169</v>
      </c>
      <c r="B2171" s="3" t="s">
        <v>2170</v>
      </c>
      <c r="C2171" s="3" t="s">
        <v>6279</v>
      </c>
      <c r="D2171" s="15">
        <v>153</v>
      </c>
      <c r="E2171" s="1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7">
        <f t="shared" si="133"/>
        <v>21.857142857142858</v>
      </c>
      <c r="O2171" s="5">
        <f t="shared" si="134"/>
        <v>1</v>
      </c>
      <c r="P2171" s="6" t="s">
        <v>8280</v>
      </c>
      <c r="Q2171" s="6" t="s">
        <v>8281</v>
      </c>
      <c r="R2171" s="11">
        <f t="shared" si="135"/>
        <v>42793.325821759259</v>
      </c>
      <c r="S2171" s="12">
        <f t="shared" si="132"/>
        <v>42796.325821759259</v>
      </c>
    </row>
    <row r="2172" spans="1:19" ht="43.2">
      <c r="A2172">
        <v>2170</v>
      </c>
      <c r="B2172" s="3" t="s">
        <v>2171</v>
      </c>
      <c r="C2172" s="3" t="s">
        <v>6280</v>
      </c>
      <c r="D2172" s="15">
        <v>350</v>
      </c>
      <c r="E2172" s="1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7">
        <f t="shared" si="133"/>
        <v>18.421052631578949</v>
      </c>
      <c r="O2172" s="5">
        <f t="shared" si="134"/>
        <v>1.8085714285714285</v>
      </c>
      <c r="P2172" s="6" t="s">
        <v>8280</v>
      </c>
      <c r="Q2172" s="6" t="s">
        <v>8281</v>
      </c>
      <c r="R2172" s="11">
        <f t="shared" si="135"/>
        <v>42198.375254629631</v>
      </c>
      <c r="S2172" s="12">
        <f t="shared" si="132"/>
        <v>42238.375254629631</v>
      </c>
    </row>
    <row r="2173" spans="1:19" ht="43.2">
      <c r="A2173">
        <v>2171</v>
      </c>
      <c r="B2173" s="3" t="s">
        <v>2172</v>
      </c>
      <c r="C2173" s="3" t="s">
        <v>6281</v>
      </c>
      <c r="D2173" s="15">
        <v>4000</v>
      </c>
      <c r="E2173" s="1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7">
        <f t="shared" si="133"/>
        <v>85.106382978723403</v>
      </c>
      <c r="O2173" s="5">
        <f t="shared" si="134"/>
        <v>1.0607500000000001</v>
      </c>
      <c r="P2173" s="6" t="s">
        <v>8280</v>
      </c>
      <c r="Q2173" s="6" t="s">
        <v>8281</v>
      </c>
      <c r="R2173" s="11">
        <f t="shared" si="135"/>
        <v>42141.58211805555</v>
      </c>
      <c r="S2173" s="12">
        <f t="shared" si="132"/>
        <v>42176.833333333328</v>
      </c>
    </row>
    <row r="2174" spans="1:19" ht="43.2">
      <c r="A2174">
        <v>2172</v>
      </c>
      <c r="B2174" s="3" t="s">
        <v>2173</v>
      </c>
      <c r="C2174" s="3" t="s">
        <v>6282</v>
      </c>
      <c r="D2174" s="15">
        <v>1000</v>
      </c>
      <c r="E2174" s="1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7">
        <f t="shared" si="133"/>
        <v>76.92307692307692</v>
      </c>
      <c r="O2174" s="5">
        <f t="shared" si="134"/>
        <v>1</v>
      </c>
      <c r="P2174" s="6" t="s">
        <v>8280</v>
      </c>
      <c r="Q2174" s="6" t="s">
        <v>8281</v>
      </c>
      <c r="R2174" s="11">
        <f t="shared" si="135"/>
        <v>42082.205092592594</v>
      </c>
      <c r="S2174" s="12">
        <f t="shared" si="132"/>
        <v>42112.205092592594</v>
      </c>
    </row>
    <row r="2175" spans="1:19" ht="43.2">
      <c r="A2175">
        <v>2173</v>
      </c>
      <c r="B2175" s="3" t="s">
        <v>2174</v>
      </c>
      <c r="C2175" s="3" t="s">
        <v>6283</v>
      </c>
      <c r="D2175" s="15">
        <v>4200</v>
      </c>
      <c r="E2175" s="1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7">
        <f t="shared" si="133"/>
        <v>46.666666666666664</v>
      </c>
      <c r="O2175" s="5">
        <f t="shared" si="134"/>
        <v>1.2692857142857144</v>
      </c>
      <c r="P2175" s="6" t="s">
        <v>8280</v>
      </c>
      <c r="Q2175" s="6" t="s">
        <v>8281</v>
      </c>
      <c r="R2175" s="11">
        <f t="shared" si="135"/>
        <v>41495.317627314813</v>
      </c>
      <c r="S2175" s="12">
        <f t="shared" si="132"/>
        <v>41526.790972222225</v>
      </c>
    </row>
    <row r="2176" spans="1:19" ht="57.6">
      <c r="A2176">
        <v>2174</v>
      </c>
      <c r="B2176" s="3" t="s">
        <v>2175</v>
      </c>
      <c r="C2176" s="3" t="s">
        <v>6284</v>
      </c>
      <c r="D2176" s="15">
        <v>4000</v>
      </c>
      <c r="E2176" s="1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7">
        <f t="shared" si="133"/>
        <v>63.492063492063494</v>
      </c>
      <c r="O2176" s="5">
        <f t="shared" si="134"/>
        <v>1.0297499999999999</v>
      </c>
      <c r="P2176" s="6" t="s">
        <v>8280</v>
      </c>
      <c r="Q2176" s="6" t="s">
        <v>8281</v>
      </c>
      <c r="R2176" s="11">
        <f t="shared" si="135"/>
        <v>42465.167905092589</v>
      </c>
      <c r="S2176" s="12">
        <f t="shared" si="132"/>
        <v>42495.167905092589</v>
      </c>
    </row>
    <row r="2177" spans="1:19" ht="43.2">
      <c r="A2177">
        <v>2175</v>
      </c>
      <c r="B2177" s="3" t="s">
        <v>2176</v>
      </c>
      <c r="C2177" s="3" t="s">
        <v>6285</v>
      </c>
      <c r="D2177" s="15">
        <v>700</v>
      </c>
      <c r="E2177" s="1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7">
        <f t="shared" si="133"/>
        <v>26.923076923076923</v>
      </c>
      <c r="O2177" s="5">
        <f t="shared" si="134"/>
        <v>2.5</v>
      </c>
      <c r="P2177" s="6" t="s">
        <v>8280</v>
      </c>
      <c r="Q2177" s="6" t="s">
        <v>8281</v>
      </c>
      <c r="R2177" s="11">
        <f t="shared" si="135"/>
        <v>42564.634097222224</v>
      </c>
      <c r="S2177" s="12">
        <f t="shared" si="132"/>
        <v>42571.634097222224</v>
      </c>
    </row>
    <row r="2178" spans="1:19" ht="43.2">
      <c r="A2178">
        <v>2176</v>
      </c>
      <c r="B2178" s="3" t="s">
        <v>2177</v>
      </c>
      <c r="C2178" s="3" t="s">
        <v>6286</v>
      </c>
      <c r="D2178" s="15">
        <v>5000</v>
      </c>
      <c r="E2178" s="1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7">
        <f t="shared" si="133"/>
        <v>70.422535211267601</v>
      </c>
      <c r="O2178" s="5">
        <f t="shared" si="134"/>
        <v>1.2602</v>
      </c>
      <c r="P2178" s="6" t="s">
        <v>8280</v>
      </c>
      <c r="Q2178" s="6" t="s">
        <v>8281</v>
      </c>
      <c r="R2178" s="11">
        <f t="shared" si="135"/>
        <v>42096.258206018523</v>
      </c>
      <c r="S2178" s="12">
        <f t="shared" ref="S2178:S2241" si="136">(I2178/86400)+25569+(-9/24)</f>
        <v>42126.258206018523</v>
      </c>
    </row>
    <row r="2179" spans="1:19" ht="72">
      <c r="A2179">
        <v>2177</v>
      </c>
      <c r="B2179" s="3" t="s">
        <v>2178</v>
      </c>
      <c r="C2179" s="3" t="s">
        <v>6287</v>
      </c>
      <c r="D2179" s="15">
        <v>2500</v>
      </c>
      <c r="E2179" s="1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7">
        <f t="shared" ref="N2179:N2242" si="137">D2179/L2179</f>
        <v>65.78947368421052</v>
      </c>
      <c r="O2179" s="5">
        <f t="shared" ref="O2179:O2242" si="138">E2179/D2179</f>
        <v>1.0012000000000001</v>
      </c>
      <c r="P2179" s="6" t="s">
        <v>8280</v>
      </c>
      <c r="Q2179" s="6" t="s">
        <v>8281</v>
      </c>
      <c r="R2179" s="11">
        <f t="shared" ref="R2179:R2242" si="139">(J2179/86400)+25569+(-9/24)</f>
        <v>42501.875775462962</v>
      </c>
      <c r="S2179" s="12">
        <f t="shared" si="136"/>
        <v>42526.875775462962</v>
      </c>
    </row>
    <row r="2180" spans="1:19" ht="43.2">
      <c r="A2180">
        <v>2178</v>
      </c>
      <c r="B2180" s="3" t="s">
        <v>2179</v>
      </c>
      <c r="C2180" s="3" t="s">
        <v>6288</v>
      </c>
      <c r="D2180" s="15">
        <v>25000</v>
      </c>
      <c r="E2180" s="1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7">
        <f t="shared" si="137"/>
        <v>29.103608847497089</v>
      </c>
      <c r="O2180" s="5">
        <f t="shared" si="138"/>
        <v>1.3864000000000001</v>
      </c>
      <c r="P2180" s="6" t="s">
        <v>8280</v>
      </c>
      <c r="Q2180" s="6" t="s">
        <v>8281</v>
      </c>
      <c r="R2180" s="11">
        <f t="shared" si="139"/>
        <v>42723.26153935185</v>
      </c>
      <c r="S2180" s="12">
        <f t="shared" si="136"/>
        <v>42753.26153935185</v>
      </c>
    </row>
    <row r="2181" spans="1:19" ht="43.2">
      <c r="A2181">
        <v>2179</v>
      </c>
      <c r="B2181" s="3" t="s">
        <v>2180</v>
      </c>
      <c r="C2181" s="3" t="s">
        <v>6289</v>
      </c>
      <c r="D2181" s="15">
        <v>1000</v>
      </c>
      <c r="E2181" s="1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7">
        <f t="shared" si="137"/>
        <v>47.61904761904762</v>
      </c>
      <c r="O2181" s="5">
        <f t="shared" si="138"/>
        <v>1.6140000000000001</v>
      </c>
      <c r="P2181" s="6" t="s">
        <v>8280</v>
      </c>
      <c r="Q2181" s="6" t="s">
        <v>8281</v>
      </c>
      <c r="R2181" s="11">
        <f t="shared" si="139"/>
        <v>42074.796203703707</v>
      </c>
      <c r="S2181" s="12">
        <f t="shared" si="136"/>
        <v>42104.796203703707</v>
      </c>
    </row>
    <row r="2182" spans="1:19" ht="28.8">
      <c r="A2182">
        <v>2180</v>
      </c>
      <c r="B2182" s="3" t="s">
        <v>2181</v>
      </c>
      <c r="C2182" s="3" t="s">
        <v>6290</v>
      </c>
      <c r="D2182" s="15">
        <v>5000</v>
      </c>
      <c r="E2182" s="1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7">
        <f t="shared" si="137"/>
        <v>64.102564102564102</v>
      </c>
      <c r="O2182" s="5">
        <f t="shared" si="138"/>
        <v>1.071842</v>
      </c>
      <c r="P2182" s="6" t="s">
        <v>8280</v>
      </c>
      <c r="Q2182" s="6" t="s">
        <v>8281</v>
      </c>
      <c r="R2182" s="11">
        <f t="shared" si="139"/>
        <v>42279.294768518521</v>
      </c>
      <c r="S2182" s="12">
        <f t="shared" si="136"/>
        <v>42321.336435185185</v>
      </c>
    </row>
    <row r="2183" spans="1:19" ht="57.6">
      <c r="A2183">
        <v>2181</v>
      </c>
      <c r="B2183" s="3" t="s">
        <v>2182</v>
      </c>
      <c r="C2183" s="3" t="s">
        <v>6291</v>
      </c>
      <c r="D2183" s="15">
        <v>2000</v>
      </c>
      <c r="E2183" s="1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7">
        <f t="shared" si="137"/>
        <v>37.735849056603776</v>
      </c>
      <c r="O2183" s="5">
        <f t="shared" si="138"/>
        <v>1.5309999999999999</v>
      </c>
      <c r="P2183" s="6" t="s">
        <v>8288</v>
      </c>
      <c r="Q2183" s="6" t="s">
        <v>8306</v>
      </c>
      <c r="R2183" s="11">
        <f t="shared" si="139"/>
        <v>42772.630243055552</v>
      </c>
      <c r="S2183" s="12">
        <f t="shared" si="136"/>
        <v>42786.630243055552</v>
      </c>
    </row>
    <row r="2184" spans="1:19" ht="43.2">
      <c r="A2184">
        <v>2182</v>
      </c>
      <c r="B2184" s="3" t="s">
        <v>2183</v>
      </c>
      <c r="C2184" s="3" t="s">
        <v>6292</v>
      </c>
      <c r="D2184" s="15">
        <v>3000</v>
      </c>
      <c r="E2184" s="1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7">
        <f t="shared" si="137"/>
        <v>8.4269662921348321</v>
      </c>
      <c r="O2184" s="5">
        <f t="shared" si="138"/>
        <v>5.2416666666666663</v>
      </c>
      <c r="P2184" s="6" t="s">
        <v>8288</v>
      </c>
      <c r="Q2184" s="6" t="s">
        <v>8306</v>
      </c>
      <c r="R2184" s="11">
        <f t="shared" si="139"/>
        <v>41879.525752314818</v>
      </c>
      <c r="S2184" s="12">
        <f t="shared" si="136"/>
        <v>41914.525752314818</v>
      </c>
    </row>
    <row r="2185" spans="1:19" ht="43.2">
      <c r="A2185">
        <v>2183</v>
      </c>
      <c r="B2185" s="3" t="s">
        <v>2184</v>
      </c>
      <c r="C2185" s="3" t="s">
        <v>6293</v>
      </c>
      <c r="D2185" s="15">
        <v>1800</v>
      </c>
      <c r="E2185" s="1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7">
        <f t="shared" si="137"/>
        <v>6.4516129032258061</v>
      </c>
      <c r="O2185" s="5">
        <f t="shared" si="138"/>
        <v>4.8927777777777779</v>
      </c>
      <c r="P2185" s="6" t="s">
        <v>8288</v>
      </c>
      <c r="Q2185" s="6" t="s">
        <v>8306</v>
      </c>
      <c r="R2185" s="11">
        <f t="shared" si="139"/>
        <v>42744.990474537037</v>
      </c>
      <c r="S2185" s="12">
        <f t="shared" si="136"/>
        <v>42774.833333333328</v>
      </c>
    </row>
    <row r="2186" spans="1:19" ht="57.6">
      <c r="A2186">
        <v>2184</v>
      </c>
      <c r="B2186" s="3" t="s">
        <v>2185</v>
      </c>
      <c r="C2186" s="3" t="s">
        <v>6294</v>
      </c>
      <c r="D2186" s="15">
        <v>10000</v>
      </c>
      <c r="E2186" s="1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7">
        <f t="shared" si="137"/>
        <v>37.593984962406012</v>
      </c>
      <c r="O2186" s="5">
        <f t="shared" si="138"/>
        <v>2.8473999999999999</v>
      </c>
      <c r="P2186" s="6" t="s">
        <v>8288</v>
      </c>
      <c r="Q2186" s="6" t="s">
        <v>8306</v>
      </c>
      <c r="R2186" s="11">
        <f t="shared" si="139"/>
        <v>42380.315289351856</v>
      </c>
      <c r="S2186" s="12">
        <f t="shared" si="136"/>
        <v>42394.291666666672</v>
      </c>
    </row>
    <row r="2187" spans="1:19" ht="43.2">
      <c r="A2187">
        <v>2185</v>
      </c>
      <c r="B2187" s="3" t="s">
        <v>2186</v>
      </c>
      <c r="C2187" s="3" t="s">
        <v>6295</v>
      </c>
      <c r="D2187" s="15">
        <v>5000</v>
      </c>
      <c r="E2187" s="1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7">
        <f t="shared" si="137"/>
        <v>8.0256821829855536</v>
      </c>
      <c r="O2187" s="5">
        <f t="shared" si="138"/>
        <v>18.569700000000001</v>
      </c>
      <c r="P2187" s="6" t="s">
        <v>8288</v>
      </c>
      <c r="Q2187" s="6" t="s">
        <v>8306</v>
      </c>
      <c r="R2187" s="11">
        <f t="shared" si="139"/>
        <v>41318.974988425922</v>
      </c>
      <c r="S2187" s="12">
        <f t="shared" si="136"/>
        <v>41358.974988425922</v>
      </c>
    </row>
    <row r="2188" spans="1:19" ht="43.2">
      <c r="A2188">
        <v>2186</v>
      </c>
      <c r="B2188" s="3" t="s">
        <v>2187</v>
      </c>
      <c r="C2188" s="3" t="s">
        <v>6296</v>
      </c>
      <c r="D2188" s="15">
        <v>20000</v>
      </c>
      <c r="E2188" s="1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7">
        <f t="shared" si="137"/>
        <v>51.020408163265309</v>
      </c>
      <c r="O2188" s="5">
        <f t="shared" si="138"/>
        <v>1.0967499999999999</v>
      </c>
      <c r="P2188" s="6" t="s">
        <v>8288</v>
      </c>
      <c r="Q2188" s="6" t="s">
        <v>8306</v>
      </c>
      <c r="R2188" s="11">
        <f t="shared" si="139"/>
        <v>42583.240081018521</v>
      </c>
      <c r="S2188" s="12">
        <f t="shared" si="136"/>
        <v>42619.708333333328</v>
      </c>
    </row>
    <row r="2189" spans="1:19" ht="43.2">
      <c r="A2189">
        <v>2187</v>
      </c>
      <c r="B2189" s="3" t="s">
        <v>2188</v>
      </c>
      <c r="C2189" s="3" t="s">
        <v>6297</v>
      </c>
      <c r="D2189" s="15">
        <v>20000</v>
      </c>
      <c r="E2189" s="1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7">
        <f t="shared" si="137"/>
        <v>5.6148231330713081</v>
      </c>
      <c r="O2189" s="5">
        <f t="shared" si="138"/>
        <v>10.146425000000001</v>
      </c>
      <c r="P2189" s="6" t="s">
        <v>8288</v>
      </c>
      <c r="Q2189" s="6" t="s">
        <v>8306</v>
      </c>
      <c r="R2189" s="11">
        <f t="shared" si="139"/>
        <v>42067.834097222221</v>
      </c>
      <c r="S2189" s="12">
        <f t="shared" si="136"/>
        <v>42096.790972222225</v>
      </c>
    </row>
    <row r="2190" spans="1:19" ht="43.2">
      <c r="A2190">
        <v>2188</v>
      </c>
      <c r="B2190" s="3" t="s">
        <v>2189</v>
      </c>
      <c r="C2190" s="3" t="s">
        <v>6298</v>
      </c>
      <c r="D2190" s="15">
        <v>5494</v>
      </c>
      <c r="E2190" s="1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7">
        <f t="shared" si="137"/>
        <v>10.688715953307392</v>
      </c>
      <c r="O2190" s="5">
        <f t="shared" si="138"/>
        <v>4.1217692027666546</v>
      </c>
      <c r="P2190" s="6" t="s">
        <v>8288</v>
      </c>
      <c r="Q2190" s="6" t="s">
        <v>8306</v>
      </c>
      <c r="R2190" s="11">
        <f t="shared" si="139"/>
        <v>42633.211122685185</v>
      </c>
      <c r="S2190" s="12">
        <f t="shared" si="136"/>
        <v>42668.333333333328</v>
      </c>
    </row>
    <row r="2191" spans="1:19" ht="43.2">
      <c r="A2191">
        <v>2189</v>
      </c>
      <c r="B2191" s="3" t="s">
        <v>2190</v>
      </c>
      <c r="C2191" s="3" t="s">
        <v>6299</v>
      </c>
      <c r="D2191" s="15">
        <v>1200</v>
      </c>
      <c r="E2191" s="1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7">
        <f t="shared" si="137"/>
        <v>13.636363636363637</v>
      </c>
      <c r="O2191" s="5">
        <f t="shared" si="138"/>
        <v>5.0324999999999998</v>
      </c>
      <c r="P2191" s="6" t="s">
        <v>8288</v>
      </c>
      <c r="Q2191" s="6" t="s">
        <v>8306</v>
      </c>
      <c r="R2191" s="11">
        <f t="shared" si="139"/>
        <v>42467.413194444445</v>
      </c>
      <c r="S2191" s="12">
        <f t="shared" si="136"/>
        <v>42481.541666666672</v>
      </c>
    </row>
    <row r="2192" spans="1:19" ht="43.2">
      <c r="A2192">
        <v>2190</v>
      </c>
      <c r="B2192" s="3" t="s">
        <v>2191</v>
      </c>
      <c r="C2192" s="3" t="s">
        <v>6300</v>
      </c>
      <c r="D2192" s="15">
        <v>19000</v>
      </c>
      <c r="E2192" s="1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7">
        <f t="shared" si="137"/>
        <v>35.381750465549345</v>
      </c>
      <c r="O2192" s="5">
        <f t="shared" si="138"/>
        <v>1.8461052631578947</v>
      </c>
      <c r="P2192" s="6" t="s">
        <v>8288</v>
      </c>
      <c r="Q2192" s="6" t="s">
        <v>8306</v>
      </c>
      <c r="R2192" s="11">
        <f t="shared" si="139"/>
        <v>42417.250046296293</v>
      </c>
      <c r="S2192" s="12">
        <f t="shared" si="136"/>
        <v>42451.915972222225</v>
      </c>
    </row>
    <row r="2193" spans="1:19" ht="43.2">
      <c r="A2193">
        <v>2191</v>
      </c>
      <c r="B2193" s="3" t="s">
        <v>2192</v>
      </c>
      <c r="C2193" s="3" t="s">
        <v>6301</v>
      </c>
      <c r="D2193" s="15">
        <v>750</v>
      </c>
      <c r="E2193" s="1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7">
        <f t="shared" si="137"/>
        <v>30</v>
      </c>
      <c r="O2193" s="5">
        <f t="shared" si="138"/>
        <v>1.1973333333333334</v>
      </c>
      <c r="P2193" s="6" t="s">
        <v>8288</v>
      </c>
      <c r="Q2193" s="6" t="s">
        <v>8306</v>
      </c>
      <c r="R2193" s="11">
        <f t="shared" si="139"/>
        <v>42768.458645833336</v>
      </c>
      <c r="S2193" s="12">
        <f t="shared" si="136"/>
        <v>42780.458645833336</v>
      </c>
    </row>
    <row r="2194" spans="1:19" ht="43.2">
      <c r="A2194">
        <v>2192</v>
      </c>
      <c r="B2194" s="3" t="s">
        <v>2193</v>
      </c>
      <c r="C2194" s="3" t="s">
        <v>6302</v>
      </c>
      <c r="D2194" s="15">
        <v>12000</v>
      </c>
      <c r="E2194" s="1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7">
        <f t="shared" si="137"/>
        <v>3.7059913526868438</v>
      </c>
      <c r="O2194" s="5">
        <f t="shared" si="138"/>
        <v>10.812401666666668</v>
      </c>
      <c r="P2194" s="6" t="s">
        <v>8288</v>
      </c>
      <c r="Q2194" s="6" t="s">
        <v>8306</v>
      </c>
      <c r="R2194" s="11">
        <f t="shared" si="139"/>
        <v>42691.4762037037</v>
      </c>
      <c r="S2194" s="12">
        <f t="shared" si="136"/>
        <v>42719.583333333328</v>
      </c>
    </row>
    <row r="2195" spans="1:19" ht="57.6">
      <c r="A2195">
        <v>2193</v>
      </c>
      <c r="B2195" s="3" t="s">
        <v>2194</v>
      </c>
      <c r="C2195" s="3" t="s">
        <v>6303</v>
      </c>
      <c r="D2195" s="15">
        <v>15000</v>
      </c>
      <c r="E2195" s="1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7">
        <f t="shared" si="137"/>
        <v>16.722408026755854</v>
      </c>
      <c r="O2195" s="5">
        <f t="shared" si="138"/>
        <v>4.5237333333333334</v>
      </c>
      <c r="P2195" s="6" t="s">
        <v>8288</v>
      </c>
      <c r="Q2195" s="6" t="s">
        <v>8306</v>
      </c>
      <c r="R2195" s="11">
        <f t="shared" si="139"/>
        <v>42664.030925925923</v>
      </c>
      <c r="S2195" s="12">
        <f t="shared" si="136"/>
        <v>42694.832638888889</v>
      </c>
    </row>
    <row r="2196" spans="1:19" ht="57.6">
      <c r="A2196">
        <v>2194</v>
      </c>
      <c r="B2196" s="3" t="s">
        <v>2195</v>
      </c>
      <c r="C2196" s="3" t="s">
        <v>6304</v>
      </c>
      <c r="D2196" s="15">
        <v>10000</v>
      </c>
      <c r="E2196" s="1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7">
        <f t="shared" si="137"/>
        <v>11.389521640091116</v>
      </c>
      <c r="O2196" s="5">
        <f t="shared" si="138"/>
        <v>5.3737000000000004</v>
      </c>
      <c r="P2196" s="6" t="s">
        <v>8288</v>
      </c>
      <c r="Q2196" s="6" t="s">
        <v>8306</v>
      </c>
      <c r="R2196" s="11">
        <f t="shared" si="139"/>
        <v>42425.382986111115</v>
      </c>
      <c r="S2196" s="12">
        <f t="shared" si="136"/>
        <v>42455.341319444444</v>
      </c>
    </row>
    <row r="2197" spans="1:19" ht="28.8">
      <c r="A2197">
        <v>2195</v>
      </c>
      <c r="B2197" s="3" t="s">
        <v>2196</v>
      </c>
      <c r="C2197" s="3" t="s">
        <v>6305</v>
      </c>
      <c r="D2197" s="15">
        <v>4600</v>
      </c>
      <c r="E2197" s="1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7">
        <f t="shared" si="137"/>
        <v>40</v>
      </c>
      <c r="O2197" s="5">
        <f t="shared" si="138"/>
        <v>1.2032608695652174</v>
      </c>
      <c r="P2197" s="6" t="s">
        <v>8288</v>
      </c>
      <c r="Q2197" s="6" t="s">
        <v>8306</v>
      </c>
      <c r="R2197" s="11">
        <f t="shared" si="139"/>
        <v>42197.396990740745</v>
      </c>
      <c r="S2197" s="12">
        <f t="shared" si="136"/>
        <v>42227.396990740745</v>
      </c>
    </row>
    <row r="2198" spans="1:19" ht="28.8">
      <c r="A2198">
        <v>2196</v>
      </c>
      <c r="B2198" s="3" t="s">
        <v>2197</v>
      </c>
      <c r="C2198" s="3" t="s">
        <v>6306</v>
      </c>
      <c r="D2198" s="15">
        <v>14000</v>
      </c>
      <c r="E2198" s="1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7">
        <f t="shared" si="137"/>
        <v>59.82905982905983</v>
      </c>
      <c r="O2198" s="5">
        <f t="shared" si="138"/>
        <v>1.1383571428571428</v>
      </c>
      <c r="P2198" s="6" t="s">
        <v>8288</v>
      </c>
      <c r="Q2198" s="6" t="s">
        <v>8306</v>
      </c>
      <c r="R2198" s="11">
        <f t="shared" si="139"/>
        <v>42675.112291666665</v>
      </c>
      <c r="S2198" s="12">
        <f t="shared" si="136"/>
        <v>42705.916666666672</v>
      </c>
    </row>
    <row r="2199" spans="1:19" ht="43.2">
      <c r="A2199">
        <v>2197</v>
      </c>
      <c r="B2199" s="3" t="s">
        <v>2198</v>
      </c>
      <c r="C2199" s="3" t="s">
        <v>6307</v>
      </c>
      <c r="D2199" s="15">
        <v>30000</v>
      </c>
      <c r="E2199" s="1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7">
        <f t="shared" si="137"/>
        <v>6.9284064665127021</v>
      </c>
      <c r="O2199" s="5">
        <f t="shared" si="138"/>
        <v>9.5103109999999997</v>
      </c>
      <c r="P2199" s="6" t="s">
        <v>8288</v>
      </c>
      <c r="Q2199" s="6" t="s">
        <v>8306</v>
      </c>
      <c r="R2199" s="11">
        <f t="shared" si="139"/>
        <v>42033.209016203706</v>
      </c>
      <c r="S2199" s="12">
        <f t="shared" si="136"/>
        <v>42063.209016203706</v>
      </c>
    </row>
    <row r="2200" spans="1:19" ht="43.2">
      <c r="A2200">
        <v>2198</v>
      </c>
      <c r="B2200" s="3" t="s">
        <v>2199</v>
      </c>
      <c r="C2200" s="3" t="s">
        <v>6308</v>
      </c>
      <c r="D2200" s="15">
        <v>40000</v>
      </c>
      <c r="E2200" s="1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7">
        <f t="shared" si="137"/>
        <v>61.443932411674346</v>
      </c>
      <c r="O2200" s="5">
        <f t="shared" si="138"/>
        <v>1.3289249999999999</v>
      </c>
      <c r="P2200" s="6" t="s">
        <v>8288</v>
      </c>
      <c r="Q2200" s="6" t="s">
        <v>8306</v>
      </c>
      <c r="R2200" s="11">
        <f t="shared" si="139"/>
        <v>42292.138888888891</v>
      </c>
      <c r="S2200" s="12">
        <f t="shared" si="136"/>
        <v>42322.180555555555</v>
      </c>
    </row>
    <row r="2201" spans="1:19" ht="28.8">
      <c r="A2201">
        <v>2199</v>
      </c>
      <c r="B2201" s="3" t="s">
        <v>2200</v>
      </c>
      <c r="C2201" s="3" t="s">
        <v>6309</v>
      </c>
      <c r="D2201" s="15">
        <v>9000</v>
      </c>
      <c r="E2201" s="1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7">
        <f t="shared" si="137"/>
        <v>35.856573705179279</v>
      </c>
      <c r="O2201" s="5">
        <f t="shared" si="138"/>
        <v>1.4697777777777778</v>
      </c>
      <c r="P2201" s="6" t="s">
        <v>8288</v>
      </c>
      <c r="Q2201" s="6" t="s">
        <v>8306</v>
      </c>
      <c r="R2201" s="11">
        <f t="shared" si="139"/>
        <v>42262.041643518518</v>
      </c>
      <c r="S2201" s="12">
        <f t="shared" si="136"/>
        <v>42292.041643518518</v>
      </c>
    </row>
    <row r="2202" spans="1:19" ht="43.2">
      <c r="A2202">
        <v>2200</v>
      </c>
      <c r="B2202" s="3" t="s">
        <v>2201</v>
      </c>
      <c r="C2202" s="3" t="s">
        <v>6310</v>
      </c>
      <c r="D2202" s="15">
        <v>2000</v>
      </c>
      <c r="E2202" s="1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7">
        <f t="shared" si="137"/>
        <v>7.6045627376425857</v>
      </c>
      <c r="O2202" s="5">
        <f t="shared" si="138"/>
        <v>5.4215</v>
      </c>
      <c r="P2202" s="6" t="s">
        <v>8288</v>
      </c>
      <c r="Q2202" s="6" t="s">
        <v>8306</v>
      </c>
      <c r="R2202" s="11">
        <f t="shared" si="139"/>
        <v>42163.250787037032</v>
      </c>
      <c r="S2202" s="12">
        <f t="shared" si="136"/>
        <v>42190.75</v>
      </c>
    </row>
    <row r="2203" spans="1:19" ht="43.2">
      <c r="A2203">
        <v>2201</v>
      </c>
      <c r="B2203" s="3" t="s">
        <v>2202</v>
      </c>
      <c r="C2203" s="3" t="s">
        <v>6311</v>
      </c>
      <c r="D2203" s="15">
        <v>110</v>
      </c>
      <c r="E2203" s="1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7">
        <f t="shared" si="137"/>
        <v>3.9285714285714284</v>
      </c>
      <c r="O2203" s="5">
        <f t="shared" si="138"/>
        <v>3.8271818181818182</v>
      </c>
      <c r="P2203" s="6" t="s">
        <v>8280</v>
      </c>
      <c r="Q2203" s="6" t="s">
        <v>8285</v>
      </c>
      <c r="R2203" s="11">
        <f t="shared" si="139"/>
        <v>41276.471817129626</v>
      </c>
      <c r="S2203" s="12">
        <f t="shared" si="136"/>
        <v>41290.471817129626</v>
      </c>
    </row>
    <row r="2204" spans="1:19" ht="28.8">
      <c r="A2204">
        <v>2202</v>
      </c>
      <c r="B2204" s="3" t="s">
        <v>2203</v>
      </c>
      <c r="C2204" s="3" t="s">
        <v>6312</v>
      </c>
      <c r="D2204" s="15">
        <v>4000</v>
      </c>
      <c r="E2204" s="1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7">
        <f t="shared" si="137"/>
        <v>5.547850208044383</v>
      </c>
      <c r="O2204" s="5">
        <f t="shared" si="138"/>
        <v>7.0418124999999998</v>
      </c>
      <c r="P2204" s="6" t="s">
        <v>8280</v>
      </c>
      <c r="Q2204" s="6" t="s">
        <v>8285</v>
      </c>
      <c r="R2204" s="11">
        <f t="shared" si="139"/>
        <v>41184.474166666667</v>
      </c>
      <c r="S2204" s="12">
        <f t="shared" si="136"/>
        <v>41214.474166666667</v>
      </c>
    </row>
    <row r="2205" spans="1:19" ht="43.2">
      <c r="A2205">
        <v>2203</v>
      </c>
      <c r="B2205" s="3" t="s">
        <v>2204</v>
      </c>
      <c r="C2205" s="3" t="s">
        <v>6313</v>
      </c>
      <c r="D2205" s="15">
        <v>2000</v>
      </c>
      <c r="E2205" s="1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7">
        <f t="shared" si="137"/>
        <v>40</v>
      </c>
      <c r="O2205" s="5">
        <f t="shared" si="138"/>
        <v>1.0954999999999999</v>
      </c>
      <c r="P2205" s="6" t="s">
        <v>8280</v>
      </c>
      <c r="Q2205" s="6" t="s">
        <v>8285</v>
      </c>
      <c r="R2205" s="11">
        <f t="shared" si="139"/>
        <v>42241.48474537037</v>
      </c>
      <c r="S2205" s="12">
        <f t="shared" si="136"/>
        <v>42271.48474537037</v>
      </c>
    </row>
    <row r="2206" spans="1:19" ht="43.2">
      <c r="A2206">
        <v>2204</v>
      </c>
      <c r="B2206" s="3" t="s">
        <v>2205</v>
      </c>
      <c r="C2206" s="3" t="s">
        <v>6314</v>
      </c>
      <c r="D2206" s="15">
        <v>1500</v>
      </c>
      <c r="E2206" s="1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7">
        <f t="shared" si="137"/>
        <v>20.547945205479451</v>
      </c>
      <c r="O2206" s="5">
        <f t="shared" si="138"/>
        <v>1.3286666666666667</v>
      </c>
      <c r="P2206" s="6" t="s">
        <v>8280</v>
      </c>
      <c r="Q2206" s="6" t="s">
        <v>8285</v>
      </c>
      <c r="R2206" s="11">
        <f t="shared" si="139"/>
        <v>41311.936562499999</v>
      </c>
      <c r="S2206" s="12">
        <f t="shared" si="136"/>
        <v>41341.936562499999</v>
      </c>
    </row>
    <row r="2207" spans="1:19" ht="43.2">
      <c r="A2207">
        <v>2205</v>
      </c>
      <c r="B2207" s="3" t="s">
        <v>2206</v>
      </c>
      <c r="C2207" s="3" t="s">
        <v>6315</v>
      </c>
      <c r="D2207" s="15">
        <v>750</v>
      </c>
      <c r="E2207" s="1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7">
        <f t="shared" si="137"/>
        <v>27.777777777777779</v>
      </c>
      <c r="O2207" s="5">
        <f t="shared" si="138"/>
        <v>1.52</v>
      </c>
      <c r="P2207" s="6" t="s">
        <v>8280</v>
      </c>
      <c r="Q2207" s="6" t="s">
        <v>8285</v>
      </c>
      <c r="R2207" s="11">
        <f t="shared" si="139"/>
        <v>41031.446631944447</v>
      </c>
      <c r="S2207" s="12">
        <f t="shared" si="136"/>
        <v>41061.446631944447</v>
      </c>
    </row>
    <row r="2208" spans="1:19" ht="43.2">
      <c r="A2208">
        <v>2206</v>
      </c>
      <c r="B2208" s="3" t="s">
        <v>2207</v>
      </c>
      <c r="C2208" s="3" t="s">
        <v>6316</v>
      </c>
      <c r="D2208" s="15">
        <v>1100</v>
      </c>
      <c r="E2208" s="1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7">
        <f t="shared" si="137"/>
        <v>32.352941176470587</v>
      </c>
      <c r="O2208" s="5">
        <f t="shared" si="138"/>
        <v>1.0272727272727273</v>
      </c>
      <c r="P2208" s="6" t="s">
        <v>8280</v>
      </c>
      <c r="Q2208" s="6" t="s">
        <v>8285</v>
      </c>
      <c r="R2208" s="11">
        <f t="shared" si="139"/>
        <v>40996.882222222222</v>
      </c>
      <c r="S2208" s="12">
        <f t="shared" si="136"/>
        <v>41014.882222222222</v>
      </c>
    </row>
    <row r="2209" spans="1:19" ht="43.2">
      <c r="A2209">
        <v>2207</v>
      </c>
      <c r="B2209" s="3" t="s">
        <v>2208</v>
      </c>
      <c r="C2209" s="3" t="s">
        <v>6317</v>
      </c>
      <c r="D2209" s="15">
        <v>2000</v>
      </c>
      <c r="E2209" s="1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7">
        <f t="shared" si="137"/>
        <v>285.71428571428572</v>
      </c>
      <c r="O2209" s="5">
        <f t="shared" si="138"/>
        <v>1</v>
      </c>
      <c r="P2209" s="6" t="s">
        <v>8280</v>
      </c>
      <c r="Q2209" s="6" t="s">
        <v>8285</v>
      </c>
      <c r="R2209" s="11">
        <f t="shared" si="139"/>
        <v>41563.819131944445</v>
      </c>
      <c r="S2209" s="12">
        <f t="shared" si="136"/>
        <v>41593.860798611109</v>
      </c>
    </row>
    <row r="2210" spans="1:19" ht="43.2">
      <c r="A2210">
        <v>2208</v>
      </c>
      <c r="B2210" s="3" t="s">
        <v>2209</v>
      </c>
      <c r="C2210" s="3" t="s">
        <v>6318</v>
      </c>
      <c r="D2210" s="15">
        <v>1000</v>
      </c>
      <c r="E2210" s="1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7">
        <f t="shared" si="137"/>
        <v>41.666666666666664</v>
      </c>
      <c r="O2210" s="5">
        <f t="shared" si="138"/>
        <v>1.016</v>
      </c>
      <c r="P2210" s="6" t="s">
        <v>8280</v>
      </c>
      <c r="Q2210" s="6" t="s">
        <v>8285</v>
      </c>
      <c r="R2210" s="11">
        <f t="shared" si="139"/>
        <v>40946.507245370369</v>
      </c>
      <c r="S2210" s="12">
        <f t="shared" si="136"/>
        <v>41005.791666666664</v>
      </c>
    </row>
    <row r="2211" spans="1:19" ht="28.8">
      <c r="A2211">
        <v>2209</v>
      </c>
      <c r="B2211" s="3" t="s">
        <v>2210</v>
      </c>
      <c r="C2211" s="3" t="s">
        <v>6319</v>
      </c>
      <c r="D2211" s="15">
        <v>500</v>
      </c>
      <c r="E2211" s="1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7">
        <f t="shared" si="137"/>
        <v>33.333333333333336</v>
      </c>
      <c r="O2211" s="5">
        <f t="shared" si="138"/>
        <v>1.508</v>
      </c>
      <c r="P2211" s="6" t="s">
        <v>8280</v>
      </c>
      <c r="Q2211" s="6" t="s">
        <v>8285</v>
      </c>
      <c r="R2211" s="11">
        <f t="shared" si="139"/>
        <v>41732.104675925926</v>
      </c>
      <c r="S2211" s="12">
        <f t="shared" si="136"/>
        <v>41743.583333333336</v>
      </c>
    </row>
    <row r="2212" spans="1:19" ht="43.2">
      <c r="A2212">
        <v>2210</v>
      </c>
      <c r="B2212" s="3" t="s">
        <v>2211</v>
      </c>
      <c r="C2212" s="3" t="s">
        <v>6320</v>
      </c>
      <c r="D2212" s="15">
        <v>4000</v>
      </c>
      <c r="E2212" s="1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7">
        <f t="shared" si="137"/>
        <v>55.555555555555557</v>
      </c>
      <c r="O2212" s="5">
        <f t="shared" si="138"/>
        <v>1.11425</v>
      </c>
      <c r="P2212" s="6" t="s">
        <v>8280</v>
      </c>
      <c r="Q2212" s="6" t="s">
        <v>8285</v>
      </c>
      <c r="R2212" s="11">
        <f t="shared" si="139"/>
        <v>40955.691087962965</v>
      </c>
      <c r="S2212" s="12">
        <f t="shared" si="136"/>
        <v>41013.358333333337</v>
      </c>
    </row>
    <row r="2213" spans="1:19" ht="43.2">
      <c r="A2213">
        <v>2211</v>
      </c>
      <c r="B2213" s="3" t="s">
        <v>2212</v>
      </c>
      <c r="C2213" s="3" t="s">
        <v>6321</v>
      </c>
      <c r="D2213" s="15">
        <v>2500</v>
      </c>
      <c r="E2213" s="1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7">
        <f t="shared" si="137"/>
        <v>20.833333333333332</v>
      </c>
      <c r="O2213" s="5">
        <f t="shared" si="138"/>
        <v>1.956</v>
      </c>
      <c r="P2213" s="6" t="s">
        <v>8280</v>
      </c>
      <c r="Q2213" s="6" t="s">
        <v>8285</v>
      </c>
      <c r="R2213" s="11">
        <f t="shared" si="139"/>
        <v>41716.410011574073</v>
      </c>
      <c r="S2213" s="12">
        <f t="shared" si="136"/>
        <v>41738.915972222225</v>
      </c>
    </row>
    <row r="2214" spans="1:19" ht="43.2">
      <c r="A2214">
        <v>2212</v>
      </c>
      <c r="B2214" s="3" t="s">
        <v>2213</v>
      </c>
      <c r="C2214" s="3" t="s">
        <v>6322</v>
      </c>
      <c r="D2214" s="15">
        <v>6000</v>
      </c>
      <c r="E2214" s="1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7">
        <f t="shared" si="137"/>
        <v>48.780487804878049</v>
      </c>
      <c r="O2214" s="5">
        <f t="shared" si="138"/>
        <v>1.1438333333333333</v>
      </c>
      <c r="P2214" s="6" t="s">
        <v>8280</v>
      </c>
      <c r="Q2214" s="6" t="s">
        <v>8285</v>
      </c>
      <c r="R2214" s="11">
        <f t="shared" si="139"/>
        <v>41548.372418981482</v>
      </c>
      <c r="S2214" s="12">
        <f t="shared" si="136"/>
        <v>41581.666666666664</v>
      </c>
    </row>
    <row r="2215" spans="1:19" ht="57.6">
      <c r="A2215">
        <v>2213</v>
      </c>
      <c r="B2215" s="3" t="s">
        <v>2214</v>
      </c>
      <c r="C2215" s="3" t="s">
        <v>6323</v>
      </c>
      <c r="D2215" s="15">
        <v>5</v>
      </c>
      <c r="E2215" s="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7">
        <f t="shared" si="137"/>
        <v>5</v>
      </c>
      <c r="O2215" s="5">
        <f t="shared" si="138"/>
        <v>2</v>
      </c>
      <c r="P2215" s="6" t="s">
        <v>8280</v>
      </c>
      <c r="Q2215" s="6" t="s">
        <v>8285</v>
      </c>
      <c r="R2215" s="11">
        <f t="shared" si="139"/>
        <v>42109.451145833329</v>
      </c>
      <c r="S2215" s="12">
        <f t="shared" si="136"/>
        <v>42139.451145833329</v>
      </c>
    </row>
    <row r="2216" spans="1:19" ht="43.2">
      <c r="A2216">
        <v>2214</v>
      </c>
      <c r="B2216" s="3" t="s">
        <v>2215</v>
      </c>
      <c r="C2216" s="3" t="s">
        <v>6324</v>
      </c>
      <c r="D2216" s="15">
        <v>600</v>
      </c>
      <c r="E2216" s="1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7">
        <f t="shared" si="137"/>
        <v>25</v>
      </c>
      <c r="O2216" s="5">
        <f t="shared" si="138"/>
        <v>2.9250166666666666</v>
      </c>
      <c r="P2216" s="6" t="s">
        <v>8280</v>
      </c>
      <c r="Q2216" s="6" t="s">
        <v>8285</v>
      </c>
      <c r="R2216" s="11">
        <f t="shared" si="139"/>
        <v>41646.417222222226</v>
      </c>
      <c r="S2216" s="12">
        <f t="shared" si="136"/>
        <v>41676.417222222226</v>
      </c>
    </row>
    <row r="2217" spans="1:19" ht="28.8">
      <c r="A2217">
        <v>2215</v>
      </c>
      <c r="B2217" s="3" t="s">
        <v>2216</v>
      </c>
      <c r="C2217" s="3" t="s">
        <v>6325</v>
      </c>
      <c r="D2217" s="15">
        <v>550</v>
      </c>
      <c r="E2217" s="1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7">
        <f t="shared" si="137"/>
        <v>16.666666666666668</v>
      </c>
      <c r="O2217" s="5">
        <f t="shared" si="138"/>
        <v>1.5636363636363637</v>
      </c>
      <c r="P2217" s="6" t="s">
        <v>8280</v>
      </c>
      <c r="Q2217" s="6" t="s">
        <v>8285</v>
      </c>
      <c r="R2217" s="11">
        <f t="shared" si="139"/>
        <v>40958.342268518521</v>
      </c>
      <c r="S2217" s="12">
        <f t="shared" si="136"/>
        <v>40980.915972222225</v>
      </c>
    </row>
    <row r="2218" spans="1:19" ht="43.2">
      <c r="A2218">
        <v>2216</v>
      </c>
      <c r="B2218" s="3" t="s">
        <v>2217</v>
      </c>
      <c r="C2218" s="3" t="s">
        <v>6326</v>
      </c>
      <c r="D2218" s="15">
        <v>300</v>
      </c>
      <c r="E2218" s="1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7">
        <f t="shared" si="137"/>
        <v>21.428571428571427</v>
      </c>
      <c r="O2218" s="5">
        <f t="shared" si="138"/>
        <v>1.0566666666666666</v>
      </c>
      <c r="P2218" s="6" t="s">
        <v>8280</v>
      </c>
      <c r="Q2218" s="6" t="s">
        <v>8285</v>
      </c>
      <c r="R2218" s="11">
        <f t="shared" si="139"/>
        <v>42194.37667824074</v>
      </c>
      <c r="S2218" s="12">
        <f t="shared" si="136"/>
        <v>42208.37667824074</v>
      </c>
    </row>
    <row r="2219" spans="1:19" ht="43.2">
      <c r="A2219">
        <v>2217</v>
      </c>
      <c r="B2219" s="3" t="s">
        <v>2218</v>
      </c>
      <c r="C2219" s="3" t="s">
        <v>6327</v>
      </c>
      <c r="D2219" s="15">
        <v>420</v>
      </c>
      <c r="E2219" s="1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7">
        <f t="shared" si="137"/>
        <v>46.666666666666664</v>
      </c>
      <c r="O2219" s="5">
        <f t="shared" si="138"/>
        <v>1.0119047619047619</v>
      </c>
      <c r="P2219" s="6" t="s">
        <v>8280</v>
      </c>
      <c r="Q2219" s="6" t="s">
        <v>8285</v>
      </c>
      <c r="R2219" s="11">
        <f t="shared" si="139"/>
        <v>42299.401770833334</v>
      </c>
      <c r="S2219" s="12">
        <f t="shared" si="136"/>
        <v>42309.958333333328</v>
      </c>
    </row>
    <row r="2220" spans="1:19" ht="43.2">
      <c r="A2220">
        <v>2218</v>
      </c>
      <c r="B2220" s="3" t="s">
        <v>2219</v>
      </c>
      <c r="C2220" s="3" t="s">
        <v>6328</v>
      </c>
      <c r="D2220" s="15">
        <v>2000</v>
      </c>
      <c r="E2220" s="1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7">
        <f t="shared" si="137"/>
        <v>26.315789473684209</v>
      </c>
      <c r="O2220" s="5">
        <f t="shared" si="138"/>
        <v>1.2283299999999999</v>
      </c>
      <c r="P2220" s="6" t="s">
        <v>8280</v>
      </c>
      <c r="Q2220" s="6" t="s">
        <v>8285</v>
      </c>
      <c r="R2220" s="11">
        <f t="shared" si="139"/>
        <v>41127.437303240738</v>
      </c>
      <c r="S2220" s="12">
        <f t="shared" si="136"/>
        <v>41149.625</v>
      </c>
    </row>
    <row r="2221" spans="1:19" ht="43.2">
      <c r="A2221">
        <v>2219</v>
      </c>
      <c r="B2221" s="3" t="s">
        <v>2220</v>
      </c>
      <c r="C2221" s="3" t="s">
        <v>6329</v>
      </c>
      <c r="D2221" s="15">
        <v>1000</v>
      </c>
      <c r="E2221" s="1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7">
        <f t="shared" si="137"/>
        <v>52.631578947368418</v>
      </c>
      <c r="O2221" s="5">
        <f t="shared" si="138"/>
        <v>1.0149999999999999</v>
      </c>
      <c r="P2221" s="6" t="s">
        <v>8280</v>
      </c>
      <c r="Q2221" s="6" t="s">
        <v>8285</v>
      </c>
      <c r="R2221" s="11">
        <f t="shared" si="139"/>
        <v>42205.343888888892</v>
      </c>
      <c r="S2221" s="12">
        <f t="shared" si="136"/>
        <v>42235.343888888892</v>
      </c>
    </row>
    <row r="2222" spans="1:19" ht="43.2">
      <c r="A2222">
        <v>2220</v>
      </c>
      <c r="B2222" s="3" t="s">
        <v>2221</v>
      </c>
      <c r="C2222" s="3" t="s">
        <v>6330</v>
      </c>
      <c r="D2222" s="15">
        <v>3500</v>
      </c>
      <c r="E2222" s="1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7">
        <f t="shared" si="137"/>
        <v>50.724637681159422</v>
      </c>
      <c r="O2222" s="5">
        <f t="shared" si="138"/>
        <v>1.0114285714285713</v>
      </c>
      <c r="P2222" s="6" t="s">
        <v>8280</v>
      </c>
      <c r="Q2222" s="6" t="s">
        <v>8285</v>
      </c>
      <c r="R2222" s="11">
        <f t="shared" si="139"/>
        <v>41451.685601851852</v>
      </c>
      <c r="S2222" s="12">
        <f t="shared" si="136"/>
        <v>41481.685601851852</v>
      </c>
    </row>
    <row r="2223" spans="1:19" ht="43.2">
      <c r="A2223">
        <v>2221</v>
      </c>
      <c r="B2223" s="3" t="s">
        <v>2222</v>
      </c>
      <c r="C2223" s="3" t="s">
        <v>6331</v>
      </c>
      <c r="D2223" s="15">
        <v>7500</v>
      </c>
      <c r="E2223" s="1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7">
        <f t="shared" si="137"/>
        <v>34.403669724770644</v>
      </c>
      <c r="O2223" s="5">
        <f t="shared" si="138"/>
        <v>1.0811999999999999</v>
      </c>
      <c r="P2223" s="6" t="s">
        <v>8288</v>
      </c>
      <c r="Q2223" s="6" t="s">
        <v>8306</v>
      </c>
      <c r="R2223" s="11">
        <f t="shared" si="139"/>
        <v>42452.291770833333</v>
      </c>
      <c r="S2223" s="12">
        <f t="shared" si="136"/>
        <v>42482.625</v>
      </c>
    </row>
    <row r="2224" spans="1:19" ht="43.2">
      <c r="A2224">
        <v>2222</v>
      </c>
      <c r="B2224" s="3" t="s">
        <v>2223</v>
      </c>
      <c r="C2224" s="3" t="s">
        <v>6332</v>
      </c>
      <c r="D2224" s="15">
        <v>500</v>
      </c>
      <c r="E2224" s="1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7">
        <f t="shared" si="137"/>
        <v>16.666666666666668</v>
      </c>
      <c r="O2224" s="5">
        <f t="shared" si="138"/>
        <v>1.6259999999999999</v>
      </c>
      <c r="P2224" s="6" t="s">
        <v>8288</v>
      </c>
      <c r="Q2224" s="6" t="s">
        <v>8306</v>
      </c>
      <c r="R2224" s="11">
        <f t="shared" si="139"/>
        <v>40906.412581018521</v>
      </c>
      <c r="S2224" s="12">
        <f t="shared" si="136"/>
        <v>40936.412581018521</v>
      </c>
    </row>
    <row r="2225" spans="1:19" ht="57.6">
      <c r="A2225">
        <v>2223</v>
      </c>
      <c r="B2225" s="3" t="s">
        <v>2224</v>
      </c>
      <c r="C2225" s="3" t="s">
        <v>6333</v>
      </c>
      <c r="D2225" s="15">
        <v>19500</v>
      </c>
      <c r="E2225" s="1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7">
        <f t="shared" si="137"/>
        <v>195</v>
      </c>
      <c r="O2225" s="5">
        <f t="shared" si="138"/>
        <v>1.0580000000000001</v>
      </c>
      <c r="P2225" s="6" t="s">
        <v>8288</v>
      </c>
      <c r="Q2225" s="6" t="s">
        <v>8306</v>
      </c>
      <c r="R2225" s="11">
        <f t="shared" si="139"/>
        <v>42152.265833333338</v>
      </c>
      <c r="S2225" s="12">
        <f t="shared" si="136"/>
        <v>42182.265833333338</v>
      </c>
    </row>
    <row r="2226" spans="1:19" ht="43.2">
      <c r="A2226">
        <v>2224</v>
      </c>
      <c r="B2226" s="3" t="s">
        <v>2225</v>
      </c>
      <c r="C2226" s="3" t="s">
        <v>6334</v>
      </c>
      <c r="D2226" s="15">
        <v>10000</v>
      </c>
      <c r="E2226" s="1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7">
        <f t="shared" si="137"/>
        <v>33.783783783783782</v>
      </c>
      <c r="O2226" s="5">
        <f t="shared" si="138"/>
        <v>2.4315000000000002</v>
      </c>
      <c r="P2226" s="6" t="s">
        <v>8288</v>
      </c>
      <c r="Q2226" s="6" t="s">
        <v>8306</v>
      </c>
      <c r="R2226" s="11">
        <f t="shared" si="139"/>
        <v>42644.292534722219</v>
      </c>
      <c r="S2226" s="12">
        <f t="shared" si="136"/>
        <v>42672.416666666672</v>
      </c>
    </row>
    <row r="2227" spans="1:19" ht="43.2">
      <c r="A2227">
        <v>2225</v>
      </c>
      <c r="B2227" s="3" t="s">
        <v>2226</v>
      </c>
      <c r="C2227" s="3" t="s">
        <v>6335</v>
      </c>
      <c r="D2227" s="15">
        <v>21000</v>
      </c>
      <c r="E2227" s="1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7">
        <f t="shared" si="137"/>
        <v>17.441860465116278</v>
      </c>
      <c r="O2227" s="5">
        <f t="shared" si="138"/>
        <v>9.4483338095238096</v>
      </c>
      <c r="P2227" s="6" t="s">
        <v>8288</v>
      </c>
      <c r="Q2227" s="6" t="s">
        <v>8306</v>
      </c>
      <c r="R2227" s="11">
        <f t="shared" si="139"/>
        <v>41873.41684027778</v>
      </c>
      <c r="S2227" s="12">
        <f t="shared" si="136"/>
        <v>41903.41684027778</v>
      </c>
    </row>
    <row r="2228" spans="1:19" ht="43.2">
      <c r="A2228">
        <v>2226</v>
      </c>
      <c r="B2228" s="3" t="s">
        <v>2227</v>
      </c>
      <c r="C2228" s="3" t="s">
        <v>6336</v>
      </c>
      <c r="D2228" s="15">
        <v>18000</v>
      </c>
      <c r="E2228" s="1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7">
        <f t="shared" si="137"/>
        <v>56.074766355140184</v>
      </c>
      <c r="O2228" s="5">
        <f t="shared" si="138"/>
        <v>1.0846283333333333</v>
      </c>
      <c r="P2228" s="6" t="s">
        <v>8288</v>
      </c>
      <c r="Q2228" s="6" t="s">
        <v>8306</v>
      </c>
      <c r="R2228" s="11">
        <f t="shared" si="139"/>
        <v>42381.42386574074</v>
      </c>
      <c r="S2228" s="12">
        <f t="shared" si="136"/>
        <v>42411.832638888889</v>
      </c>
    </row>
    <row r="2229" spans="1:19" ht="43.2">
      <c r="A2229">
        <v>2227</v>
      </c>
      <c r="B2229" s="3" t="s">
        <v>2228</v>
      </c>
      <c r="C2229" s="3" t="s">
        <v>6337</v>
      </c>
      <c r="D2229" s="15">
        <v>13000</v>
      </c>
      <c r="E2229" s="1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7">
        <f t="shared" si="137"/>
        <v>43.189368770764119</v>
      </c>
      <c r="O2229" s="5">
        <f t="shared" si="138"/>
        <v>1.5737692307692308</v>
      </c>
      <c r="P2229" s="6" t="s">
        <v>8288</v>
      </c>
      <c r="Q2229" s="6" t="s">
        <v>8306</v>
      </c>
      <c r="R2229" s="11">
        <f t="shared" si="139"/>
        <v>41561.432349537034</v>
      </c>
      <c r="S2229" s="12">
        <f t="shared" si="136"/>
        <v>41591.474016203705</v>
      </c>
    </row>
    <row r="2230" spans="1:19" ht="57.6">
      <c r="A2230">
        <v>2228</v>
      </c>
      <c r="B2230" s="3" t="s">
        <v>2229</v>
      </c>
      <c r="C2230" s="3" t="s">
        <v>6338</v>
      </c>
      <c r="D2230" s="15">
        <v>1000</v>
      </c>
      <c r="E2230" s="1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7">
        <f t="shared" si="137"/>
        <v>6.9444444444444446</v>
      </c>
      <c r="O2230" s="5">
        <f t="shared" si="138"/>
        <v>11.744899999999999</v>
      </c>
      <c r="P2230" s="6" t="s">
        <v>8288</v>
      </c>
      <c r="Q2230" s="6" t="s">
        <v>8306</v>
      </c>
      <c r="R2230" s="11">
        <f t="shared" si="139"/>
        <v>42201.903194444443</v>
      </c>
      <c r="S2230" s="12">
        <f t="shared" si="136"/>
        <v>42231.903194444443</v>
      </c>
    </row>
    <row r="2231" spans="1:19" ht="43.2">
      <c r="A2231">
        <v>2229</v>
      </c>
      <c r="B2231" s="3" t="s">
        <v>2230</v>
      </c>
      <c r="C2231" s="3" t="s">
        <v>6339</v>
      </c>
      <c r="D2231" s="15">
        <v>8012</v>
      </c>
      <c r="E2231" s="1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7">
        <f t="shared" si="137"/>
        <v>14.86456400742115</v>
      </c>
      <c r="O2231" s="5">
        <f t="shared" si="138"/>
        <v>1.7104755366949576</v>
      </c>
      <c r="P2231" s="6" t="s">
        <v>8288</v>
      </c>
      <c r="Q2231" s="6" t="s">
        <v>8306</v>
      </c>
      <c r="R2231" s="11">
        <f t="shared" si="139"/>
        <v>41484.289247685185</v>
      </c>
      <c r="S2231" s="12">
        <f t="shared" si="136"/>
        <v>41519.791666666664</v>
      </c>
    </row>
    <row r="2232" spans="1:19" ht="43.2">
      <c r="A2232">
        <v>2230</v>
      </c>
      <c r="B2232" s="3" t="s">
        <v>2231</v>
      </c>
      <c r="C2232" s="3" t="s">
        <v>6340</v>
      </c>
      <c r="D2232" s="15">
        <v>8500</v>
      </c>
      <c r="E2232" s="1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7">
        <f t="shared" si="137"/>
        <v>17.068273092369477</v>
      </c>
      <c r="O2232" s="5">
        <f t="shared" si="138"/>
        <v>1.2595294117647058</v>
      </c>
      <c r="P2232" s="6" t="s">
        <v>8288</v>
      </c>
      <c r="Q2232" s="6" t="s">
        <v>8306</v>
      </c>
      <c r="R2232" s="11">
        <f t="shared" si="139"/>
        <v>41724.506099537037</v>
      </c>
      <c r="S2232" s="12">
        <f t="shared" si="136"/>
        <v>41754.506099537037</v>
      </c>
    </row>
    <row r="2233" spans="1:19" ht="43.2">
      <c r="A2233">
        <v>2231</v>
      </c>
      <c r="B2233" s="3" t="s">
        <v>2232</v>
      </c>
      <c r="C2233" s="3" t="s">
        <v>6341</v>
      </c>
      <c r="D2233" s="15">
        <v>2500</v>
      </c>
      <c r="E2233" s="1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7">
        <f t="shared" si="137"/>
        <v>2.2461814914645104</v>
      </c>
      <c r="O2233" s="5">
        <f t="shared" si="138"/>
        <v>12.121296000000001</v>
      </c>
      <c r="P2233" s="6" t="s">
        <v>8288</v>
      </c>
      <c r="Q2233" s="6" t="s">
        <v>8306</v>
      </c>
      <c r="R2233" s="11">
        <f t="shared" si="139"/>
        <v>41423.535891203705</v>
      </c>
      <c r="S2233" s="12">
        <f t="shared" si="136"/>
        <v>41449.833333333336</v>
      </c>
    </row>
    <row r="2234" spans="1:19" ht="43.2">
      <c r="A2234">
        <v>2232</v>
      </c>
      <c r="B2234" s="3" t="s">
        <v>2233</v>
      </c>
      <c r="C2234" s="3" t="s">
        <v>6342</v>
      </c>
      <c r="D2234" s="15">
        <v>5000</v>
      </c>
      <c r="E2234" s="1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7">
        <f t="shared" si="137"/>
        <v>5.0607287449392713</v>
      </c>
      <c r="O2234" s="5">
        <f t="shared" si="138"/>
        <v>4.9580000000000002</v>
      </c>
      <c r="P2234" s="6" t="s">
        <v>8288</v>
      </c>
      <c r="Q2234" s="6" t="s">
        <v>8306</v>
      </c>
      <c r="R2234" s="11">
        <f t="shared" si="139"/>
        <v>41806.419074074074</v>
      </c>
      <c r="S2234" s="12">
        <f t="shared" si="136"/>
        <v>41838.75</v>
      </c>
    </row>
    <row r="2235" spans="1:19" ht="43.2">
      <c r="A2235">
        <v>2233</v>
      </c>
      <c r="B2235" s="3" t="s">
        <v>2234</v>
      </c>
      <c r="C2235" s="3" t="s">
        <v>6343</v>
      </c>
      <c r="D2235" s="15">
        <v>2500</v>
      </c>
      <c r="E2235" s="1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7">
        <f t="shared" si="137"/>
        <v>6.3938618925831205</v>
      </c>
      <c r="O2235" s="5">
        <f t="shared" si="138"/>
        <v>3.3203999999999998</v>
      </c>
      <c r="P2235" s="6" t="s">
        <v>8288</v>
      </c>
      <c r="Q2235" s="6" t="s">
        <v>8306</v>
      </c>
      <c r="R2235" s="11">
        <f t="shared" si="139"/>
        <v>42331.003923611112</v>
      </c>
      <c r="S2235" s="12">
        <f t="shared" si="136"/>
        <v>42351.625</v>
      </c>
    </row>
    <row r="2236" spans="1:19" ht="43.2">
      <c r="A2236">
        <v>2234</v>
      </c>
      <c r="B2236" s="3" t="s">
        <v>2235</v>
      </c>
      <c r="C2236" s="3" t="s">
        <v>6344</v>
      </c>
      <c r="D2236" s="15">
        <v>100</v>
      </c>
      <c r="E2236" s="1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7">
        <f t="shared" si="137"/>
        <v>3.5714285714285716</v>
      </c>
      <c r="O2236" s="5">
        <f t="shared" si="138"/>
        <v>11.65</v>
      </c>
      <c r="P2236" s="6" t="s">
        <v>8288</v>
      </c>
      <c r="Q2236" s="6" t="s">
        <v>8306</v>
      </c>
      <c r="R2236" s="11">
        <f t="shared" si="139"/>
        <v>42710.449618055558</v>
      </c>
      <c r="S2236" s="12">
        <f t="shared" si="136"/>
        <v>42740.449618055558</v>
      </c>
    </row>
    <row r="2237" spans="1:19" ht="28.8">
      <c r="A2237">
        <v>2235</v>
      </c>
      <c r="B2237" s="3" t="s">
        <v>2236</v>
      </c>
      <c r="C2237" s="3" t="s">
        <v>6345</v>
      </c>
      <c r="D2237" s="15">
        <v>13000</v>
      </c>
      <c r="E2237" s="1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7">
        <f t="shared" si="137"/>
        <v>88.435374149659864</v>
      </c>
      <c r="O2237" s="5">
        <f t="shared" si="138"/>
        <v>1.5331538461538461</v>
      </c>
      <c r="P2237" s="6" t="s">
        <v>8288</v>
      </c>
      <c r="Q2237" s="6" t="s">
        <v>8306</v>
      </c>
      <c r="R2237" s="11">
        <f t="shared" si="139"/>
        <v>42061.647118055553</v>
      </c>
      <c r="S2237" s="12">
        <f t="shared" si="136"/>
        <v>42091.605451388888</v>
      </c>
    </row>
    <row r="2238" spans="1:19" ht="43.2">
      <c r="A2238">
        <v>2236</v>
      </c>
      <c r="B2238" s="3" t="s">
        <v>2237</v>
      </c>
      <c r="C2238" s="3" t="s">
        <v>6346</v>
      </c>
      <c r="D2238" s="15">
        <v>2800</v>
      </c>
      <c r="E2238" s="1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7">
        <f t="shared" si="137"/>
        <v>4.117647058823529</v>
      </c>
      <c r="O2238" s="5">
        <f t="shared" si="138"/>
        <v>5.3710714285714287</v>
      </c>
      <c r="P2238" s="6" t="s">
        <v>8288</v>
      </c>
      <c r="Q2238" s="6" t="s">
        <v>8306</v>
      </c>
      <c r="R2238" s="11">
        <f t="shared" si="139"/>
        <v>42371.242164351846</v>
      </c>
      <c r="S2238" s="12">
        <f t="shared" si="136"/>
        <v>42401.242164351846</v>
      </c>
    </row>
    <row r="2239" spans="1:19" ht="43.2">
      <c r="A2239">
        <v>2237</v>
      </c>
      <c r="B2239" s="3" t="s">
        <v>2238</v>
      </c>
      <c r="C2239" s="3" t="s">
        <v>6347</v>
      </c>
      <c r="D2239" s="15">
        <v>18000</v>
      </c>
      <c r="E2239" s="1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7">
        <f t="shared" si="137"/>
        <v>18.311291963377418</v>
      </c>
      <c r="O2239" s="5">
        <f t="shared" si="138"/>
        <v>3.5292777777777777</v>
      </c>
      <c r="P2239" s="6" t="s">
        <v>8288</v>
      </c>
      <c r="Q2239" s="6" t="s">
        <v>8306</v>
      </c>
      <c r="R2239" s="11">
        <f t="shared" si="139"/>
        <v>41914.628275462965</v>
      </c>
      <c r="S2239" s="12">
        <f t="shared" si="136"/>
        <v>41954.957638888889</v>
      </c>
    </row>
    <row r="2240" spans="1:19" ht="28.8">
      <c r="A2240">
        <v>2238</v>
      </c>
      <c r="B2240" s="3" t="s">
        <v>2239</v>
      </c>
      <c r="C2240" s="3" t="s">
        <v>6348</v>
      </c>
      <c r="D2240" s="15">
        <v>4000</v>
      </c>
      <c r="E2240" s="1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7">
        <f t="shared" si="137"/>
        <v>50.632911392405063</v>
      </c>
      <c r="O2240" s="5">
        <f t="shared" si="138"/>
        <v>1.3740000000000001</v>
      </c>
      <c r="P2240" s="6" t="s">
        <v>8288</v>
      </c>
      <c r="Q2240" s="6" t="s">
        <v>8306</v>
      </c>
      <c r="R2240" s="11">
        <f t="shared" si="139"/>
        <v>42774.246712962966</v>
      </c>
      <c r="S2240" s="12">
        <f t="shared" si="136"/>
        <v>42804.246712962966</v>
      </c>
    </row>
    <row r="2241" spans="1:19" ht="28.8">
      <c r="A2241">
        <v>2239</v>
      </c>
      <c r="B2241" s="3" t="s">
        <v>2240</v>
      </c>
      <c r="C2241" s="3" t="s">
        <v>6349</v>
      </c>
      <c r="D2241" s="15">
        <v>25000</v>
      </c>
      <c r="E2241" s="1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7">
        <f t="shared" si="137"/>
        <v>58.685446009389672</v>
      </c>
      <c r="O2241" s="5">
        <f t="shared" si="138"/>
        <v>1.2802667999999999</v>
      </c>
      <c r="P2241" s="6" t="s">
        <v>8288</v>
      </c>
      <c r="Q2241" s="6" t="s">
        <v>8306</v>
      </c>
      <c r="R2241" s="11">
        <f t="shared" si="139"/>
        <v>41572.583495370374</v>
      </c>
      <c r="S2241" s="12">
        <f t="shared" si="136"/>
        <v>41608.793055555558</v>
      </c>
    </row>
    <row r="2242" spans="1:19" ht="43.2">
      <c r="A2242">
        <v>2240</v>
      </c>
      <c r="B2242" s="3" t="s">
        <v>2241</v>
      </c>
      <c r="C2242" s="3" t="s">
        <v>6350</v>
      </c>
      <c r="D2242" s="15">
        <v>5000</v>
      </c>
      <c r="E2242" s="1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7">
        <f t="shared" si="137"/>
        <v>52.083333333333336</v>
      </c>
      <c r="O2242" s="5">
        <f t="shared" si="138"/>
        <v>2.7067999999999999</v>
      </c>
      <c r="P2242" s="6" t="s">
        <v>8288</v>
      </c>
      <c r="Q2242" s="6" t="s">
        <v>8306</v>
      </c>
      <c r="R2242" s="11">
        <f t="shared" si="139"/>
        <v>42452.450740740736</v>
      </c>
      <c r="S2242" s="12">
        <f t="shared" ref="S2242:S2305" si="140">(I2242/86400)+25569+(-9/24)</f>
        <v>42482.450740740736</v>
      </c>
    </row>
    <row r="2243" spans="1:19" ht="43.2">
      <c r="A2243">
        <v>2241</v>
      </c>
      <c r="B2243" s="3" t="s">
        <v>2242</v>
      </c>
      <c r="C2243" s="3" t="s">
        <v>6351</v>
      </c>
      <c r="D2243" s="15">
        <v>1000</v>
      </c>
      <c r="E2243" s="1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7">
        <f t="shared" ref="N2243:N2306" si="141">D2243/L2243</f>
        <v>6.1349693251533743</v>
      </c>
      <c r="O2243" s="5">
        <f t="shared" ref="O2243:O2306" si="142">E2243/D2243</f>
        <v>8.0640000000000001</v>
      </c>
      <c r="P2243" s="6" t="s">
        <v>8288</v>
      </c>
      <c r="Q2243" s="6" t="s">
        <v>8306</v>
      </c>
      <c r="R2243" s="11">
        <f t="shared" ref="R2243:R2306" si="143">(J2243/86400)+25569+(-9/24)</f>
        <v>42766.452546296292</v>
      </c>
      <c r="S2243" s="12">
        <f t="shared" si="140"/>
        <v>42796.452546296292</v>
      </c>
    </row>
    <row r="2244" spans="1:19" ht="28.8">
      <c r="A2244">
        <v>2242</v>
      </c>
      <c r="B2244" s="3" t="s">
        <v>2243</v>
      </c>
      <c r="C2244" s="3" t="s">
        <v>6352</v>
      </c>
      <c r="D2244" s="15">
        <v>10000</v>
      </c>
      <c r="E2244" s="1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7">
        <f t="shared" si="141"/>
        <v>3.9603960396039604</v>
      </c>
      <c r="O2244" s="5">
        <f t="shared" si="142"/>
        <v>13.600976000000001</v>
      </c>
      <c r="P2244" s="6" t="s">
        <v>8288</v>
      </c>
      <c r="Q2244" s="6" t="s">
        <v>8306</v>
      </c>
      <c r="R2244" s="11">
        <f t="shared" si="143"/>
        <v>41569.200613425928</v>
      </c>
      <c r="S2244" s="12">
        <f t="shared" si="140"/>
        <v>41604.751388888893</v>
      </c>
    </row>
    <row r="2245" spans="1:19" ht="43.2">
      <c r="A2245">
        <v>2243</v>
      </c>
      <c r="B2245" s="3" t="s">
        <v>2244</v>
      </c>
      <c r="C2245" s="3" t="s">
        <v>6353</v>
      </c>
      <c r="D2245" s="15">
        <v>1</v>
      </c>
      <c r="E2245" s="1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7">
        <f t="shared" si="141"/>
        <v>4.9140049140049139E-4</v>
      </c>
      <c r="O2245" s="5">
        <f t="shared" si="142"/>
        <v>9302.5</v>
      </c>
      <c r="P2245" s="6" t="s">
        <v>8288</v>
      </c>
      <c r="Q2245" s="6" t="s">
        <v>8306</v>
      </c>
      <c r="R2245" s="11">
        <f t="shared" si="143"/>
        <v>42800.376041666663</v>
      </c>
      <c r="S2245" s="12">
        <f t="shared" si="140"/>
        <v>42806.75</v>
      </c>
    </row>
    <row r="2246" spans="1:19" ht="43.2">
      <c r="A2246">
        <v>2244</v>
      </c>
      <c r="B2246" s="3" t="s">
        <v>2245</v>
      </c>
      <c r="C2246" s="3" t="s">
        <v>6354</v>
      </c>
      <c r="D2246" s="15">
        <v>5000</v>
      </c>
      <c r="E2246" s="1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7">
        <f t="shared" si="141"/>
        <v>17.241379310344829</v>
      </c>
      <c r="O2246" s="5">
        <f t="shared" si="142"/>
        <v>3.7702</v>
      </c>
      <c r="P2246" s="6" t="s">
        <v>8288</v>
      </c>
      <c r="Q2246" s="6" t="s">
        <v>8306</v>
      </c>
      <c r="R2246" s="11">
        <f t="shared" si="143"/>
        <v>42647.443819444445</v>
      </c>
      <c r="S2246" s="12">
        <f t="shared" si="140"/>
        <v>42659.479166666672</v>
      </c>
    </row>
    <row r="2247" spans="1:19" ht="43.2">
      <c r="A2247">
        <v>2245</v>
      </c>
      <c r="B2247" s="3" t="s">
        <v>2246</v>
      </c>
      <c r="C2247" s="3" t="s">
        <v>6355</v>
      </c>
      <c r="D2247" s="15">
        <v>4000</v>
      </c>
      <c r="E2247" s="1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7">
        <f t="shared" si="141"/>
        <v>2.0202020202020203</v>
      </c>
      <c r="O2247" s="5">
        <f t="shared" si="142"/>
        <v>26.47025</v>
      </c>
      <c r="P2247" s="6" t="s">
        <v>8288</v>
      </c>
      <c r="Q2247" s="6" t="s">
        <v>8306</v>
      </c>
      <c r="R2247" s="11">
        <f t="shared" si="143"/>
        <v>41660.33353009259</v>
      </c>
      <c r="S2247" s="12">
        <f t="shared" si="140"/>
        <v>41691.375</v>
      </c>
    </row>
    <row r="2248" spans="1:19" ht="43.2">
      <c r="A2248">
        <v>2246</v>
      </c>
      <c r="B2248" s="3" t="s">
        <v>2247</v>
      </c>
      <c r="C2248" s="3" t="s">
        <v>6356</v>
      </c>
      <c r="D2248" s="15">
        <v>2500</v>
      </c>
      <c r="E2248" s="1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7">
        <f t="shared" si="141"/>
        <v>43.859649122807021</v>
      </c>
      <c r="O2248" s="5">
        <f t="shared" si="142"/>
        <v>1.0012000000000001</v>
      </c>
      <c r="P2248" s="6" t="s">
        <v>8288</v>
      </c>
      <c r="Q2248" s="6" t="s">
        <v>8306</v>
      </c>
      <c r="R2248" s="11">
        <f t="shared" si="143"/>
        <v>42221.41678240741</v>
      </c>
      <c r="S2248" s="12">
        <f t="shared" si="140"/>
        <v>42251.41678240741</v>
      </c>
    </row>
    <row r="2249" spans="1:19" ht="28.8">
      <c r="A2249">
        <v>2247</v>
      </c>
      <c r="B2249" s="3" t="s">
        <v>2248</v>
      </c>
      <c r="C2249" s="3" t="s">
        <v>6357</v>
      </c>
      <c r="D2249" s="15">
        <v>18500</v>
      </c>
      <c r="E2249" s="1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7">
        <f t="shared" si="141"/>
        <v>48.684210526315788</v>
      </c>
      <c r="O2249" s="5">
        <f t="shared" si="142"/>
        <v>1.0445405405405406</v>
      </c>
      <c r="P2249" s="6" t="s">
        <v>8288</v>
      </c>
      <c r="Q2249" s="6" t="s">
        <v>8306</v>
      </c>
      <c r="R2249" s="11">
        <f t="shared" si="143"/>
        <v>42200.291261574079</v>
      </c>
      <c r="S2249" s="12">
        <f t="shared" si="140"/>
        <v>42214.291261574079</v>
      </c>
    </row>
    <row r="2250" spans="1:19" ht="43.2">
      <c r="A2250">
        <v>2248</v>
      </c>
      <c r="B2250" s="3" t="s">
        <v>2249</v>
      </c>
      <c r="C2250" s="3" t="s">
        <v>6358</v>
      </c>
      <c r="D2250" s="15">
        <v>7000</v>
      </c>
      <c r="E2250" s="1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7">
        <f t="shared" si="141"/>
        <v>54.6875</v>
      </c>
      <c r="O2250" s="5">
        <f t="shared" si="142"/>
        <v>1.0721428571428571</v>
      </c>
      <c r="P2250" s="6" t="s">
        <v>8288</v>
      </c>
      <c r="Q2250" s="6" t="s">
        <v>8306</v>
      </c>
      <c r="R2250" s="11">
        <f t="shared" si="143"/>
        <v>42688.500902777778</v>
      </c>
      <c r="S2250" s="12">
        <f t="shared" si="140"/>
        <v>42718.500902777778</v>
      </c>
    </row>
    <row r="2251" spans="1:19" ht="43.2">
      <c r="A2251">
        <v>2249</v>
      </c>
      <c r="B2251" s="3" t="s">
        <v>2250</v>
      </c>
      <c r="C2251" s="3" t="s">
        <v>6359</v>
      </c>
      <c r="D2251" s="15">
        <v>3500</v>
      </c>
      <c r="E2251" s="1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7">
        <f t="shared" si="141"/>
        <v>19.444444444444443</v>
      </c>
      <c r="O2251" s="5">
        <f t="shared" si="142"/>
        <v>1.6877142857142857</v>
      </c>
      <c r="P2251" s="6" t="s">
        <v>8288</v>
      </c>
      <c r="Q2251" s="6" t="s">
        <v>8306</v>
      </c>
      <c r="R2251" s="11">
        <f t="shared" si="143"/>
        <v>41336.328298611115</v>
      </c>
      <c r="S2251" s="12">
        <f t="shared" si="140"/>
        <v>41366.286631944444</v>
      </c>
    </row>
    <row r="2252" spans="1:19" ht="43.2">
      <c r="A2252">
        <v>2250</v>
      </c>
      <c r="B2252" s="3" t="s">
        <v>2251</v>
      </c>
      <c r="C2252" s="3" t="s">
        <v>6360</v>
      </c>
      <c r="D2252" s="15">
        <v>25000</v>
      </c>
      <c r="E2252" s="1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7">
        <f t="shared" si="141"/>
        <v>43.782837127845887</v>
      </c>
      <c r="O2252" s="5">
        <f t="shared" si="142"/>
        <v>9.7511200000000002</v>
      </c>
      <c r="P2252" s="6" t="s">
        <v>8288</v>
      </c>
      <c r="Q2252" s="6" t="s">
        <v>8306</v>
      </c>
      <c r="R2252" s="11">
        <f t="shared" si="143"/>
        <v>42676.630474537036</v>
      </c>
      <c r="S2252" s="12">
        <f t="shared" si="140"/>
        <v>42706.6721412037</v>
      </c>
    </row>
    <row r="2253" spans="1:19" ht="43.2">
      <c r="A2253">
        <v>2251</v>
      </c>
      <c r="B2253" s="3" t="s">
        <v>2252</v>
      </c>
      <c r="C2253" s="3" t="s">
        <v>6361</v>
      </c>
      <c r="D2253" s="15">
        <v>8500</v>
      </c>
      <c r="E2253" s="1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7">
        <f t="shared" si="141"/>
        <v>17.708333333333332</v>
      </c>
      <c r="O2253" s="5">
        <f t="shared" si="142"/>
        <v>1.3444929411764706</v>
      </c>
      <c r="P2253" s="6" t="s">
        <v>8288</v>
      </c>
      <c r="Q2253" s="6" t="s">
        <v>8306</v>
      </c>
      <c r="R2253" s="11">
        <f t="shared" si="143"/>
        <v>41845.97079861111</v>
      </c>
      <c r="S2253" s="12">
        <f t="shared" si="140"/>
        <v>41866.97079861111</v>
      </c>
    </row>
    <row r="2254" spans="1:19" ht="43.2">
      <c r="A2254">
        <v>2252</v>
      </c>
      <c r="B2254" s="3" t="s">
        <v>2253</v>
      </c>
      <c r="C2254" s="3" t="s">
        <v>6362</v>
      </c>
      <c r="D2254" s="15">
        <v>9000</v>
      </c>
      <c r="E2254" s="1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7">
        <f t="shared" si="141"/>
        <v>36.144578313253014</v>
      </c>
      <c r="O2254" s="5">
        <f t="shared" si="142"/>
        <v>2.722777777777778</v>
      </c>
      <c r="P2254" s="6" t="s">
        <v>8288</v>
      </c>
      <c r="Q2254" s="6" t="s">
        <v>8306</v>
      </c>
      <c r="R2254" s="11">
        <f t="shared" si="143"/>
        <v>42572.952986111108</v>
      </c>
      <c r="S2254" s="12">
        <f t="shared" si="140"/>
        <v>42587.952986111108</v>
      </c>
    </row>
    <row r="2255" spans="1:19" ht="43.2">
      <c r="A2255">
        <v>2253</v>
      </c>
      <c r="B2255" s="3" t="s">
        <v>2254</v>
      </c>
      <c r="C2255" s="3" t="s">
        <v>6363</v>
      </c>
      <c r="D2255" s="15">
        <v>8000</v>
      </c>
      <c r="E2255" s="1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7">
        <f t="shared" si="141"/>
        <v>95.238095238095241</v>
      </c>
      <c r="O2255" s="5">
        <f t="shared" si="142"/>
        <v>1.1268750000000001</v>
      </c>
      <c r="P2255" s="6" t="s">
        <v>8288</v>
      </c>
      <c r="Q2255" s="6" t="s">
        <v>8306</v>
      </c>
      <c r="R2255" s="11">
        <f t="shared" si="143"/>
        <v>42296.256331018521</v>
      </c>
      <c r="S2255" s="12">
        <f t="shared" si="140"/>
        <v>42326.297997685186</v>
      </c>
    </row>
    <row r="2256" spans="1:19" ht="43.2">
      <c r="A2256">
        <v>2254</v>
      </c>
      <c r="B2256" s="3" t="s">
        <v>2255</v>
      </c>
      <c r="C2256" s="3" t="s">
        <v>6364</v>
      </c>
      <c r="D2256" s="15">
        <v>500</v>
      </c>
      <c r="E2256" s="1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7">
        <f t="shared" si="141"/>
        <v>2.5380710659898478</v>
      </c>
      <c r="O2256" s="5">
        <f t="shared" si="142"/>
        <v>4.5979999999999999</v>
      </c>
      <c r="P2256" s="6" t="s">
        <v>8288</v>
      </c>
      <c r="Q2256" s="6" t="s">
        <v>8306</v>
      </c>
      <c r="R2256" s="11">
        <f t="shared" si="143"/>
        <v>42752.272777777776</v>
      </c>
      <c r="S2256" s="12">
        <f t="shared" si="140"/>
        <v>42759.272777777776</v>
      </c>
    </row>
    <row r="2257" spans="1:19" ht="28.8">
      <c r="A2257">
        <v>2255</v>
      </c>
      <c r="B2257" s="3" t="s">
        <v>2256</v>
      </c>
      <c r="C2257" s="3" t="s">
        <v>6365</v>
      </c>
      <c r="D2257" s="15">
        <v>3950</v>
      </c>
      <c r="E2257" s="1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7">
        <f t="shared" si="141"/>
        <v>14.575645756457565</v>
      </c>
      <c r="O2257" s="5">
        <f t="shared" si="142"/>
        <v>2.8665822784810127</v>
      </c>
      <c r="P2257" s="6" t="s">
        <v>8288</v>
      </c>
      <c r="Q2257" s="6" t="s">
        <v>8306</v>
      </c>
      <c r="R2257" s="11">
        <f t="shared" si="143"/>
        <v>42467.576979166668</v>
      </c>
      <c r="S2257" s="12">
        <f t="shared" si="140"/>
        <v>42497.576979166668</v>
      </c>
    </row>
    <row r="2258" spans="1:19" ht="43.2">
      <c r="A2258">
        <v>2256</v>
      </c>
      <c r="B2258" s="3" t="s">
        <v>2257</v>
      </c>
      <c r="C2258" s="3" t="s">
        <v>6366</v>
      </c>
      <c r="D2258" s="15">
        <v>480</v>
      </c>
      <c r="E2258" s="1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7">
        <f t="shared" si="141"/>
        <v>9.6</v>
      </c>
      <c r="O2258" s="5">
        <f t="shared" si="142"/>
        <v>2.2270833333333333</v>
      </c>
      <c r="P2258" s="6" t="s">
        <v>8288</v>
      </c>
      <c r="Q2258" s="6" t="s">
        <v>8306</v>
      </c>
      <c r="R2258" s="11">
        <f t="shared" si="143"/>
        <v>42682.076921296291</v>
      </c>
      <c r="S2258" s="12">
        <f t="shared" si="140"/>
        <v>42696.076921296291</v>
      </c>
    </row>
    <row r="2259" spans="1:19" ht="57.6">
      <c r="A2259">
        <v>2257</v>
      </c>
      <c r="B2259" s="3" t="s">
        <v>2258</v>
      </c>
      <c r="C2259" s="3" t="s">
        <v>6367</v>
      </c>
      <c r="D2259" s="15">
        <v>2500</v>
      </c>
      <c r="E2259" s="1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7">
        <f t="shared" si="141"/>
        <v>14.792899408284024</v>
      </c>
      <c r="O2259" s="5">
        <f t="shared" si="142"/>
        <v>6.3613999999999997</v>
      </c>
      <c r="P2259" s="6" t="s">
        <v>8288</v>
      </c>
      <c r="Q2259" s="6" t="s">
        <v>8306</v>
      </c>
      <c r="R2259" s="11">
        <f t="shared" si="143"/>
        <v>42505.561678240745</v>
      </c>
      <c r="S2259" s="12">
        <f t="shared" si="140"/>
        <v>42540.583333333328</v>
      </c>
    </row>
    <row r="2260" spans="1:19" ht="28.8">
      <c r="A2260">
        <v>2258</v>
      </c>
      <c r="B2260" s="3" t="s">
        <v>2259</v>
      </c>
      <c r="C2260" s="3" t="s">
        <v>6368</v>
      </c>
      <c r="D2260" s="15">
        <v>2200</v>
      </c>
      <c r="E2260" s="1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7">
        <f t="shared" si="141"/>
        <v>10.731707317073171</v>
      </c>
      <c r="O2260" s="5">
        <f t="shared" si="142"/>
        <v>1.4650000000000001</v>
      </c>
      <c r="P2260" s="6" t="s">
        <v>8288</v>
      </c>
      <c r="Q2260" s="6" t="s">
        <v>8306</v>
      </c>
      <c r="R2260" s="11">
        <f t="shared" si="143"/>
        <v>42136.37600694444</v>
      </c>
      <c r="S2260" s="12">
        <f t="shared" si="140"/>
        <v>42166.37600694444</v>
      </c>
    </row>
    <row r="2261" spans="1:19" ht="43.2">
      <c r="A2261">
        <v>2259</v>
      </c>
      <c r="B2261" s="3" t="s">
        <v>2260</v>
      </c>
      <c r="C2261" s="3" t="s">
        <v>6369</v>
      </c>
      <c r="D2261" s="15">
        <v>1000</v>
      </c>
      <c r="E2261" s="1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7">
        <f t="shared" si="141"/>
        <v>4.8543689320388346</v>
      </c>
      <c r="O2261" s="5">
        <f t="shared" si="142"/>
        <v>18.670999999999999</v>
      </c>
      <c r="P2261" s="6" t="s">
        <v>8288</v>
      </c>
      <c r="Q2261" s="6" t="s">
        <v>8306</v>
      </c>
      <c r="R2261" s="11">
        <f t="shared" si="143"/>
        <v>42702.429814814815</v>
      </c>
      <c r="S2261" s="12">
        <f t="shared" si="140"/>
        <v>42712.429814814815</v>
      </c>
    </row>
    <row r="2262" spans="1:19" ht="43.2">
      <c r="A2262">
        <v>2260</v>
      </c>
      <c r="B2262" s="3" t="s">
        <v>2261</v>
      </c>
      <c r="C2262" s="3" t="s">
        <v>6370</v>
      </c>
      <c r="D2262" s="15">
        <v>2500</v>
      </c>
      <c r="E2262" s="1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7">
        <f t="shared" si="141"/>
        <v>29.761904761904763</v>
      </c>
      <c r="O2262" s="5">
        <f t="shared" si="142"/>
        <v>3.2692000000000001</v>
      </c>
      <c r="P2262" s="6" t="s">
        <v>8288</v>
      </c>
      <c r="Q2262" s="6" t="s">
        <v>8306</v>
      </c>
      <c r="R2262" s="11">
        <f t="shared" si="143"/>
        <v>41694.641782407409</v>
      </c>
      <c r="S2262" s="12">
        <f t="shared" si="140"/>
        <v>41724.600115740745</v>
      </c>
    </row>
    <row r="2263" spans="1:19" ht="43.2">
      <c r="A2263">
        <v>2261</v>
      </c>
      <c r="B2263" s="3" t="s">
        <v>2262</v>
      </c>
      <c r="C2263" s="3" t="s">
        <v>6371</v>
      </c>
      <c r="D2263" s="15">
        <v>1000</v>
      </c>
      <c r="E2263" s="1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7">
        <f t="shared" si="141"/>
        <v>4.7619047619047619</v>
      </c>
      <c r="O2263" s="5">
        <f t="shared" si="142"/>
        <v>7.7949999999999999</v>
      </c>
      <c r="P2263" s="6" t="s">
        <v>8288</v>
      </c>
      <c r="Q2263" s="6" t="s">
        <v>8306</v>
      </c>
      <c r="R2263" s="11">
        <f t="shared" si="143"/>
        <v>42759.349768518514</v>
      </c>
      <c r="S2263" s="12">
        <f t="shared" si="140"/>
        <v>42780.349768518514</v>
      </c>
    </row>
    <row r="2264" spans="1:19" ht="43.2">
      <c r="A2264">
        <v>2262</v>
      </c>
      <c r="B2264" s="3" t="s">
        <v>2263</v>
      </c>
      <c r="C2264" s="3" t="s">
        <v>6372</v>
      </c>
      <c r="D2264" s="15">
        <v>3300</v>
      </c>
      <c r="E2264" s="1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7">
        <f t="shared" si="141"/>
        <v>18.232044198895029</v>
      </c>
      <c r="O2264" s="5">
        <f t="shared" si="142"/>
        <v>1.5415151515151515</v>
      </c>
      <c r="P2264" s="6" t="s">
        <v>8288</v>
      </c>
      <c r="Q2264" s="6" t="s">
        <v>8306</v>
      </c>
      <c r="R2264" s="11">
        <f t="shared" si="143"/>
        <v>41926.210162037038</v>
      </c>
      <c r="S2264" s="12">
        <f t="shared" si="140"/>
        <v>41960.625</v>
      </c>
    </row>
    <row r="2265" spans="1:19" ht="43.2">
      <c r="A2265">
        <v>2263</v>
      </c>
      <c r="B2265" s="3" t="s">
        <v>2264</v>
      </c>
      <c r="C2265" s="3" t="s">
        <v>6373</v>
      </c>
      <c r="D2265" s="15">
        <v>7500</v>
      </c>
      <c r="E2265" s="1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7">
        <f t="shared" si="141"/>
        <v>125</v>
      </c>
      <c r="O2265" s="5">
        <f t="shared" si="142"/>
        <v>1.1554666666666666</v>
      </c>
      <c r="P2265" s="6" t="s">
        <v>8288</v>
      </c>
      <c r="Q2265" s="6" t="s">
        <v>8306</v>
      </c>
      <c r="R2265" s="11">
        <f t="shared" si="143"/>
        <v>42014.457326388889</v>
      </c>
      <c r="S2265" s="12">
        <f t="shared" si="140"/>
        <v>42035.457326388889</v>
      </c>
    </row>
    <row r="2266" spans="1:19" ht="57.6">
      <c r="A2266">
        <v>2264</v>
      </c>
      <c r="B2266" s="3" t="s">
        <v>2265</v>
      </c>
      <c r="C2266" s="3" t="s">
        <v>6374</v>
      </c>
      <c r="D2266" s="15">
        <v>6000</v>
      </c>
      <c r="E2266" s="1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7">
        <f t="shared" si="141"/>
        <v>13.48314606741573</v>
      </c>
      <c r="O2266" s="5">
        <f t="shared" si="142"/>
        <v>1.8003333333333333</v>
      </c>
      <c r="P2266" s="6" t="s">
        <v>8288</v>
      </c>
      <c r="Q2266" s="6" t="s">
        <v>8306</v>
      </c>
      <c r="R2266" s="11">
        <f t="shared" si="143"/>
        <v>42496.207337962958</v>
      </c>
      <c r="S2266" s="12">
        <f t="shared" si="140"/>
        <v>42512.75</v>
      </c>
    </row>
    <row r="2267" spans="1:19" ht="43.2">
      <c r="A2267">
        <v>2265</v>
      </c>
      <c r="B2267" s="3" t="s">
        <v>2266</v>
      </c>
      <c r="C2267" s="3" t="s">
        <v>6375</v>
      </c>
      <c r="D2267" s="15">
        <v>200</v>
      </c>
      <c r="E2267" s="1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7">
        <f t="shared" si="141"/>
        <v>11.764705882352942</v>
      </c>
      <c r="O2267" s="5">
        <f t="shared" si="142"/>
        <v>2.9849999999999999</v>
      </c>
      <c r="P2267" s="6" t="s">
        <v>8288</v>
      </c>
      <c r="Q2267" s="6" t="s">
        <v>8306</v>
      </c>
      <c r="R2267" s="11">
        <f t="shared" si="143"/>
        <v>42689.478090277778</v>
      </c>
      <c r="S2267" s="12">
        <f t="shared" si="140"/>
        <v>42696.478090277778</v>
      </c>
    </row>
    <row r="2268" spans="1:19" ht="43.2">
      <c r="A2268">
        <v>2266</v>
      </c>
      <c r="B2268" s="3" t="s">
        <v>2267</v>
      </c>
      <c r="C2268" s="3" t="s">
        <v>6376</v>
      </c>
      <c r="D2268" s="15">
        <v>1500</v>
      </c>
      <c r="E2268" s="1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7">
        <f t="shared" si="141"/>
        <v>7.731958762886598</v>
      </c>
      <c r="O2268" s="5">
        <f t="shared" si="142"/>
        <v>3.2026666666666666</v>
      </c>
      <c r="P2268" s="6" t="s">
        <v>8288</v>
      </c>
      <c r="Q2268" s="6" t="s">
        <v>8306</v>
      </c>
      <c r="R2268" s="11">
        <f t="shared" si="143"/>
        <v>42469.499907407408</v>
      </c>
      <c r="S2268" s="12">
        <f t="shared" si="140"/>
        <v>42486.708333333328</v>
      </c>
    </row>
    <row r="2269" spans="1:19" ht="43.2">
      <c r="A2269">
        <v>2267</v>
      </c>
      <c r="B2269" s="3" t="s">
        <v>2268</v>
      </c>
      <c r="C2269" s="3" t="s">
        <v>6377</v>
      </c>
      <c r="D2269" s="15">
        <v>20000</v>
      </c>
      <c r="E2269" s="1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7">
        <f t="shared" si="141"/>
        <v>49.504950495049506</v>
      </c>
      <c r="O2269" s="5">
        <f t="shared" si="142"/>
        <v>3.80525</v>
      </c>
      <c r="P2269" s="6" t="s">
        <v>8288</v>
      </c>
      <c r="Q2269" s="6" t="s">
        <v>8306</v>
      </c>
      <c r="R2269" s="11">
        <f t="shared" si="143"/>
        <v>41968.454826388886</v>
      </c>
      <c r="S2269" s="12">
        <f t="shared" si="140"/>
        <v>41993.666666666672</v>
      </c>
    </row>
    <row r="2270" spans="1:19" ht="43.2">
      <c r="A2270">
        <v>2268</v>
      </c>
      <c r="B2270" s="3" t="s">
        <v>2269</v>
      </c>
      <c r="C2270" s="3" t="s">
        <v>6378</v>
      </c>
      <c r="D2270" s="15">
        <v>28000</v>
      </c>
      <c r="E2270" s="1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7">
        <f t="shared" si="141"/>
        <v>144.32989690721649</v>
      </c>
      <c r="O2270" s="5">
        <f t="shared" si="142"/>
        <v>1.026</v>
      </c>
      <c r="P2270" s="6" t="s">
        <v>8288</v>
      </c>
      <c r="Q2270" s="6" t="s">
        <v>8306</v>
      </c>
      <c r="R2270" s="11">
        <f t="shared" si="143"/>
        <v>42775.707349537042</v>
      </c>
      <c r="S2270" s="12">
        <f t="shared" si="140"/>
        <v>42805.707349537042</v>
      </c>
    </row>
    <row r="2271" spans="1:19" ht="43.2">
      <c r="A2271">
        <v>2269</v>
      </c>
      <c r="B2271" s="3" t="s">
        <v>2270</v>
      </c>
      <c r="C2271" s="3" t="s">
        <v>6379</v>
      </c>
      <c r="D2271" s="15">
        <v>2500</v>
      </c>
      <c r="E2271" s="1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7">
        <f t="shared" si="141"/>
        <v>2.7716186252771617</v>
      </c>
      <c r="O2271" s="5">
        <f t="shared" si="142"/>
        <v>18.016400000000001</v>
      </c>
      <c r="P2271" s="6" t="s">
        <v>8288</v>
      </c>
      <c r="Q2271" s="6" t="s">
        <v>8306</v>
      </c>
      <c r="R2271" s="11">
        <f t="shared" si="143"/>
        <v>42776.329432870371</v>
      </c>
      <c r="S2271" s="12">
        <f t="shared" si="140"/>
        <v>42800.833333333328</v>
      </c>
    </row>
    <row r="2272" spans="1:19" ht="43.2">
      <c r="A2272">
        <v>2270</v>
      </c>
      <c r="B2272" s="3" t="s">
        <v>2271</v>
      </c>
      <c r="C2272" s="3" t="s">
        <v>6380</v>
      </c>
      <c r="D2272" s="15">
        <v>25000</v>
      </c>
      <c r="E2272" s="1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7">
        <f t="shared" si="141"/>
        <v>14.970059880239521</v>
      </c>
      <c r="O2272" s="5">
        <f t="shared" si="142"/>
        <v>7.2024800000000004</v>
      </c>
      <c r="P2272" s="6" t="s">
        <v>8288</v>
      </c>
      <c r="Q2272" s="6" t="s">
        <v>8306</v>
      </c>
      <c r="R2272" s="11">
        <f t="shared" si="143"/>
        <v>42725.494363425925</v>
      </c>
      <c r="S2272" s="12">
        <f t="shared" si="140"/>
        <v>42745.540972222225</v>
      </c>
    </row>
    <row r="2273" spans="1:19" ht="43.2">
      <c r="A2273">
        <v>2271</v>
      </c>
      <c r="B2273" s="3" t="s">
        <v>2272</v>
      </c>
      <c r="C2273" s="3" t="s">
        <v>6381</v>
      </c>
      <c r="D2273" s="15">
        <v>20000</v>
      </c>
      <c r="E2273" s="1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7">
        <f t="shared" si="141"/>
        <v>15.060240963855422</v>
      </c>
      <c r="O2273" s="5">
        <f t="shared" si="142"/>
        <v>2.8309000000000002</v>
      </c>
      <c r="P2273" s="6" t="s">
        <v>8288</v>
      </c>
      <c r="Q2273" s="6" t="s">
        <v>8306</v>
      </c>
      <c r="R2273" s="11">
        <f t="shared" si="143"/>
        <v>42683.625046296293</v>
      </c>
      <c r="S2273" s="12">
        <f t="shared" si="140"/>
        <v>42713.625046296293</v>
      </c>
    </row>
    <row r="2274" spans="1:19" ht="43.2">
      <c r="A2274">
        <v>2272</v>
      </c>
      <c r="B2274" s="3" t="s">
        <v>2273</v>
      </c>
      <c r="C2274" s="3" t="s">
        <v>6382</v>
      </c>
      <c r="D2274" s="15">
        <v>1000</v>
      </c>
      <c r="E2274" s="1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7">
        <f t="shared" si="141"/>
        <v>1.0593220338983051</v>
      </c>
      <c r="O2274" s="5">
        <f t="shared" si="142"/>
        <v>13.566000000000001</v>
      </c>
      <c r="P2274" s="6" t="s">
        <v>8288</v>
      </c>
      <c r="Q2274" s="6" t="s">
        <v>8306</v>
      </c>
      <c r="R2274" s="11">
        <f t="shared" si="143"/>
        <v>42315.324490740742</v>
      </c>
      <c r="S2274" s="12">
        <f t="shared" si="140"/>
        <v>42345.324490740742</v>
      </c>
    </row>
    <row r="2275" spans="1:19" ht="43.2">
      <c r="A2275">
        <v>2273</v>
      </c>
      <c r="B2275" s="3" t="s">
        <v>2274</v>
      </c>
      <c r="C2275" s="3" t="s">
        <v>6383</v>
      </c>
      <c r="D2275" s="15">
        <v>2500</v>
      </c>
      <c r="E2275" s="1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7">
        <f t="shared" si="141"/>
        <v>17.006802721088434</v>
      </c>
      <c r="O2275" s="5">
        <f t="shared" si="142"/>
        <v>2.2035999999999998</v>
      </c>
      <c r="P2275" s="6" t="s">
        <v>8288</v>
      </c>
      <c r="Q2275" s="6" t="s">
        <v>8306</v>
      </c>
      <c r="R2275" s="11">
        <f t="shared" si="143"/>
        <v>42781.174097222218</v>
      </c>
      <c r="S2275" s="12">
        <f t="shared" si="140"/>
        <v>42806.132430555561</v>
      </c>
    </row>
    <row r="2276" spans="1:19" ht="57.6">
      <c r="A2276">
        <v>2274</v>
      </c>
      <c r="B2276" s="3" t="s">
        <v>2275</v>
      </c>
      <c r="C2276" s="3" t="s">
        <v>6384</v>
      </c>
      <c r="D2276" s="15">
        <v>2500</v>
      </c>
      <c r="E2276" s="1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7">
        <f t="shared" si="141"/>
        <v>25.252525252525253</v>
      </c>
      <c r="O2276" s="5">
        <f t="shared" si="142"/>
        <v>1.196</v>
      </c>
      <c r="P2276" s="6" t="s">
        <v>8288</v>
      </c>
      <c r="Q2276" s="6" t="s">
        <v>8306</v>
      </c>
      <c r="R2276" s="11">
        <f t="shared" si="143"/>
        <v>41663.125659722224</v>
      </c>
      <c r="S2276" s="12">
        <f t="shared" si="140"/>
        <v>41693.125659722224</v>
      </c>
    </row>
    <row r="2277" spans="1:19" ht="43.2">
      <c r="A2277">
        <v>2275</v>
      </c>
      <c r="B2277" s="3" t="s">
        <v>2276</v>
      </c>
      <c r="C2277" s="3" t="s">
        <v>6385</v>
      </c>
      <c r="D2277" s="15">
        <v>650</v>
      </c>
      <c r="E2277" s="1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7">
        <f t="shared" si="141"/>
        <v>8.2278481012658222</v>
      </c>
      <c r="O2277" s="5">
        <f t="shared" si="142"/>
        <v>4.0776923076923079</v>
      </c>
      <c r="P2277" s="6" t="s">
        <v>8288</v>
      </c>
      <c r="Q2277" s="6" t="s">
        <v>8306</v>
      </c>
      <c r="R2277" s="11">
        <f t="shared" si="143"/>
        <v>41965.241655092592</v>
      </c>
      <c r="S2277" s="12">
        <f t="shared" si="140"/>
        <v>41995.241655092592</v>
      </c>
    </row>
    <row r="2278" spans="1:19" ht="57.6">
      <c r="A2278">
        <v>2276</v>
      </c>
      <c r="B2278" s="3" t="s">
        <v>2277</v>
      </c>
      <c r="C2278" s="3" t="s">
        <v>6386</v>
      </c>
      <c r="D2278" s="15">
        <v>4589</v>
      </c>
      <c r="E2278" s="1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7">
        <f t="shared" si="141"/>
        <v>61.186666666666667</v>
      </c>
      <c r="O2278" s="5">
        <f t="shared" si="142"/>
        <v>1.0581826105905425</v>
      </c>
      <c r="P2278" s="6" t="s">
        <v>8288</v>
      </c>
      <c r="Q2278" s="6" t="s">
        <v>8306</v>
      </c>
      <c r="R2278" s="11">
        <f t="shared" si="143"/>
        <v>41614.276493055557</v>
      </c>
      <c r="S2278" s="12">
        <f t="shared" si="140"/>
        <v>41644.276493055557</v>
      </c>
    </row>
    <row r="2279" spans="1:19" ht="43.2">
      <c r="A2279">
        <v>2277</v>
      </c>
      <c r="B2279" s="3" t="s">
        <v>2278</v>
      </c>
      <c r="C2279" s="3" t="s">
        <v>6387</v>
      </c>
      <c r="D2279" s="15">
        <v>8500</v>
      </c>
      <c r="E2279" s="1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7">
        <f t="shared" si="141"/>
        <v>41.062801932367151</v>
      </c>
      <c r="O2279" s="5">
        <f t="shared" si="142"/>
        <v>1.4108235294117648</v>
      </c>
      <c r="P2279" s="6" t="s">
        <v>8288</v>
      </c>
      <c r="Q2279" s="6" t="s">
        <v>8306</v>
      </c>
      <c r="R2279" s="11">
        <f t="shared" si="143"/>
        <v>40936.303506944445</v>
      </c>
      <c r="S2279" s="12">
        <f t="shared" si="140"/>
        <v>40966.303506944445</v>
      </c>
    </row>
    <row r="2280" spans="1:19" ht="28.8">
      <c r="A2280">
        <v>2278</v>
      </c>
      <c r="B2280" s="3" t="s">
        <v>2279</v>
      </c>
      <c r="C2280" s="3" t="s">
        <v>6388</v>
      </c>
      <c r="D2280" s="15">
        <v>2000</v>
      </c>
      <c r="E2280" s="1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7">
        <f t="shared" si="141"/>
        <v>19.607843137254903</v>
      </c>
      <c r="O2280" s="5">
        <f t="shared" si="142"/>
        <v>2.7069999999999999</v>
      </c>
      <c r="P2280" s="6" t="s">
        <v>8288</v>
      </c>
      <c r="Q2280" s="6" t="s">
        <v>8306</v>
      </c>
      <c r="R2280" s="11">
        <f t="shared" si="143"/>
        <v>42338.334108796298</v>
      </c>
      <c r="S2280" s="12">
        <f t="shared" si="140"/>
        <v>42372.582638888889</v>
      </c>
    </row>
    <row r="2281" spans="1:19" ht="43.2">
      <c r="A2281">
        <v>2279</v>
      </c>
      <c r="B2281" s="3" t="s">
        <v>2280</v>
      </c>
      <c r="C2281" s="3" t="s">
        <v>6389</v>
      </c>
      <c r="D2281" s="15">
        <v>1000</v>
      </c>
      <c r="E2281" s="1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7">
        <f t="shared" si="141"/>
        <v>31.25</v>
      </c>
      <c r="O2281" s="5">
        <f t="shared" si="142"/>
        <v>1.538</v>
      </c>
      <c r="P2281" s="6" t="s">
        <v>8288</v>
      </c>
      <c r="Q2281" s="6" t="s">
        <v>8306</v>
      </c>
      <c r="R2281" s="11">
        <f t="shared" si="143"/>
        <v>42020.431701388894</v>
      </c>
      <c r="S2281" s="12">
        <f t="shared" si="140"/>
        <v>42038.791666666672</v>
      </c>
    </row>
    <row r="2282" spans="1:19" ht="57.6">
      <c r="A2282">
        <v>2280</v>
      </c>
      <c r="B2282" s="3" t="s">
        <v>2281</v>
      </c>
      <c r="C2282" s="3" t="s">
        <v>6390</v>
      </c>
      <c r="D2282" s="15">
        <v>9800</v>
      </c>
      <c r="E2282" s="1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7">
        <f t="shared" si="141"/>
        <v>20.416666666666668</v>
      </c>
      <c r="O2282" s="5">
        <f t="shared" si="142"/>
        <v>4.0357653061224488</v>
      </c>
      <c r="P2282" s="6" t="s">
        <v>8288</v>
      </c>
      <c r="Q2282" s="6" t="s">
        <v>8306</v>
      </c>
      <c r="R2282" s="11">
        <f t="shared" si="143"/>
        <v>42234.249895833331</v>
      </c>
      <c r="S2282" s="12">
        <f t="shared" si="140"/>
        <v>42264.249895833331</v>
      </c>
    </row>
    <row r="2283" spans="1:19" ht="43.2">
      <c r="A2283">
        <v>2281</v>
      </c>
      <c r="B2283" s="3" t="s">
        <v>2282</v>
      </c>
      <c r="C2283" s="3" t="s">
        <v>6391</v>
      </c>
      <c r="D2283" s="15">
        <v>300</v>
      </c>
      <c r="E2283" s="1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7">
        <f t="shared" si="141"/>
        <v>27.272727272727273</v>
      </c>
      <c r="O2283" s="5">
        <f t="shared" si="142"/>
        <v>1.85</v>
      </c>
      <c r="P2283" s="6" t="s">
        <v>8280</v>
      </c>
      <c r="Q2283" s="6" t="s">
        <v>8281</v>
      </c>
      <c r="R2283" s="11">
        <f t="shared" si="143"/>
        <v>40686.910844907405</v>
      </c>
      <c r="S2283" s="12">
        <f t="shared" si="140"/>
        <v>40748.909722222219</v>
      </c>
    </row>
    <row r="2284" spans="1:19" ht="28.8">
      <c r="A2284">
        <v>2282</v>
      </c>
      <c r="B2284" s="3" t="s">
        <v>2283</v>
      </c>
      <c r="C2284" s="3" t="s">
        <v>6392</v>
      </c>
      <c r="D2284" s="15">
        <v>750</v>
      </c>
      <c r="E2284" s="1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7">
        <f t="shared" si="141"/>
        <v>62.5</v>
      </c>
      <c r="O2284" s="5">
        <f t="shared" si="142"/>
        <v>1.8533333333333333</v>
      </c>
      <c r="P2284" s="6" t="s">
        <v>8280</v>
      </c>
      <c r="Q2284" s="6" t="s">
        <v>8281</v>
      </c>
      <c r="R2284" s="11">
        <f t="shared" si="143"/>
        <v>42322.79960648148</v>
      </c>
      <c r="S2284" s="12">
        <f t="shared" si="140"/>
        <v>42382.79960648148</v>
      </c>
    </row>
    <row r="2285" spans="1:19" ht="43.2">
      <c r="A2285">
        <v>2283</v>
      </c>
      <c r="B2285" s="3" t="s">
        <v>2284</v>
      </c>
      <c r="C2285" s="3" t="s">
        <v>6393</v>
      </c>
      <c r="D2285" s="15">
        <v>3000</v>
      </c>
      <c r="E2285" s="1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7">
        <f t="shared" si="141"/>
        <v>62.5</v>
      </c>
      <c r="O2285" s="5">
        <f t="shared" si="142"/>
        <v>1.0085533333333332</v>
      </c>
      <c r="P2285" s="6" t="s">
        <v>8280</v>
      </c>
      <c r="Q2285" s="6" t="s">
        <v>8281</v>
      </c>
      <c r="R2285" s="11">
        <f t="shared" si="143"/>
        <v>40977.750046296293</v>
      </c>
      <c r="S2285" s="12">
        <f t="shared" si="140"/>
        <v>41037.708379629628</v>
      </c>
    </row>
    <row r="2286" spans="1:19" ht="28.8">
      <c r="A2286">
        <v>2284</v>
      </c>
      <c r="B2286" s="3" t="s">
        <v>2285</v>
      </c>
      <c r="C2286" s="3" t="s">
        <v>6394</v>
      </c>
      <c r="D2286" s="15">
        <v>6000</v>
      </c>
      <c r="E2286" s="1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7">
        <f t="shared" si="141"/>
        <v>101.69491525423729</v>
      </c>
      <c r="O2286" s="5">
        <f t="shared" si="142"/>
        <v>1.0622116666666668</v>
      </c>
      <c r="P2286" s="6" t="s">
        <v>8280</v>
      </c>
      <c r="Q2286" s="6" t="s">
        <v>8281</v>
      </c>
      <c r="R2286" s="11">
        <f t="shared" si="143"/>
        <v>40585.421817129631</v>
      </c>
      <c r="S2286" s="12">
        <f t="shared" si="140"/>
        <v>40613.791666666664</v>
      </c>
    </row>
    <row r="2287" spans="1:19" ht="43.2">
      <c r="A2287">
        <v>2285</v>
      </c>
      <c r="B2287" s="3" t="s">
        <v>2286</v>
      </c>
      <c r="C2287" s="3" t="s">
        <v>6395</v>
      </c>
      <c r="D2287" s="15">
        <v>3000</v>
      </c>
      <c r="E2287" s="1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7">
        <f t="shared" si="141"/>
        <v>37.974683544303801</v>
      </c>
      <c r="O2287" s="5">
        <f t="shared" si="142"/>
        <v>1.2136666666666667</v>
      </c>
      <c r="P2287" s="6" t="s">
        <v>8280</v>
      </c>
      <c r="Q2287" s="6" t="s">
        <v>8281</v>
      </c>
      <c r="R2287" s="11">
        <f t="shared" si="143"/>
        <v>41058.810682870375</v>
      </c>
      <c r="S2287" s="12">
        <f t="shared" si="140"/>
        <v>41088.810682870375</v>
      </c>
    </row>
    <row r="2288" spans="1:19" ht="43.2">
      <c r="A2288">
        <v>2286</v>
      </c>
      <c r="B2288" s="3" t="s">
        <v>2287</v>
      </c>
      <c r="C2288" s="3" t="s">
        <v>6396</v>
      </c>
      <c r="D2288" s="15">
        <v>1500</v>
      </c>
      <c r="E2288" s="1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7">
        <f t="shared" si="141"/>
        <v>107.14285714285714</v>
      </c>
      <c r="O2288" s="5">
        <f t="shared" si="142"/>
        <v>1.0006666666666666</v>
      </c>
      <c r="P2288" s="6" t="s">
        <v>8280</v>
      </c>
      <c r="Q2288" s="6" t="s">
        <v>8281</v>
      </c>
      <c r="R2288" s="11">
        <f t="shared" si="143"/>
        <v>41494.588587962964</v>
      </c>
      <c r="S2288" s="12">
        <f t="shared" si="140"/>
        <v>41522.790972222225</v>
      </c>
    </row>
    <row r="2289" spans="1:19" ht="43.2">
      <c r="A2289">
        <v>2287</v>
      </c>
      <c r="B2289" s="3" t="s">
        <v>2288</v>
      </c>
      <c r="C2289" s="3" t="s">
        <v>6397</v>
      </c>
      <c r="D2289" s="15">
        <v>4500</v>
      </c>
      <c r="E2289" s="1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7">
        <f t="shared" si="141"/>
        <v>42.452830188679243</v>
      </c>
      <c r="O2289" s="5">
        <f t="shared" si="142"/>
        <v>1.1997755555555556</v>
      </c>
      <c r="P2289" s="6" t="s">
        <v>8280</v>
      </c>
      <c r="Q2289" s="6" t="s">
        <v>8281</v>
      </c>
      <c r="R2289" s="11">
        <f t="shared" si="143"/>
        <v>41792.292361111111</v>
      </c>
      <c r="S2289" s="12">
        <f t="shared" si="140"/>
        <v>41813.292361111111</v>
      </c>
    </row>
    <row r="2290" spans="1:19" ht="43.2">
      <c r="A2290">
        <v>2288</v>
      </c>
      <c r="B2290" s="3" t="s">
        <v>2289</v>
      </c>
      <c r="C2290" s="3" t="s">
        <v>6398</v>
      </c>
      <c r="D2290" s="15">
        <v>1000</v>
      </c>
      <c r="E2290" s="1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7">
        <f t="shared" si="141"/>
        <v>40</v>
      </c>
      <c r="O2290" s="5">
        <f t="shared" si="142"/>
        <v>1.0009999999999999</v>
      </c>
      <c r="P2290" s="6" t="s">
        <v>8280</v>
      </c>
      <c r="Q2290" s="6" t="s">
        <v>8281</v>
      </c>
      <c r="R2290" s="11">
        <f t="shared" si="143"/>
        <v>41067.452418981484</v>
      </c>
      <c r="S2290" s="12">
        <f t="shared" si="140"/>
        <v>41086.375</v>
      </c>
    </row>
    <row r="2291" spans="1:19" ht="43.2">
      <c r="A2291">
        <v>2289</v>
      </c>
      <c r="B2291" s="3" t="s">
        <v>2290</v>
      </c>
      <c r="C2291" s="3" t="s">
        <v>6399</v>
      </c>
      <c r="D2291" s="15">
        <v>1500</v>
      </c>
      <c r="E2291" s="1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7">
        <f t="shared" si="141"/>
        <v>60</v>
      </c>
      <c r="O2291" s="5">
        <f t="shared" si="142"/>
        <v>1.0740000000000001</v>
      </c>
      <c r="P2291" s="6" t="s">
        <v>8280</v>
      </c>
      <c r="Q2291" s="6" t="s">
        <v>8281</v>
      </c>
      <c r="R2291" s="11">
        <f t="shared" si="143"/>
        <v>41571.623379629629</v>
      </c>
      <c r="S2291" s="12">
        <f t="shared" si="140"/>
        <v>41614.598611111112</v>
      </c>
    </row>
    <row r="2292" spans="1:19" ht="43.2">
      <c r="A2292">
        <v>2290</v>
      </c>
      <c r="B2292" s="3" t="s">
        <v>2291</v>
      </c>
      <c r="C2292" s="3" t="s">
        <v>6400</v>
      </c>
      <c r="D2292" s="15">
        <v>1500</v>
      </c>
      <c r="E2292" s="1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7">
        <f t="shared" si="141"/>
        <v>51.724137931034484</v>
      </c>
      <c r="O2292" s="5">
        <f t="shared" si="142"/>
        <v>1.0406666666666666</v>
      </c>
      <c r="P2292" s="6" t="s">
        <v>8280</v>
      </c>
      <c r="Q2292" s="6" t="s">
        <v>8281</v>
      </c>
      <c r="R2292" s="11">
        <f t="shared" si="143"/>
        <v>40069.878819444442</v>
      </c>
      <c r="S2292" s="12">
        <f t="shared" si="140"/>
        <v>40148.333333333336</v>
      </c>
    </row>
    <row r="2293" spans="1:19" ht="43.2">
      <c r="A2293">
        <v>2291</v>
      </c>
      <c r="B2293" s="3" t="s">
        <v>2292</v>
      </c>
      <c r="C2293" s="3" t="s">
        <v>6401</v>
      </c>
      <c r="D2293" s="15">
        <v>2500</v>
      </c>
      <c r="E2293" s="1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7">
        <f t="shared" si="141"/>
        <v>58.139534883720927</v>
      </c>
      <c r="O2293" s="5">
        <f t="shared" si="142"/>
        <v>1.728</v>
      </c>
      <c r="P2293" s="6" t="s">
        <v>8280</v>
      </c>
      <c r="Q2293" s="6" t="s">
        <v>8281</v>
      </c>
      <c r="R2293" s="11">
        <f t="shared" si="143"/>
        <v>40987.602060185185</v>
      </c>
      <c r="S2293" s="12">
        <f t="shared" si="140"/>
        <v>41021.791666666664</v>
      </c>
    </row>
    <row r="2294" spans="1:19" ht="43.2">
      <c r="A2294">
        <v>2292</v>
      </c>
      <c r="B2294" s="3" t="s">
        <v>2293</v>
      </c>
      <c r="C2294" s="3" t="s">
        <v>6402</v>
      </c>
      <c r="D2294" s="15">
        <v>2000</v>
      </c>
      <c r="E2294" s="1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7">
        <f t="shared" si="141"/>
        <v>43.478260869565219</v>
      </c>
      <c r="O2294" s="5">
        <f t="shared" si="142"/>
        <v>1.072505</v>
      </c>
      <c r="P2294" s="6" t="s">
        <v>8280</v>
      </c>
      <c r="Q2294" s="6" t="s">
        <v>8281</v>
      </c>
      <c r="R2294" s="11">
        <f t="shared" si="143"/>
        <v>40987.322638888887</v>
      </c>
      <c r="S2294" s="12">
        <f t="shared" si="140"/>
        <v>41017.322638888887</v>
      </c>
    </row>
    <row r="2295" spans="1:19" ht="28.8">
      <c r="A2295">
        <v>2293</v>
      </c>
      <c r="B2295" s="3" t="s">
        <v>2294</v>
      </c>
      <c r="C2295" s="3" t="s">
        <v>6403</v>
      </c>
      <c r="D2295" s="15">
        <v>850</v>
      </c>
      <c r="E2295" s="1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7">
        <f t="shared" si="141"/>
        <v>31.481481481481481</v>
      </c>
      <c r="O2295" s="5">
        <f t="shared" si="142"/>
        <v>1.0823529411764705</v>
      </c>
      <c r="P2295" s="6" t="s">
        <v>8280</v>
      </c>
      <c r="Q2295" s="6" t="s">
        <v>8281</v>
      </c>
      <c r="R2295" s="11">
        <f t="shared" si="143"/>
        <v>41151.333321759259</v>
      </c>
      <c r="S2295" s="12">
        <f t="shared" si="140"/>
        <v>41176.790972222225</v>
      </c>
    </row>
    <row r="2296" spans="1:19" ht="43.2">
      <c r="A2296">
        <v>2294</v>
      </c>
      <c r="B2296" s="3" t="s">
        <v>2295</v>
      </c>
      <c r="C2296" s="3" t="s">
        <v>6404</v>
      </c>
      <c r="D2296" s="15">
        <v>5000</v>
      </c>
      <c r="E2296" s="1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7">
        <f t="shared" si="141"/>
        <v>44.642857142857146</v>
      </c>
      <c r="O2296" s="5">
        <f t="shared" si="142"/>
        <v>1.4608079999999999</v>
      </c>
      <c r="P2296" s="6" t="s">
        <v>8280</v>
      </c>
      <c r="Q2296" s="6" t="s">
        <v>8281</v>
      </c>
      <c r="R2296" s="11">
        <f t="shared" si="143"/>
        <v>41264.34814814815</v>
      </c>
      <c r="S2296" s="12">
        <f t="shared" si="140"/>
        <v>41294.34814814815</v>
      </c>
    </row>
    <row r="2297" spans="1:19" ht="57.6">
      <c r="A2297">
        <v>2295</v>
      </c>
      <c r="B2297" s="3" t="s">
        <v>2296</v>
      </c>
      <c r="C2297" s="3" t="s">
        <v>6405</v>
      </c>
      <c r="D2297" s="15">
        <v>1200</v>
      </c>
      <c r="E2297" s="1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7">
        <f t="shared" si="141"/>
        <v>35.294117647058826</v>
      </c>
      <c r="O2297" s="5">
        <f t="shared" si="142"/>
        <v>1.2524999999999999</v>
      </c>
      <c r="P2297" s="6" t="s">
        <v>8280</v>
      </c>
      <c r="Q2297" s="6" t="s">
        <v>8281</v>
      </c>
      <c r="R2297" s="11">
        <f t="shared" si="143"/>
        <v>41270.579351851848</v>
      </c>
      <c r="S2297" s="12">
        <f t="shared" si="140"/>
        <v>41300.579351851848</v>
      </c>
    </row>
    <row r="2298" spans="1:19" ht="43.2">
      <c r="A2298">
        <v>2296</v>
      </c>
      <c r="B2298" s="3" t="s">
        <v>2297</v>
      </c>
      <c r="C2298" s="3" t="s">
        <v>6406</v>
      </c>
      <c r="D2298" s="15">
        <v>7000</v>
      </c>
      <c r="E2298" s="1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7">
        <f t="shared" si="141"/>
        <v>48.275862068965516</v>
      </c>
      <c r="O2298" s="5">
        <f t="shared" si="142"/>
        <v>1.4907142857142857</v>
      </c>
      <c r="P2298" s="6" t="s">
        <v>8280</v>
      </c>
      <c r="Q2298" s="6" t="s">
        <v>8281</v>
      </c>
      <c r="R2298" s="11">
        <f t="shared" si="143"/>
        <v>40927.356782407405</v>
      </c>
      <c r="S2298" s="12">
        <f t="shared" si="140"/>
        <v>40962.356782407405</v>
      </c>
    </row>
    <row r="2299" spans="1:19" ht="28.8">
      <c r="A2299">
        <v>2297</v>
      </c>
      <c r="B2299" s="3" t="s">
        <v>2298</v>
      </c>
      <c r="C2299" s="3" t="s">
        <v>6407</v>
      </c>
      <c r="D2299" s="15">
        <v>1000</v>
      </c>
      <c r="E2299" s="1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7">
        <f t="shared" si="141"/>
        <v>52.631578947368418</v>
      </c>
      <c r="O2299" s="5">
        <f t="shared" si="142"/>
        <v>1.006</v>
      </c>
      <c r="P2299" s="6" t="s">
        <v>8280</v>
      </c>
      <c r="Q2299" s="6" t="s">
        <v>8281</v>
      </c>
      <c r="R2299" s="11">
        <f t="shared" si="143"/>
        <v>40947.667233796295</v>
      </c>
      <c r="S2299" s="12">
        <f t="shared" si="140"/>
        <v>40981.790972222225</v>
      </c>
    </row>
    <row r="2300" spans="1:19" ht="43.2">
      <c r="A2300">
        <v>2298</v>
      </c>
      <c r="B2300" s="3" t="s">
        <v>2299</v>
      </c>
      <c r="C2300" s="3" t="s">
        <v>6408</v>
      </c>
      <c r="D2300" s="15">
        <v>30000</v>
      </c>
      <c r="E2300" s="1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7">
        <f t="shared" si="141"/>
        <v>104.16666666666667</v>
      </c>
      <c r="O2300" s="5">
        <f t="shared" si="142"/>
        <v>1.0507333333333333</v>
      </c>
      <c r="P2300" s="6" t="s">
        <v>8280</v>
      </c>
      <c r="Q2300" s="6" t="s">
        <v>8281</v>
      </c>
      <c r="R2300" s="11">
        <f t="shared" si="143"/>
        <v>41694.46565972222</v>
      </c>
      <c r="S2300" s="12">
        <f t="shared" si="140"/>
        <v>41724.423993055556</v>
      </c>
    </row>
    <row r="2301" spans="1:19" ht="43.2">
      <c r="A2301">
        <v>2299</v>
      </c>
      <c r="B2301" s="3" t="s">
        <v>2300</v>
      </c>
      <c r="C2301" s="3" t="s">
        <v>6409</v>
      </c>
      <c r="D2301" s="15">
        <v>300</v>
      </c>
      <c r="E2301" s="1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7">
        <f t="shared" si="141"/>
        <v>21.428571428571427</v>
      </c>
      <c r="O2301" s="5">
        <f t="shared" si="142"/>
        <v>3.5016666666666665</v>
      </c>
      <c r="P2301" s="6" t="s">
        <v>8280</v>
      </c>
      <c r="Q2301" s="6" t="s">
        <v>8281</v>
      </c>
      <c r="R2301" s="11">
        <f t="shared" si="143"/>
        <v>40564.657511574071</v>
      </c>
      <c r="S2301" s="12">
        <f t="shared" si="140"/>
        <v>40579.657511574071</v>
      </c>
    </row>
    <row r="2302" spans="1:19" ht="43.2">
      <c r="A2302">
        <v>2300</v>
      </c>
      <c r="B2302" s="3" t="s">
        <v>2301</v>
      </c>
      <c r="C2302" s="3" t="s">
        <v>6410</v>
      </c>
      <c r="D2302" s="15">
        <v>800</v>
      </c>
      <c r="E2302" s="1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7">
        <f t="shared" si="141"/>
        <v>114.28571428571429</v>
      </c>
      <c r="O2302" s="5">
        <f t="shared" si="142"/>
        <v>1.0125</v>
      </c>
      <c r="P2302" s="6" t="s">
        <v>8280</v>
      </c>
      <c r="Q2302" s="6" t="s">
        <v>8281</v>
      </c>
      <c r="R2302" s="11">
        <f t="shared" si="143"/>
        <v>41074.352037037039</v>
      </c>
      <c r="S2302" s="12">
        <f t="shared" si="140"/>
        <v>41088.352037037039</v>
      </c>
    </row>
    <row r="2303" spans="1:19" ht="28.8">
      <c r="A2303">
        <v>2301</v>
      </c>
      <c r="B2303" s="3" t="s">
        <v>2302</v>
      </c>
      <c r="C2303" s="3" t="s">
        <v>6411</v>
      </c>
      <c r="D2303" s="15">
        <v>5000</v>
      </c>
      <c r="E2303" s="1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7">
        <f t="shared" si="141"/>
        <v>23.696682464454977</v>
      </c>
      <c r="O2303" s="5">
        <f t="shared" si="142"/>
        <v>1.336044</v>
      </c>
      <c r="P2303" s="6" t="s">
        <v>8280</v>
      </c>
      <c r="Q2303" s="6" t="s">
        <v>8284</v>
      </c>
      <c r="R2303" s="11">
        <f t="shared" si="143"/>
        <v>41415.771944444445</v>
      </c>
      <c r="S2303" s="12">
        <f t="shared" si="140"/>
        <v>41445.771944444445</v>
      </c>
    </row>
    <row r="2304" spans="1:19" ht="43.2">
      <c r="A2304">
        <v>2302</v>
      </c>
      <c r="B2304" s="3" t="s">
        <v>2303</v>
      </c>
      <c r="C2304" s="3" t="s">
        <v>6412</v>
      </c>
      <c r="D2304" s="15">
        <v>2300</v>
      </c>
      <c r="E2304" s="1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7">
        <f t="shared" si="141"/>
        <v>27.058823529411764</v>
      </c>
      <c r="O2304" s="5">
        <f t="shared" si="142"/>
        <v>1.7065217391304348</v>
      </c>
      <c r="P2304" s="6" t="s">
        <v>8280</v>
      </c>
      <c r="Q2304" s="6" t="s">
        <v>8284</v>
      </c>
      <c r="R2304" s="11">
        <f t="shared" si="143"/>
        <v>41605.493449074071</v>
      </c>
      <c r="S2304" s="12">
        <f t="shared" si="140"/>
        <v>41638.916666666664</v>
      </c>
    </row>
    <row r="2305" spans="1:19" ht="57.6">
      <c r="A2305">
        <v>2303</v>
      </c>
      <c r="B2305" s="3" t="s">
        <v>2304</v>
      </c>
      <c r="C2305" s="3" t="s">
        <v>6413</v>
      </c>
      <c r="D2305" s="15">
        <v>6450</v>
      </c>
      <c r="E2305" s="1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7">
        <f t="shared" si="141"/>
        <v>62.621359223300971</v>
      </c>
      <c r="O2305" s="5">
        <f t="shared" si="142"/>
        <v>1.0935829457364341</v>
      </c>
      <c r="P2305" s="6" t="s">
        <v>8280</v>
      </c>
      <c r="Q2305" s="6" t="s">
        <v>8284</v>
      </c>
      <c r="R2305" s="11">
        <f t="shared" si="143"/>
        <v>40849.736064814817</v>
      </c>
      <c r="S2305" s="12">
        <f t="shared" si="140"/>
        <v>40889.777731481481</v>
      </c>
    </row>
    <row r="2306" spans="1:19" ht="43.2">
      <c r="A2306">
        <v>2304</v>
      </c>
      <c r="B2306" s="3" t="s">
        <v>2305</v>
      </c>
      <c r="C2306" s="3" t="s">
        <v>6414</v>
      </c>
      <c r="D2306" s="15">
        <v>6000</v>
      </c>
      <c r="E2306" s="1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7">
        <f t="shared" si="141"/>
        <v>53.097345132743364</v>
      </c>
      <c r="O2306" s="5">
        <f t="shared" si="142"/>
        <v>1.0070033333333335</v>
      </c>
      <c r="P2306" s="6" t="s">
        <v>8280</v>
      </c>
      <c r="Q2306" s="6" t="s">
        <v>8284</v>
      </c>
      <c r="R2306" s="11">
        <f t="shared" si="143"/>
        <v>40502.440868055557</v>
      </c>
      <c r="S2306" s="12">
        <f t="shared" ref="S2306:S2369" si="144">(I2306/86400)+25569+(-9/24)</f>
        <v>40543.832638888889</v>
      </c>
    </row>
    <row r="2307" spans="1:19" ht="43.2">
      <c r="A2307">
        <v>2305</v>
      </c>
      <c r="B2307" s="3" t="s">
        <v>2306</v>
      </c>
      <c r="C2307" s="3" t="s">
        <v>6415</v>
      </c>
      <c r="D2307" s="15">
        <v>18000</v>
      </c>
      <c r="E2307" s="1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7">
        <f t="shared" ref="N2307:N2370" si="145">D2307/L2307</f>
        <v>107.78443113772455</v>
      </c>
      <c r="O2307" s="5">
        <f t="shared" ref="O2307:O2370" si="146">E2307/D2307</f>
        <v>1.0122777777777778</v>
      </c>
      <c r="P2307" s="6" t="s">
        <v>8280</v>
      </c>
      <c r="Q2307" s="6" t="s">
        <v>8284</v>
      </c>
      <c r="R2307" s="11">
        <f t="shared" ref="R2307:R2370" si="147">(J2307/86400)+25569+(-9/24)</f>
        <v>41834.320277777777</v>
      </c>
      <c r="S2307" s="12">
        <f t="shared" si="144"/>
        <v>41859.375</v>
      </c>
    </row>
    <row r="2308" spans="1:19" ht="43.2">
      <c r="A2308">
        <v>2306</v>
      </c>
      <c r="B2308" s="3" t="s">
        <v>2307</v>
      </c>
      <c r="C2308" s="3" t="s">
        <v>6416</v>
      </c>
      <c r="D2308" s="15">
        <v>3500</v>
      </c>
      <c r="E2308" s="1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7">
        <f t="shared" si="145"/>
        <v>47.945205479452056</v>
      </c>
      <c r="O2308" s="5">
        <f t="shared" si="146"/>
        <v>1.0675857142857144</v>
      </c>
      <c r="P2308" s="6" t="s">
        <v>8280</v>
      </c>
      <c r="Q2308" s="6" t="s">
        <v>8284</v>
      </c>
      <c r="R2308" s="11">
        <f t="shared" si="147"/>
        <v>40947.79315972222</v>
      </c>
      <c r="S2308" s="12">
        <f t="shared" si="144"/>
        <v>40977.79315972222</v>
      </c>
    </row>
    <row r="2309" spans="1:19" ht="43.2">
      <c r="A2309">
        <v>2307</v>
      </c>
      <c r="B2309" s="3" t="s">
        <v>2308</v>
      </c>
      <c r="C2309" s="3" t="s">
        <v>6417</v>
      </c>
      <c r="D2309" s="15">
        <v>1964.47</v>
      </c>
      <c r="E2309" s="1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7">
        <f t="shared" si="145"/>
        <v>26.192933333333333</v>
      </c>
      <c r="O2309" s="5">
        <f t="shared" si="146"/>
        <v>1.0665777537961894</v>
      </c>
      <c r="P2309" s="6" t="s">
        <v>8280</v>
      </c>
      <c r="Q2309" s="6" t="s">
        <v>8284</v>
      </c>
      <c r="R2309" s="11">
        <f t="shared" si="147"/>
        <v>41004.427465277782</v>
      </c>
      <c r="S2309" s="12">
        <f t="shared" si="144"/>
        <v>41034.427407407406</v>
      </c>
    </row>
    <row r="2310" spans="1:19" ht="43.2">
      <c r="A2310">
        <v>2308</v>
      </c>
      <c r="B2310" s="3" t="s">
        <v>2309</v>
      </c>
      <c r="C2310" s="3" t="s">
        <v>6418</v>
      </c>
      <c r="D2310" s="15">
        <v>50000</v>
      </c>
      <c r="E2310" s="1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7">
        <f t="shared" si="145"/>
        <v>81.433224755700323</v>
      </c>
      <c r="O2310" s="5">
        <f t="shared" si="146"/>
        <v>1.0130622</v>
      </c>
      <c r="P2310" s="6" t="s">
        <v>8280</v>
      </c>
      <c r="Q2310" s="6" t="s">
        <v>8284</v>
      </c>
      <c r="R2310" s="11">
        <f t="shared" si="147"/>
        <v>41851.587916666671</v>
      </c>
      <c r="S2310" s="12">
        <f t="shared" si="144"/>
        <v>41879.666666666664</v>
      </c>
    </row>
    <row r="2311" spans="1:19" ht="43.2">
      <c r="A2311">
        <v>2309</v>
      </c>
      <c r="B2311" s="3" t="s">
        <v>2310</v>
      </c>
      <c r="C2311" s="3" t="s">
        <v>6419</v>
      </c>
      <c r="D2311" s="15">
        <v>6000</v>
      </c>
      <c r="E2311" s="1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7">
        <f t="shared" si="145"/>
        <v>56.074766355140184</v>
      </c>
      <c r="O2311" s="5">
        <f t="shared" si="146"/>
        <v>1.0667450000000001</v>
      </c>
      <c r="P2311" s="6" t="s">
        <v>8280</v>
      </c>
      <c r="Q2311" s="6" t="s">
        <v>8284</v>
      </c>
      <c r="R2311" s="11">
        <f t="shared" si="147"/>
        <v>41307.612696759257</v>
      </c>
      <c r="S2311" s="12">
        <f t="shared" si="144"/>
        <v>41342.612696759257</v>
      </c>
    </row>
    <row r="2312" spans="1:19" ht="57.6">
      <c r="A2312">
        <v>2310</v>
      </c>
      <c r="B2312" s="3" t="s">
        <v>2311</v>
      </c>
      <c r="C2312" s="3" t="s">
        <v>6420</v>
      </c>
      <c r="D2312" s="15">
        <v>18500</v>
      </c>
      <c r="E2312" s="1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7">
        <f t="shared" si="145"/>
        <v>15.11437908496732</v>
      </c>
      <c r="O2312" s="5">
        <f t="shared" si="146"/>
        <v>4.288397837837838</v>
      </c>
      <c r="P2312" s="6" t="s">
        <v>8280</v>
      </c>
      <c r="Q2312" s="6" t="s">
        <v>8284</v>
      </c>
      <c r="R2312" s="11">
        <f t="shared" si="147"/>
        <v>41324.41915509259</v>
      </c>
      <c r="S2312" s="12">
        <f t="shared" si="144"/>
        <v>41354.377488425926</v>
      </c>
    </row>
    <row r="2313" spans="1:19" ht="43.2">
      <c r="A2313">
        <v>2311</v>
      </c>
      <c r="B2313" s="3" t="s">
        <v>2312</v>
      </c>
      <c r="C2313" s="3" t="s">
        <v>6421</v>
      </c>
      <c r="D2313" s="15">
        <v>9000</v>
      </c>
      <c r="E2313" s="1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7">
        <f t="shared" si="145"/>
        <v>86.538461538461533</v>
      </c>
      <c r="O2313" s="5">
        <f t="shared" si="146"/>
        <v>1.0411111111111111</v>
      </c>
      <c r="P2313" s="6" t="s">
        <v>8280</v>
      </c>
      <c r="Q2313" s="6" t="s">
        <v>8284</v>
      </c>
      <c r="R2313" s="11">
        <f t="shared" si="147"/>
        <v>41735.629502314812</v>
      </c>
      <c r="S2313" s="12">
        <f t="shared" si="144"/>
        <v>41765.629502314812</v>
      </c>
    </row>
    <row r="2314" spans="1:19" ht="43.2">
      <c r="A2314">
        <v>2312</v>
      </c>
      <c r="B2314" s="3" t="s">
        <v>2313</v>
      </c>
      <c r="C2314" s="3" t="s">
        <v>6422</v>
      </c>
      <c r="D2314" s="15">
        <v>3000</v>
      </c>
      <c r="E2314" s="1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7">
        <f t="shared" si="145"/>
        <v>37.974683544303801</v>
      </c>
      <c r="O2314" s="5">
        <f t="shared" si="146"/>
        <v>1.0786666666666667</v>
      </c>
      <c r="P2314" s="6" t="s">
        <v>8280</v>
      </c>
      <c r="Q2314" s="6" t="s">
        <v>8284</v>
      </c>
      <c r="R2314" s="11">
        <f t="shared" si="147"/>
        <v>41716.257847222223</v>
      </c>
      <c r="S2314" s="12">
        <f t="shared" si="144"/>
        <v>41747.583333333336</v>
      </c>
    </row>
    <row r="2315" spans="1:19" ht="28.8">
      <c r="A2315">
        <v>2313</v>
      </c>
      <c r="B2315" s="3" t="s">
        <v>2314</v>
      </c>
      <c r="C2315" s="3" t="s">
        <v>6423</v>
      </c>
      <c r="D2315" s="15">
        <v>5000</v>
      </c>
      <c r="E2315" s="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7">
        <f t="shared" si="145"/>
        <v>31.847133757961782</v>
      </c>
      <c r="O2315" s="5">
        <f t="shared" si="146"/>
        <v>1.7584040000000001</v>
      </c>
      <c r="P2315" s="6" t="s">
        <v>8280</v>
      </c>
      <c r="Q2315" s="6" t="s">
        <v>8284</v>
      </c>
      <c r="R2315" s="11">
        <f t="shared" si="147"/>
        <v>41002.583634259259</v>
      </c>
      <c r="S2315" s="12">
        <f t="shared" si="144"/>
        <v>41032.583634259259</v>
      </c>
    </row>
    <row r="2316" spans="1:19" ht="43.2">
      <c r="A2316">
        <v>2314</v>
      </c>
      <c r="B2316" s="3" t="s">
        <v>2315</v>
      </c>
      <c r="C2316" s="3" t="s">
        <v>6424</v>
      </c>
      <c r="D2316" s="15">
        <v>1200</v>
      </c>
      <c r="E2316" s="1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7">
        <f t="shared" si="145"/>
        <v>24</v>
      </c>
      <c r="O2316" s="5">
        <f t="shared" si="146"/>
        <v>1.5697000000000001</v>
      </c>
      <c r="P2316" s="6" t="s">
        <v>8280</v>
      </c>
      <c r="Q2316" s="6" t="s">
        <v>8284</v>
      </c>
      <c r="R2316" s="11">
        <f t="shared" si="147"/>
        <v>41037.176585648151</v>
      </c>
      <c r="S2316" s="12">
        <f t="shared" si="144"/>
        <v>41067.176585648151</v>
      </c>
    </row>
    <row r="2317" spans="1:19" ht="43.2">
      <c r="A2317">
        <v>2315</v>
      </c>
      <c r="B2317" s="3" t="s">
        <v>2316</v>
      </c>
      <c r="C2317" s="3" t="s">
        <v>6425</v>
      </c>
      <c r="D2317" s="15">
        <v>2500</v>
      </c>
      <c r="E2317" s="1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7">
        <f t="shared" si="145"/>
        <v>39.0625</v>
      </c>
      <c r="O2317" s="5">
        <f t="shared" si="146"/>
        <v>1.026</v>
      </c>
      <c r="P2317" s="6" t="s">
        <v>8280</v>
      </c>
      <c r="Q2317" s="6" t="s">
        <v>8284</v>
      </c>
      <c r="R2317" s="11">
        <f t="shared" si="147"/>
        <v>41004.35119212963</v>
      </c>
      <c r="S2317" s="12">
        <f t="shared" si="144"/>
        <v>41034.35119212963</v>
      </c>
    </row>
    <row r="2318" spans="1:19" ht="57.6">
      <c r="A2318">
        <v>2316</v>
      </c>
      <c r="B2318" s="3" t="s">
        <v>2317</v>
      </c>
      <c r="C2318" s="3" t="s">
        <v>6426</v>
      </c>
      <c r="D2318" s="15">
        <v>15000</v>
      </c>
      <c r="E2318" s="1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7">
        <f t="shared" si="145"/>
        <v>75</v>
      </c>
      <c r="O2318" s="5">
        <f t="shared" si="146"/>
        <v>1.0404266666666666</v>
      </c>
      <c r="P2318" s="6" t="s">
        <v>8280</v>
      </c>
      <c r="Q2318" s="6" t="s">
        <v>8284</v>
      </c>
      <c r="R2318" s="11">
        <f t="shared" si="147"/>
        <v>40079.350115740745</v>
      </c>
      <c r="S2318" s="12">
        <f t="shared" si="144"/>
        <v>40156.391666666663</v>
      </c>
    </row>
    <row r="2319" spans="1:19" ht="43.2">
      <c r="A2319">
        <v>2317</v>
      </c>
      <c r="B2319" s="3" t="s">
        <v>2318</v>
      </c>
      <c r="C2319" s="3" t="s">
        <v>6427</v>
      </c>
      <c r="D2319" s="15">
        <v>400</v>
      </c>
      <c r="E2319" s="1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7">
        <f t="shared" si="145"/>
        <v>18.181818181818183</v>
      </c>
      <c r="O2319" s="5">
        <f t="shared" si="146"/>
        <v>1.04</v>
      </c>
      <c r="P2319" s="6" t="s">
        <v>8280</v>
      </c>
      <c r="Q2319" s="6" t="s">
        <v>8284</v>
      </c>
      <c r="R2319" s="11">
        <f t="shared" si="147"/>
        <v>40192.167233796295</v>
      </c>
      <c r="S2319" s="12">
        <f t="shared" si="144"/>
        <v>40223.833333333336</v>
      </c>
    </row>
    <row r="2320" spans="1:19" ht="57.6">
      <c r="A2320">
        <v>2318</v>
      </c>
      <c r="B2320" s="3" t="s">
        <v>2319</v>
      </c>
      <c r="C2320" s="3" t="s">
        <v>6428</v>
      </c>
      <c r="D2320" s="15">
        <v>5000</v>
      </c>
      <c r="E2320" s="1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7">
        <f t="shared" si="145"/>
        <v>30.674846625766872</v>
      </c>
      <c r="O2320" s="5">
        <f t="shared" si="146"/>
        <v>1.2105999999999999</v>
      </c>
      <c r="P2320" s="6" t="s">
        <v>8280</v>
      </c>
      <c r="Q2320" s="6" t="s">
        <v>8284</v>
      </c>
      <c r="R2320" s="11">
        <f t="shared" si="147"/>
        <v>40050.268680555557</v>
      </c>
      <c r="S2320" s="12">
        <f t="shared" si="144"/>
        <v>40081.790972222225</v>
      </c>
    </row>
    <row r="2321" spans="1:19" ht="43.2">
      <c r="A2321">
        <v>2319</v>
      </c>
      <c r="B2321" s="3" t="s">
        <v>2320</v>
      </c>
      <c r="C2321" s="3" t="s">
        <v>6429</v>
      </c>
      <c r="D2321" s="15">
        <v>3000</v>
      </c>
      <c r="E2321" s="1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7">
        <f t="shared" si="145"/>
        <v>38.961038961038959</v>
      </c>
      <c r="O2321" s="5">
        <f t="shared" si="146"/>
        <v>1.077</v>
      </c>
      <c r="P2321" s="6" t="s">
        <v>8280</v>
      </c>
      <c r="Q2321" s="6" t="s">
        <v>8284</v>
      </c>
      <c r="R2321" s="11">
        <f t="shared" si="147"/>
        <v>41592.707002314812</v>
      </c>
      <c r="S2321" s="12">
        <f t="shared" si="144"/>
        <v>41622.707002314812</v>
      </c>
    </row>
    <row r="2322" spans="1:19" ht="57.6">
      <c r="A2322">
        <v>2320</v>
      </c>
      <c r="B2322" s="3" t="s">
        <v>2321</v>
      </c>
      <c r="C2322" s="3" t="s">
        <v>6430</v>
      </c>
      <c r="D2322" s="15">
        <v>5000</v>
      </c>
      <c r="E2322" s="1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7">
        <f t="shared" si="145"/>
        <v>56.179775280898873</v>
      </c>
      <c r="O2322" s="5">
        <f t="shared" si="146"/>
        <v>1.0866</v>
      </c>
      <c r="P2322" s="6" t="s">
        <v>8280</v>
      </c>
      <c r="Q2322" s="6" t="s">
        <v>8284</v>
      </c>
      <c r="R2322" s="11">
        <f t="shared" si="147"/>
        <v>41696.442129629628</v>
      </c>
      <c r="S2322" s="12">
        <f t="shared" si="144"/>
        <v>41731.400462962964</v>
      </c>
    </row>
    <row r="2323" spans="1:19" ht="43.2">
      <c r="A2323">
        <v>2321</v>
      </c>
      <c r="B2323" s="3" t="s">
        <v>2322</v>
      </c>
      <c r="C2323" s="3" t="s">
        <v>6431</v>
      </c>
      <c r="D2323" s="15">
        <v>10557</v>
      </c>
      <c r="E2323" s="1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7">
        <f t="shared" si="145"/>
        <v>164.953125</v>
      </c>
      <c r="O2323" s="5">
        <f t="shared" si="146"/>
        <v>0.39120962394619685</v>
      </c>
      <c r="P2323" s="6" t="s">
        <v>8291</v>
      </c>
      <c r="Q2323" s="6" t="s">
        <v>8307</v>
      </c>
      <c r="R2323" s="11">
        <f t="shared" si="147"/>
        <v>42798.885428240741</v>
      </c>
      <c r="S2323" s="12">
        <f t="shared" si="144"/>
        <v>42828.84376157407</v>
      </c>
    </row>
    <row r="2324" spans="1:19" ht="43.2">
      <c r="A2324">
        <v>2322</v>
      </c>
      <c r="B2324" s="3" t="s">
        <v>2323</v>
      </c>
      <c r="C2324" s="3" t="s">
        <v>6432</v>
      </c>
      <c r="D2324" s="15">
        <v>2700</v>
      </c>
      <c r="E2324" s="1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7">
        <f t="shared" si="145"/>
        <v>675</v>
      </c>
      <c r="O2324" s="5">
        <f t="shared" si="146"/>
        <v>3.1481481481481478E-2</v>
      </c>
      <c r="P2324" s="6" t="s">
        <v>8291</v>
      </c>
      <c r="Q2324" s="6" t="s">
        <v>8307</v>
      </c>
      <c r="R2324" s="11">
        <f t="shared" si="147"/>
        <v>42804.520474537036</v>
      </c>
      <c r="S2324" s="12">
        <f t="shared" si="144"/>
        <v>42834.478807870371</v>
      </c>
    </row>
    <row r="2325" spans="1:19" ht="43.2">
      <c r="A2325">
        <v>2323</v>
      </c>
      <c r="B2325" s="3" t="s">
        <v>2324</v>
      </c>
      <c r="C2325" s="3" t="s">
        <v>6433</v>
      </c>
      <c r="D2325" s="15">
        <v>250</v>
      </c>
      <c r="E2325" s="1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7">
        <f t="shared" si="145"/>
        <v>62.5</v>
      </c>
      <c r="O2325" s="5">
        <f t="shared" si="146"/>
        <v>0.48</v>
      </c>
      <c r="P2325" s="6" t="s">
        <v>8291</v>
      </c>
      <c r="Q2325" s="6" t="s">
        <v>8307</v>
      </c>
      <c r="R2325" s="11">
        <f t="shared" si="147"/>
        <v>42807.380173611113</v>
      </c>
      <c r="S2325" s="12">
        <f t="shared" si="144"/>
        <v>42814.380173611113</v>
      </c>
    </row>
    <row r="2326" spans="1:19" ht="43.2">
      <c r="A2326">
        <v>2324</v>
      </c>
      <c r="B2326" s="3" t="s">
        <v>2325</v>
      </c>
      <c r="C2326" s="3" t="s">
        <v>6434</v>
      </c>
      <c r="D2326" s="15">
        <v>7500</v>
      </c>
      <c r="E2326" s="1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7">
        <f t="shared" si="145"/>
        <v>122.95081967213115</v>
      </c>
      <c r="O2326" s="5">
        <f t="shared" si="146"/>
        <v>0.20733333333333334</v>
      </c>
      <c r="P2326" s="6" t="s">
        <v>8291</v>
      </c>
      <c r="Q2326" s="6" t="s">
        <v>8307</v>
      </c>
      <c r="R2326" s="11">
        <f t="shared" si="147"/>
        <v>42790.510243055556</v>
      </c>
      <c r="S2326" s="12">
        <f t="shared" si="144"/>
        <v>42820.468576388885</v>
      </c>
    </row>
    <row r="2327" spans="1:19" ht="43.2">
      <c r="A2327">
        <v>2325</v>
      </c>
      <c r="B2327" s="3" t="s">
        <v>2326</v>
      </c>
      <c r="C2327" s="3" t="s">
        <v>6435</v>
      </c>
      <c r="D2327" s="15">
        <v>1000</v>
      </c>
      <c r="E2327" s="1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7">
        <f t="shared" si="145"/>
        <v>142.85714285714286</v>
      </c>
      <c r="O2327" s="5">
        <f t="shared" si="146"/>
        <v>0.08</v>
      </c>
      <c r="P2327" s="6" t="s">
        <v>8291</v>
      </c>
      <c r="Q2327" s="6" t="s">
        <v>8307</v>
      </c>
      <c r="R2327" s="11">
        <f t="shared" si="147"/>
        <v>42793.647349537037</v>
      </c>
      <c r="S2327" s="12">
        <f t="shared" si="144"/>
        <v>42823.605682870373</v>
      </c>
    </row>
    <row r="2328" spans="1:19" ht="43.2">
      <c r="A2328">
        <v>2326</v>
      </c>
      <c r="B2328" s="3" t="s">
        <v>2327</v>
      </c>
      <c r="C2328" s="3" t="s">
        <v>6436</v>
      </c>
      <c r="D2328" s="15">
        <v>15000</v>
      </c>
      <c r="E2328" s="1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7">
        <f t="shared" si="145"/>
        <v>15000</v>
      </c>
      <c r="O2328" s="5">
        <f t="shared" si="146"/>
        <v>7.1999999999999998E-3</v>
      </c>
      <c r="P2328" s="6" t="s">
        <v>8291</v>
      </c>
      <c r="Q2328" s="6" t="s">
        <v>8307</v>
      </c>
      <c r="R2328" s="11">
        <f t="shared" si="147"/>
        <v>42803.659120370372</v>
      </c>
      <c r="S2328" s="12">
        <f t="shared" si="144"/>
        <v>42855.333333333328</v>
      </c>
    </row>
    <row r="2329" spans="1:19" ht="28.8">
      <c r="A2329">
        <v>2327</v>
      </c>
      <c r="B2329" s="3" t="s">
        <v>2328</v>
      </c>
      <c r="C2329" s="3" t="s">
        <v>6437</v>
      </c>
      <c r="D2329" s="15">
        <v>35000</v>
      </c>
      <c r="E2329" s="1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7">
        <f t="shared" si="145"/>
        <v>10.432190760059612</v>
      </c>
      <c r="O2329" s="5">
        <f t="shared" si="146"/>
        <v>5.2609431428571432</v>
      </c>
      <c r="P2329" s="6" t="s">
        <v>8291</v>
      </c>
      <c r="Q2329" s="6" t="s">
        <v>8307</v>
      </c>
      <c r="R2329" s="11">
        <f t="shared" si="147"/>
        <v>41842.542129629626</v>
      </c>
      <c r="S2329" s="12">
        <f t="shared" si="144"/>
        <v>41877.542129629626</v>
      </c>
    </row>
    <row r="2330" spans="1:19" ht="57.6">
      <c r="A2330">
        <v>2328</v>
      </c>
      <c r="B2330" s="3" t="s">
        <v>2329</v>
      </c>
      <c r="C2330" s="3" t="s">
        <v>6438</v>
      </c>
      <c r="D2330" s="15">
        <v>10000</v>
      </c>
      <c r="E2330" s="1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7">
        <f t="shared" si="145"/>
        <v>18.6219739292365</v>
      </c>
      <c r="O2330" s="5">
        <f t="shared" si="146"/>
        <v>2.5445000000000002</v>
      </c>
      <c r="P2330" s="6" t="s">
        <v>8291</v>
      </c>
      <c r="Q2330" s="6" t="s">
        <v>8307</v>
      </c>
      <c r="R2330" s="11">
        <f t="shared" si="147"/>
        <v>42139.406678240739</v>
      </c>
      <c r="S2330" s="12">
        <f t="shared" si="144"/>
        <v>42169.406678240739</v>
      </c>
    </row>
    <row r="2331" spans="1:19" ht="43.2">
      <c r="A2331">
        <v>2329</v>
      </c>
      <c r="B2331" s="3" t="s">
        <v>2330</v>
      </c>
      <c r="C2331" s="3" t="s">
        <v>6439</v>
      </c>
      <c r="D2331" s="15">
        <v>25000</v>
      </c>
      <c r="E2331" s="1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7">
        <f t="shared" si="145"/>
        <v>200</v>
      </c>
      <c r="O2331" s="5">
        <f t="shared" si="146"/>
        <v>1.0591999999999999</v>
      </c>
      <c r="P2331" s="6" t="s">
        <v>8291</v>
      </c>
      <c r="Q2331" s="6" t="s">
        <v>8307</v>
      </c>
      <c r="R2331" s="11">
        <f t="shared" si="147"/>
        <v>41807.249374999999</v>
      </c>
      <c r="S2331" s="12">
        <f t="shared" si="144"/>
        <v>41837.249374999999</v>
      </c>
    </row>
    <row r="2332" spans="1:19" ht="43.2">
      <c r="A2332">
        <v>2330</v>
      </c>
      <c r="B2332" s="3" t="s">
        <v>2331</v>
      </c>
      <c r="C2332" s="3" t="s">
        <v>6440</v>
      </c>
      <c r="D2332" s="15">
        <v>35000</v>
      </c>
      <c r="E2332" s="1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7">
        <f t="shared" si="145"/>
        <v>214.72392638036808</v>
      </c>
      <c r="O2332" s="5">
        <f t="shared" si="146"/>
        <v>1.0242285714285715</v>
      </c>
      <c r="P2332" s="6" t="s">
        <v>8291</v>
      </c>
      <c r="Q2332" s="6" t="s">
        <v>8307</v>
      </c>
      <c r="R2332" s="11">
        <f t="shared" si="147"/>
        <v>42332.52480324074</v>
      </c>
      <c r="S2332" s="12">
        <f t="shared" si="144"/>
        <v>42362.625</v>
      </c>
    </row>
    <row r="2333" spans="1:19" ht="43.2">
      <c r="A2333">
        <v>2331</v>
      </c>
      <c r="B2333" s="3" t="s">
        <v>2332</v>
      </c>
      <c r="C2333" s="3" t="s">
        <v>6441</v>
      </c>
      <c r="D2333" s="15">
        <v>8000</v>
      </c>
      <c r="E2333" s="1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7">
        <f t="shared" si="145"/>
        <v>28.268551236749115</v>
      </c>
      <c r="O2333" s="5">
        <f t="shared" si="146"/>
        <v>1.4431375</v>
      </c>
      <c r="P2333" s="6" t="s">
        <v>8291</v>
      </c>
      <c r="Q2333" s="6" t="s">
        <v>8307</v>
      </c>
      <c r="R2333" s="11">
        <f t="shared" si="147"/>
        <v>41838.630671296298</v>
      </c>
      <c r="S2333" s="12">
        <f t="shared" si="144"/>
        <v>41868.630671296298</v>
      </c>
    </row>
    <row r="2334" spans="1:19" ht="43.2">
      <c r="A2334">
        <v>2332</v>
      </c>
      <c r="B2334" s="3" t="s">
        <v>2333</v>
      </c>
      <c r="C2334" s="3" t="s">
        <v>6442</v>
      </c>
      <c r="D2334" s="15">
        <v>25000</v>
      </c>
      <c r="E2334" s="1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7">
        <f t="shared" si="145"/>
        <v>71.022727272727266</v>
      </c>
      <c r="O2334" s="5">
        <f t="shared" si="146"/>
        <v>1.06308</v>
      </c>
      <c r="P2334" s="6" t="s">
        <v>8291</v>
      </c>
      <c r="Q2334" s="6" t="s">
        <v>8307</v>
      </c>
      <c r="R2334" s="11">
        <f t="shared" si="147"/>
        <v>42011.253136574072</v>
      </c>
      <c r="S2334" s="12">
        <f t="shared" si="144"/>
        <v>42041.253136574072</v>
      </c>
    </row>
    <row r="2335" spans="1:19" ht="43.2">
      <c r="A2335">
        <v>2333</v>
      </c>
      <c r="B2335" s="3" t="s">
        <v>2334</v>
      </c>
      <c r="C2335" s="3" t="s">
        <v>6443</v>
      </c>
      <c r="D2335" s="15">
        <v>600</v>
      </c>
      <c r="E2335" s="1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7">
        <f t="shared" si="145"/>
        <v>6.3829787234042552</v>
      </c>
      <c r="O2335" s="5">
        <f t="shared" si="146"/>
        <v>2.1216666666666666</v>
      </c>
      <c r="P2335" s="6" t="s">
        <v>8291</v>
      </c>
      <c r="Q2335" s="6" t="s">
        <v>8307</v>
      </c>
      <c r="R2335" s="11">
        <f t="shared" si="147"/>
        <v>41767.275347222225</v>
      </c>
      <c r="S2335" s="12">
        <f t="shared" si="144"/>
        <v>41788.368055555555</v>
      </c>
    </row>
    <row r="2336" spans="1:19" ht="43.2">
      <c r="A2336">
        <v>2334</v>
      </c>
      <c r="B2336" s="3" t="s">
        <v>2335</v>
      </c>
      <c r="C2336" s="3" t="s">
        <v>6444</v>
      </c>
      <c r="D2336" s="15">
        <v>4000</v>
      </c>
      <c r="E2336" s="1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7">
        <f t="shared" si="145"/>
        <v>59.701492537313435</v>
      </c>
      <c r="O2336" s="5">
        <f t="shared" si="146"/>
        <v>1.0195000000000001</v>
      </c>
      <c r="P2336" s="6" t="s">
        <v>8291</v>
      </c>
      <c r="Q2336" s="6" t="s">
        <v>8307</v>
      </c>
      <c r="R2336" s="11">
        <f t="shared" si="147"/>
        <v>41918.295115740737</v>
      </c>
      <c r="S2336" s="12">
        <f t="shared" si="144"/>
        <v>41948.356944444444</v>
      </c>
    </row>
    <row r="2337" spans="1:19" ht="43.2">
      <c r="A2337">
        <v>2335</v>
      </c>
      <c r="B2337" s="3" t="s">
        <v>2336</v>
      </c>
      <c r="C2337" s="3" t="s">
        <v>6445</v>
      </c>
      <c r="D2337" s="15">
        <v>25000</v>
      </c>
      <c r="E2337" s="1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7">
        <f t="shared" si="145"/>
        <v>113.12217194570135</v>
      </c>
      <c r="O2337" s="5">
        <f t="shared" si="146"/>
        <v>1.0227200000000001</v>
      </c>
      <c r="P2337" s="6" t="s">
        <v>8291</v>
      </c>
      <c r="Q2337" s="6" t="s">
        <v>8307</v>
      </c>
      <c r="R2337" s="11">
        <f t="shared" si="147"/>
        <v>41771.197256944448</v>
      </c>
      <c r="S2337" s="12">
        <f t="shared" si="144"/>
        <v>41801.197256944448</v>
      </c>
    </row>
    <row r="2338" spans="1:19" ht="43.2">
      <c r="A2338">
        <v>2336</v>
      </c>
      <c r="B2338" s="3" t="s">
        <v>2337</v>
      </c>
      <c r="C2338" s="3" t="s">
        <v>6446</v>
      </c>
      <c r="D2338" s="15">
        <v>20000</v>
      </c>
      <c r="E2338" s="1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7">
        <f t="shared" si="145"/>
        <v>9.2378752886836022</v>
      </c>
      <c r="O2338" s="5">
        <f t="shared" si="146"/>
        <v>5.2073254999999996</v>
      </c>
      <c r="P2338" s="6" t="s">
        <v>8291</v>
      </c>
      <c r="Q2338" s="6" t="s">
        <v>8307</v>
      </c>
      <c r="R2338" s="11">
        <f t="shared" si="147"/>
        <v>41666.549710648149</v>
      </c>
      <c r="S2338" s="12">
        <f t="shared" si="144"/>
        <v>41706.549710648149</v>
      </c>
    </row>
    <row r="2339" spans="1:19" ht="28.8">
      <c r="A2339">
        <v>2337</v>
      </c>
      <c r="B2339" s="3" t="s">
        <v>2338</v>
      </c>
      <c r="C2339" s="3" t="s">
        <v>6447</v>
      </c>
      <c r="D2339" s="15">
        <v>12000</v>
      </c>
      <c r="E2339" s="1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7">
        <f t="shared" si="145"/>
        <v>67.039106145251395</v>
      </c>
      <c r="O2339" s="5">
        <f t="shared" si="146"/>
        <v>1.1065833333333333</v>
      </c>
      <c r="P2339" s="6" t="s">
        <v>8291</v>
      </c>
      <c r="Q2339" s="6" t="s">
        <v>8307</v>
      </c>
      <c r="R2339" s="11">
        <f t="shared" si="147"/>
        <v>41786.265543981484</v>
      </c>
      <c r="S2339" s="12">
        <f t="shared" si="144"/>
        <v>41816.265543981484</v>
      </c>
    </row>
    <row r="2340" spans="1:19" ht="43.2">
      <c r="A2340">
        <v>2338</v>
      </c>
      <c r="B2340" s="3" t="s">
        <v>2339</v>
      </c>
      <c r="C2340" s="3" t="s">
        <v>6448</v>
      </c>
      <c r="D2340" s="15">
        <v>15000</v>
      </c>
      <c r="E2340" s="1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7">
        <f t="shared" si="145"/>
        <v>121.95121951219512</v>
      </c>
      <c r="O2340" s="5">
        <f t="shared" si="146"/>
        <v>1.0114333333333334</v>
      </c>
      <c r="P2340" s="6" t="s">
        <v>8291</v>
      </c>
      <c r="Q2340" s="6" t="s">
        <v>8307</v>
      </c>
      <c r="R2340" s="11">
        <f t="shared" si="147"/>
        <v>41789.52180555556</v>
      </c>
      <c r="S2340" s="12">
        <f t="shared" si="144"/>
        <v>41819.52180555556</v>
      </c>
    </row>
    <row r="2341" spans="1:19" ht="43.2">
      <c r="A2341">
        <v>2339</v>
      </c>
      <c r="B2341" s="3" t="s">
        <v>2340</v>
      </c>
      <c r="C2341" s="3" t="s">
        <v>6449</v>
      </c>
      <c r="D2341" s="15">
        <v>25000</v>
      </c>
      <c r="E2341" s="1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7">
        <f t="shared" si="145"/>
        <v>22.644927536231883</v>
      </c>
      <c r="O2341" s="5">
        <f t="shared" si="146"/>
        <v>2.9420799999999998</v>
      </c>
      <c r="P2341" s="6" t="s">
        <v>8291</v>
      </c>
      <c r="Q2341" s="6" t="s">
        <v>8307</v>
      </c>
      <c r="R2341" s="11">
        <f t="shared" si="147"/>
        <v>42692.42487268518</v>
      </c>
      <c r="S2341" s="12">
        <f t="shared" si="144"/>
        <v>42722.957638888889</v>
      </c>
    </row>
    <row r="2342" spans="1:19" ht="43.2">
      <c r="A2342">
        <v>2340</v>
      </c>
      <c r="B2342" s="3" t="s">
        <v>2341</v>
      </c>
      <c r="C2342" s="3" t="s">
        <v>6450</v>
      </c>
      <c r="D2342" s="15">
        <v>40000</v>
      </c>
      <c r="E2342" s="1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7">
        <f t="shared" si="145"/>
        <v>99.255583126550874</v>
      </c>
      <c r="O2342" s="5">
        <f t="shared" si="146"/>
        <v>1.0577749999999999</v>
      </c>
      <c r="P2342" s="6" t="s">
        <v>8291</v>
      </c>
      <c r="Q2342" s="6" t="s">
        <v>8307</v>
      </c>
      <c r="R2342" s="11">
        <f t="shared" si="147"/>
        <v>42643.267800925925</v>
      </c>
      <c r="S2342" s="12">
        <f t="shared" si="144"/>
        <v>42673.267800925925</v>
      </c>
    </row>
    <row r="2343" spans="1:19" ht="43.2">
      <c r="A2343">
        <v>2341</v>
      </c>
      <c r="B2343" s="3" t="s">
        <v>2342</v>
      </c>
      <c r="C2343" s="3" t="s">
        <v>6451</v>
      </c>
      <c r="D2343" s="15">
        <v>5000</v>
      </c>
      <c r="E2343" s="1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7" t="e">
        <f t="shared" si="145"/>
        <v>#DIV/0!</v>
      </c>
      <c r="O2343" s="5">
        <f t="shared" si="146"/>
        <v>0</v>
      </c>
      <c r="P2343" s="6" t="s">
        <v>8274</v>
      </c>
      <c r="Q2343" s="6" t="s">
        <v>8275</v>
      </c>
      <c r="R2343" s="11">
        <f t="shared" si="147"/>
        <v>42167.438703703709</v>
      </c>
      <c r="S2343" s="12">
        <f t="shared" si="144"/>
        <v>42197.438703703709</v>
      </c>
    </row>
    <row r="2344" spans="1:19" ht="43.2">
      <c r="A2344">
        <v>2342</v>
      </c>
      <c r="B2344" s="3" t="s">
        <v>2343</v>
      </c>
      <c r="C2344" s="3" t="s">
        <v>6452</v>
      </c>
      <c r="D2344" s="15">
        <v>5500</v>
      </c>
      <c r="E2344" s="1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7" t="e">
        <f t="shared" si="145"/>
        <v>#DIV/0!</v>
      </c>
      <c r="O2344" s="5">
        <f t="shared" si="146"/>
        <v>0</v>
      </c>
      <c r="P2344" s="6" t="s">
        <v>8274</v>
      </c>
      <c r="Q2344" s="6" t="s">
        <v>8275</v>
      </c>
      <c r="R2344" s="11">
        <f t="shared" si="147"/>
        <v>41897.327199074076</v>
      </c>
      <c r="S2344" s="12">
        <f t="shared" si="144"/>
        <v>41917.833333333336</v>
      </c>
    </row>
    <row r="2345" spans="1:19" ht="43.2">
      <c r="A2345">
        <v>2343</v>
      </c>
      <c r="B2345" s="3" t="s">
        <v>2344</v>
      </c>
      <c r="C2345" s="3" t="s">
        <v>6453</v>
      </c>
      <c r="D2345" s="15">
        <v>10000</v>
      </c>
      <c r="E2345" s="1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7">
        <f t="shared" si="145"/>
        <v>10000</v>
      </c>
      <c r="O2345" s="5">
        <f t="shared" si="146"/>
        <v>0.03</v>
      </c>
      <c r="P2345" s="6" t="s">
        <v>8274</v>
      </c>
      <c r="Q2345" s="6" t="s">
        <v>8275</v>
      </c>
      <c r="R2345" s="11">
        <f t="shared" si="147"/>
        <v>42327.450289351851</v>
      </c>
      <c r="S2345" s="12">
        <f t="shared" si="144"/>
        <v>42377.44930555555</v>
      </c>
    </row>
    <row r="2346" spans="1:19" ht="43.2">
      <c r="A2346">
        <v>2344</v>
      </c>
      <c r="B2346" s="3" t="s">
        <v>2345</v>
      </c>
      <c r="C2346" s="3" t="s">
        <v>6454</v>
      </c>
      <c r="D2346" s="15">
        <v>1000</v>
      </c>
      <c r="E2346" s="1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7">
        <f t="shared" si="145"/>
        <v>1000</v>
      </c>
      <c r="O2346" s="5">
        <f t="shared" si="146"/>
        <v>1E-3</v>
      </c>
      <c r="P2346" s="6" t="s">
        <v>8274</v>
      </c>
      <c r="Q2346" s="6" t="s">
        <v>8275</v>
      </c>
      <c r="R2346" s="11">
        <f t="shared" si="147"/>
        <v>42515.352650462963</v>
      </c>
      <c r="S2346" s="12">
        <f t="shared" si="144"/>
        <v>42545.352650462963</v>
      </c>
    </row>
    <row r="2347" spans="1:19" ht="43.2">
      <c r="A2347">
        <v>2345</v>
      </c>
      <c r="B2347" s="3" t="s">
        <v>2346</v>
      </c>
      <c r="C2347" s="3" t="s">
        <v>6455</v>
      </c>
      <c r="D2347" s="15">
        <v>3000</v>
      </c>
      <c r="E2347" s="1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7" t="e">
        <f t="shared" si="145"/>
        <v>#DIV/0!</v>
      </c>
      <c r="O2347" s="5">
        <f t="shared" si="146"/>
        <v>0</v>
      </c>
      <c r="P2347" s="6" t="s">
        <v>8274</v>
      </c>
      <c r="Q2347" s="6" t="s">
        <v>8275</v>
      </c>
      <c r="R2347" s="11">
        <f t="shared" si="147"/>
        <v>42059.626805555556</v>
      </c>
      <c r="S2347" s="12">
        <f t="shared" si="144"/>
        <v>42094.610416666663</v>
      </c>
    </row>
    <row r="2348" spans="1:19" ht="43.2">
      <c r="A2348">
        <v>2346</v>
      </c>
      <c r="B2348" s="3" t="s">
        <v>2347</v>
      </c>
      <c r="C2348" s="3" t="s">
        <v>6456</v>
      </c>
      <c r="D2348" s="15">
        <v>60000</v>
      </c>
      <c r="E2348" s="1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7">
        <f t="shared" si="145"/>
        <v>20000</v>
      </c>
      <c r="O2348" s="5">
        <f t="shared" si="146"/>
        <v>6.4999999999999997E-4</v>
      </c>
      <c r="P2348" s="6" t="s">
        <v>8274</v>
      </c>
      <c r="Q2348" s="6" t="s">
        <v>8275</v>
      </c>
      <c r="R2348" s="11">
        <f t="shared" si="147"/>
        <v>42615.42396990741</v>
      </c>
      <c r="S2348" s="12">
        <f t="shared" si="144"/>
        <v>42660.42396990741</v>
      </c>
    </row>
    <row r="2349" spans="1:19" ht="43.2">
      <c r="A2349">
        <v>2347</v>
      </c>
      <c r="B2349" s="3" t="s">
        <v>2348</v>
      </c>
      <c r="C2349" s="3" t="s">
        <v>6457</v>
      </c>
      <c r="D2349" s="15">
        <v>1000</v>
      </c>
      <c r="E2349" s="1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7">
        <f t="shared" si="145"/>
        <v>1000</v>
      </c>
      <c r="O2349" s="5">
        <f t="shared" si="146"/>
        <v>1.4999999999999999E-2</v>
      </c>
      <c r="P2349" s="6" t="s">
        <v>8274</v>
      </c>
      <c r="Q2349" s="6" t="s">
        <v>8275</v>
      </c>
      <c r="R2349" s="11">
        <f t="shared" si="147"/>
        <v>42577.232361111106</v>
      </c>
      <c r="S2349" s="12">
        <f t="shared" si="144"/>
        <v>42607.232361111106</v>
      </c>
    </row>
    <row r="2350" spans="1:19" ht="43.2">
      <c r="A2350">
        <v>2348</v>
      </c>
      <c r="B2350" s="3" t="s">
        <v>2349</v>
      </c>
      <c r="C2350" s="3" t="s">
        <v>6458</v>
      </c>
      <c r="D2350" s="15">
        <v>70000</v>
      </c>
      <c r="E2350" s="1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7">
        <f t="shared" si="145"/>
        <v>14000</v>
      </c>
      <c r="O2350" s="5">
        <f t="shared" si="146"/>
        <v>3.8571428571428572E-3</v>
      </c>
      <c r="P2350" s="6" t="s">
        <v>8274</v>
      </c>
      <c r="Q2350" s="6" t="s">
        <v>8275</v>
      </c>
      <c r="R2350" s="11">
        <f t="shared" si="147"/>
        <v>42360.557152777779</v>
      </c>
      <c r="S2350" s="12">
        <f t="shared" si="144"/>
        <v>42420.557152777779</v>
      </c>
    </row>
    <row r="2351" spans="1:19" ht="43.2">
      <c r="A2351">
        <v>2349</v>
      </c>
      <c r="B2351" s="3" t="s">
        <v>2350</v>
      </c>
      <c r="C2351" s="3" t="s">
        <v>6459</v>
      </c>
      <c r="D2351" s="15">
        <v>474900</v>
      </c>
      <c r="E2351" s="1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7" t="e">
        <f t="shared" si="145"/>
        <v>#DIV/0!</v>
      </c>
      <c r="O2351" s="5">
        <f t="shared" si="146"/>
        <v>0</v>
      </c>
      <c r="P2351" s="6" t="s">
        <v>8274</v>
      </c>
      <c r="Q2351" s="6" t="s">
        <v>8275</v>
      </c>
      <c r="R2351" s="11">
        <f t="shared" si="147"/>
        <v>42198.400787037041</v>
      </c>
      <c r="S2351" s="12">
        <f t="shared" si="144"/>
        <v>42227.400787037041</v>
      </c>
    </row>
    <row r="2352" spans="1:19" ht="43.2">
      <c r="A2352">
        <v>2350</v>
      </c>
      <c r="B2352" s="3" t="s">
        <v>2351</v>
      </c>
      <c r="C2352" s="3" t="s">
        <v>6460</v>
      </c>
      <c r="D2352" s="15">
        <v>50000</v>
      </c>
      <c r="E2352" s="1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7" t="e">
        <f t="shared" si="145"/>
        <v>#DIV/0!</v>
      </c>
      <c r="O2352" s="5">
        <f t="shared" si="146"/>
        <v>0</v>
      </c>
      <c r="P2352" s="6" t="s">
        <v>8274</v>
      </c>
      <c r="Q2352" s="6" t="s">
        <v>8275</v>
      </c>
      <c r="R2352" s="11">
        <f t="shared" si="147"/>
        <v>42708.467245370368</v>
      </c>
      <c r="S2352" s="12">
        <f t="shared" si="144"/>
        <v>42738.467245370368</v>
      </c>
    </row>
    <row r="2353" spans="1:19" ht="28.8">
      <c r="A2353">
        <v>2351</v>
      </c>
      <c r="B2353" s="3" t="s">
        <v>2352</v>
      </c>
      <c r="C2353" s="3" t="s">
        <v>6461</v>
      </c>
      <c r="D2353" s="15">
        <v>18900</v>
      </c>
      <c r="E2353" s="1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7">
        <f t="shared" si="145"/>
        <v>2700</v>
      </c>
      <c r="O2353" s="5">
        <f t="shared" si="146"/>
        <v>5.7142857142857143E-3</v>
      </c>
      <c r="P2353" s="6" t="s">
        <v>8274</v>
      </c>
      <c r="Q2353" s="6" t="s">
        <v>8275</v>
      </c>
      <c r="R2353" s="11">
        <f t="shared" si="147"/>
        <v>42093.726145833338</v>
      </c>
      <c r="S2353" s="12">
        <f t="shared" si="144"/>
        <v>42123.726145833338</v>
      </c>
    </row>
    <row r="2354" spans="1:19" ht="43.2">
      <c r="A2354">
        <v>2352</v>
      </c>
      <c r="B2354" s="3" t="s">
        <v>2353</v>
      </c>
      <c r="C2354" s="3" t="s">
        <v>6462</v>
      </c>
      <c r="D2354" s="15">
        <v>2000</v>
      </c>
      <c r="E2354" s="1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7" t="e">
        <f t="shared" si="145"/>
        <v>#DIV/0!</v>
      </c>
      <c r="O2354" s="5">
        <f t="shared" si="146"/>
        <v>0</v>
      </c>
      <c r="P2354" s="6" t="s">
        <v>8274</v>
      </c>
      <c r="Q2354" s="6" t="s">
        <v>8275</v>
      </c>
      <c r="R2354" s="11">
        <f t="shared" si="147"/>
        <v>42101.258703703701</v>
      </c>
      <c r="S2354" s="12">
        <f t="shared" si="144"/>
        <v>42161.258703703701</v>
      </c>
    </row>
    <row r="2355" spans="1:19" ht="43.2">
      <c r="A2355">
        <v>2353</v>
      </c>
      <c r="B2355" s="3" t="s">
        <v>2354</v>
      </c>
      <c r="C2355" s="3" t="s">
        <v>6463</v>
      </c>
      <c r="D2355" s="15">
        <v>1000</v>
      </c>
      <c r="E2355" s="1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7" t="e">
        <f t="shared" si="145"/>
        <v>#DIV/0!</v>
      </c>
      <c r="O2355" s="5">
        <f t="shared" si="146"/>
        <v>0</v>
      </c>
      <c r="P2355" s="6" t="s">
        <v>8274</v>
      </c>
      <c r="Q2355" s="6" t="s">
        <v>8275</v>
      </c>
      <c r="R2355" s="11">
        <f t="shared" si="147"/>
        <v>42103.301180555558</v>
      </c>
      <c r="S2355" s="12">
        <f t="shared" si="144"/>
        <v>42115.301180555558</v>
      </c>
    </row>
    <row r="2356" spans="1:19" ht="43.2">
      <c r="A2356">
        <v>2354</v>
      </c>
      <c r="B2356" s="3" t="s">
        <v>2355</v>
      </c>
      <c r="C2356" s="3" t="s">
        <v>6464</v>
      </c>
      <c r="D2356" s="15">
        <v>35000</v>
      </c>
      <c r="E2356" s="1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7">
        <f t="shared" si="145"/>
        <v>35000</v>
      </c>
      <c r="O2356" s="5">
        <f t="shared" si="146"/>
        <v>7.1428571428571429E-4</v>
      </c>
      <c r="P2356" s="6" t="s">
        <v>8274</v>
      </c>
      <c r="Q2356" s="6" t="s">
        <v>8275</v>
      </c>
      <c r="R2356" s="11">
        <f t="shared" si="147"/>
        <v>41954.347916666666</v>
      </c>
      <c r="S2356" s="12">
        <f t="shared" si="144"/>
        <v>42014.347916666666</v>
      </c>
    </row>
    <row r="2357" spans="1:19" ht="43.2">
      <c r="A2357">
        <v>2355</v>
      </c>
      <c r="B2357" s="3" t="s">
        <v>2356</v>
      </c>
      <c r="C2357" s="3" t="s">
        <v>6465</v>
      </c>
      <c r="D2357" s="15">
        <v>8000</v>
      </c>
      <c r="E2357" s="1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7">
        <f t="shared" si="145"/>
        <v>4000</v>
      </c>
      <c r="O2357" s="5">
        <f t="shared" si="146"/>
        <v>6.875E-3</v>
      </c>
      <c r="P2357" s="6" t="s">
        <v>8274</v>
      </c>
      <c r="Q2357" s="6" t="s">
        <v>8275</v>
      </c>
      <c r="R2357" s="11">
        <f t="shared" si="147"/>
        <v>42096.543240740742</v>
      </c>
      <c r="S2357" s="12">
        <f t="shared" si="144"/>
        <v>42126.543240740742</v>
      </c>
    </row>
    <row r="2358" spans="1:19" ht="28.8">
      <c r="A2358">
        <v>2356</v>
      </c>
      <c r="B2358" s="3" t="s">
        <v>2357</v>
      </c>
      <c r="C2358" s="3" t="s">
        <v>6466</v>
      </c>
      <c r="D2358" s="15">
        <v>10000</v>
      </c>
      <c r="E2358" s="1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7" t="e">
        <f t="shared" si="145"/>
        <v>#DIV/0!</v>
      </c>
      <c r="O2358" s="5">
        <f t="shared" si="146"/>
        <v>0</v>
      </c>
      <c r="P2358" s="6" t="s">
        <v>8274</v>
      </c>
      <c r="Q2358" s="6" t="s">
        <v>8275</v>
      </c>
      <c r="R2358" s="11">
        <f t="shared" si="147"/>
        <v>42130.40861111111</v>
      </c>
      <c r="S2358" s="12">
        <f t="shared" si="144"/>
        <v>42160.40861111111</v>
      </c>
    </row>
    <row r="2359" spans="1:19" ht="43.2">
      <c r="A2359">
        <v>2357</v>
      </c>
      <c r="B2359" s="3" t="s">
        <v>2358</v>
      </c>
      <c r="C2359" s="3" t="s">
        <v>6467</v>
      </c>
      <c r="D2359" s="15">
        <v>27000</v>
      </c>
      <c r="E2359" s="1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7" t="e">
        <f t="shared" si="145"/>
        <v>#DIV/0!</v>
      </c>
      <c r="O2359" s="5">
        <f t="shared" si="146"/>
        <v>0</v>
      </c>
      <c r="P2359" s="6" t="s">
        <v>8274</v>
      </c>
      <c r="Q2359" s="6" t="s">
        <v>8275</v>
      </c>
      <c r="R2359" s="11">
        <f t="shared" si="147"/>
        <v>42264.245115740741</v>
      </c>
      <c r="S2359" s="12">
        <f t="shared" si="144"/>
        <v>42294.245115740741</v>
      </c>
    </row>
    <row r="2360" spans="1:19" ht="43.2">
      <c r="A2360">
        <v>2358</v>
      </c>
      <c r="B2360" s="3" t="s">
        <v>2359</v>
      </c>
      <c r="C2360" s="3" t="s">
        <v>6468</v>
      </c>
      <c r="D2360" s="15">
        <v>1500</v>
      </c>
      <c r="E2360" s="1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7" t="e">
        <f t="shared" si="145"/>
        <v>#DIV/0!</v>
      </c>
      <c r="O2360" s="5">
        <f t="shared" si="146"/>
        <v>0</v>
      </c>
      <c r="P2360" s="6" t="s">
        <v>8274</v>
      </c>
      <c r="Q2360" s="6" t="s">
        <v>8275</v>
      </c>
      <c r="R2360" s="11">
        <f t="shared" si="147"/>
        <v>41978.555972222224</v>
      </c>
      <c r="S2360" s="12">
        <f t="shared" si="144"/>
        <v>42034.652083333334</v>
      </c>
    </row>
    <row r="2361" spans="1:19" ht="43.2">
      <c r="A2361">
        <v>2359</v>
      </c>
      <c r="B2361" s="3" t="s">
        <v>2360</v>
      </c>
      <c r="C2361" s="3" t="s">
        <v>6469</v>
      </c>
      <c r="D2361" s="15">
        <v>7500</v>
      </c>
      <c r="E2361" s="1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7">
        <f t="shared" si="145"/>
        <v>2500</v>
      </c>
      <c r="O2361" s="5">
        <f t="shared" si="146"/>
        <v>0.14680000000000001</v>
      </c>
      <c r="P2361" s="6" t="s">
        <v>8274</v>
      </c>
      <c r="Q2361" s="6" t="s">
        <v>8275</v>
      </c>
      <c r="R2361" s="11">
        <f t="shared" si="147"/>
        <v>42159.274583333332</v>
      </c>
      <c r="S2361" s="12">
        <f t="shared" si="144"/>
        <v>42219.274583333332</v>
      </c>
    </row>
    <row r="2362" spans="1:19" ht="43.2">
      <c r="A2362">
        <v>2360</v>
      </c>
      <c r="B2362" s="3" t="s">
        <v>2361</v>
      </c>
      <c r="C2362" s="3" t="s">
        <v>6470</v>
      </c>
      <c r="D2362" s="15">
        <v>5000</v>
      </c>
      <c r="E2362" s="1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7">
        <f t="shared" si="145"/>
        <v>5000</v>
      </c>
      <c r="O2362" s="5">
        <f t="shared" si="146"/>
        <v>4.0000000000000002E-4</v>
      </c>
      <c r="P2362" s="6" t="s">
        <v>8274</v>
      </c>
      <c r="Q2362" s="6" t="s">
        <v>8275</v>
      </c>
      <c r="R2362" s="11">
        <f t="shared" si="147"/>
        <v>42377.33194444445</v>
      </c>
      <c r="S2362" s="12">
        <f t="shared" si="144"/>
        <v>42407.33194444445</v>
      </c>
    </row>
    <row r="2363" spans="1:19" ht="43.2">
      <c r="A2363">
        <v>2361</v>
      </c>
      <c r="B2363" s="3" t="s">
        <v>2362</v>
      </c>
      <c r="C2363" s="3" t="s">
        <v>6471</v>
      </c>
      <c r="D2363" s="15">
        <v>200</v>
      </c>
      <c r="E2363" s="1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7" t="e">
        <f t="shared" si="145"/>
        <v>#DIV/0!</v>
      </c>
      <c r="O2363" s="5">
        <f t="shared" si="146"/>
        <v>0</v>
      </c>
      <c r="P2363" s="6" t="s">
        <v>8274</v>
      </c>
      <c r="Q2363" s="6" t="s">
        <v>8275</v>
      </c>
      <c r="R2363" s="11">
        <f t="shared" si="147"/>
        <v>42466.483888888892</v>
      </c>
      <c r="S2363" s="12">
        <f t="shared" si="144"/>
        <v>42490.541666666672</v>
      </c>
    </row>
    <row r="2364" spans="1:19" ht="43.2">
      <c r="A2364">
        <v>2362</v>
      </c>
      <c r="B2364" s="3" t="s">
        <v>2363</v>
      </c>
      <c r="C2364" s="3" t="s">
        <v>6472</v>
      </c>
      <c r="D2364" s="15">
        <v>420</v>
      </c>
      <c r="E2364" s="1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7">
        <f t="shared" si="145"/>
        <v>210</v>
      </c>
      <c r="O2364" s="5">
        <f t="shared" si="146"/>
        <v>0.2857142857142857</v>
      </c>
      <c r="P2364" s="6" t="s">
        <v>8274</v>
      </c>
      <c r="Q2364" s="6" t="s">
        <v>8275</v>
      </c>
      <c r="R2364" s="11">
        <f t="shared" si="147"/>
        <v>41954.313310185185</v>
      </c>
      <c r="S2364" s="12">
        <f t="shared" si="144"/>
        <v>41984.313310185185</v>
      </c>
    </row>
    <row r="2365" spans="1:19" ht="43.2">
      <c r="A2365">
        <v>2363</v>
      </c>
      <c r="B2365" s="3" t="s">
        <v>2364</v>
      </c>
      <c r="C2365" s="3" t="s">
        <v>6473</v>
      </c>
      <c r="D2365" s="15">
        <v>175000</v>
      </c>
      <c r="E2365" s="1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7" t="e">
        <f t="shared" si="145"/>
        <v>#DIV/0!</v>
      </c>
      <c r="O2365" s="5">
        <f t="shared" si="146"/>
        <v>0</v>
      </c>
      <c r="P2365" s="6" t="s">
        <v>8274</v>
      </c>
      <c r="Q2365" s="6" t="s">
        <v>8275</v>
      </c>
      <c r="R2365" s="11">
        <f t="shared" si="147"/>
        <v>42321.636574074073</v>
      </c>
      <c r="S2365" s="12">
        <f t="shared" si="144"/>
        <v>42366.636574074073</v>
      </c>
    </row>
    <row r="2366" spans="1:19" ht="28.8">
      <c r="A2366">
        <v>2364</v>
      </c>
      <c r="B2366" s="3" t="s">
        <v>2365</v>
      </c>
      <c r="C2366" s="3" t="s">
        <v>6474</v>
      </c>
      <c r="D2366" s="15">
        <v>128</v>
      </c>
      <c r="E2366" s="1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7" t="e">
        <f t="shared" si="145"/>
        <v>#DIV/0!</v>
      </c>
      <c r="O2366" s="5">
        <f t="shared" si="146"/>
        <v>0</v>
      </c>
      <c r="P2366" s="6" t="s">
        <v>8274</v>
      </c>
      <c r="Q2366" s="6" t="s">
        <v>8275</v>
      </c>
      <c r="R2366" s="11">
        <f t="shared" si="147"/>
        <v>42248.559675925921</v>
      </c>
      <c r="S2366" s="12">
        <f t="shared" si="144"/>
        <v>42303.559675925921</v>
      </c>
    </row>
    <row r="2367" spans="1:19" ht="43.2">
      <c r="A2367">
        <v>2365</v>
      </c>
      <c r="B2367" s="3" t="s">
        <v>2366</v>
      </c>
      <c r="C2367" s="3" t="s">
        <v>6475</v>
      </c>
      <c r="D2367" s="15">
        <v>1000</v>
      </c>
      <c r="E2367" s="1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7" t="e">
        <f t="shared" si="145"/>
        <v>#DIV/0!</v>
      </c>
      <c r="O2367" s="5">
        <f t="shared" si="146"/>
        <v>0</v>
      </c>
      <c r="P2367" s="6" t="s">
        <v>8274</v>
      </c>
      <c r="Q2367" s="6" t="s">
        <v>8275</v>
      </c>
      <c r="R2367" s="11">
        <f t="shared" si="147"/>
        <v>42346.361400462964</v>
      </c>
      <c r="S2367" s="12">
        <f t="shared" si="144"/>
        <v>42386.583333333328</v>
      </c>
    </row>
    <row r="2368" spans="1:19" ht="43.2">
      <c r="A2368">
        <v>2366</v>
      </c>
      <c r="B2368" s="3" t="s">
        <v>2367</v>
      </c>
      <c r="C2368" s="3" t="s">
        <v>6476</v>
      </c>
      <c r="D2368" s="15">
        <v>25000</v>
      </c>
      <c r="E2368" s="1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7">
        <f t="shared" si="145"/>
        <v>925.92592592592598</v>
      </c>
      <c r="O2368" s="5">
        <f t="shared" si="146"/>
        <v>0.1052</v>
      </c>
      <c r="P2368" s="6" t="s">
        <v>8274</v>
      </c>
      <c r="Q2368" s="6" t="s">
        <v>8275</v>
      </c>
      <c r="R2368" s="11">
        <f t="shared" si="147"/>
        <v>42268.156631944439</v>
      </c>
      <c r="S2368" s="12">
        <f t="shared" si="144"/>
        <v>42298.156631944439</v>
      </c>
    </row>
    <row r="2369" spans="1:19" ht="43.2">
      <c r="A2369">
        <v>2367</v>
      </c>
      <c r="B2369" s="3" t="s">
        <v>2368</v>
      </c>
      <c r="C2369" s="3" t="s">
        <v>6477</v>
      </c>
      <c r="D2369" s="15">
        <v>50000</v>
      </c>
      <c r="E2369" s="1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7">
        <f t="shared" si="145"/>
        <v>3571.4285714285716</v>
      </c>
      <c r="O2369" s="5">
        <f t="shared" si="146"/>
        <v>1.34E-2</v>
      </c>
      <c r="P2369" s="6" t="s">
        <v>8274</v>
      </c>
      <c r="Q2369" s="6" t="s">
        <v>8275</v>
      </c>
      <c r="R2369" s="11">
        <f t="shared" si="147"/>
        <v>42425.595092592594</v>
      </c>
      <c r="S2369" s="12">
        <f t="shared" si="144"/>
        <v>42485.553425925929</v>
      </c>
    </row>
    <row r="2370" spans="1:19" ht="43.2">
      <c r="A2370">
        <v>2368</v>
      </c>
      <c r="B2370" s="3" t="s">
        <v>2369</v>
      </c>
      <c r="C2370" s="3" t="s">
        <v>6478</v>
      </c>
      <c r="D2370" s="15">
        <v>40000</v>
      </c>
      <c r="E2370" s="1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7">
        <f t="shared" si="145"/>
        <v>20000</v>
      </c>
      <c r="O2370" s="5">
        <f t="shared" si="146"/>
        <v>2.5000000000000001E-3</v>
      </c>
      <c r="P2370" s="6" t="s">
        <v>8274</v>
      </c>
      <c r="Q2370" s="6" t="s">
        <v>8275</v>
      </c>
      <c r="R2370" s="11">
        <f t="shared" si="147"/>
        <v>42063.346817129626</v>
      </c>
      <c r="S2370" s="12">
        <f t="shared" ref="S2370:S2433" si="148">(I2370/86400)+25569+(-9/24)</f>
        <v>42108.305150462962</v>
      </c>
    </row>
    <row r="2371" spans="1:19" ht="43.2">
      <c r="A2371">
        <v>2369</v>
      </c>
      <c r="B2371" s="3" t="s">
        <v>2370</v>
      </c>
      <c r="C2371" s="3" t="s">
        <v>6479</v>
      </c>
      <c r="D2371" s="15">
        <v>25000</v>
      </c>
      <c r="E2371" s="1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7" t="e">
        <f t="shared" ref="N2371:N2434" si="149">D2371/L2371</f>
        <v>#DIV/0!</v>
      </c>
      <c r="O2371" s="5">
        <f t="shared" ref="O2371:O2434" si="150">E2371/D2371</f>
        <v>0</v>
      </c>
      <c r="P2371" s="6" t="s">
        <v>8274</v>
      </c>
      <c r="Q2371" s="6" t="s">
        <v>8275</v>
      </c>
      <c r="R2371" s="11">
        <f t="shared" ref="R2371:R2434" si="151">(J2371/86400)+25569+(-9/24)</f>
        <v>42380.437627314815</v>
      </c>
      <c r="S2371" s="12">
        <f t="shared" si="148"/>
        <v>42410.437627314815</v>
      </c>
    </row>
    <row r="2372" spans="1:19" ht="43.2">
      <c r="A2372">
        <v>2370</v>
      </c>
      <c r="B2372" s="3" t="s">
        <v>2371</v>
      </c>
      <c r="C2372" s="3" t="s">
        <v>6480</v>
      </c>
      <c r="D2372" s="15">
        <v>25000</v>
      </c>
      <c r="E2372" s="1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7">
        <f t="shared" si="149"/>
        <v>6250</v>
      </c>
      <c r="O2372" s="5">
        <f t="shared" si="150"/>
        <v>3.2799999999999999E-3</v>
      </c>
      <c r="P2372" s="6" t="s">
        <v>8274</v>
      </c>
      <c r="Q2372" s="6" t="s">
        <v>8275</v>
      </c>
      <c r="R2372" s="11">
        <f t="shared" si="151"/>
        <v>41960.81413194444</v>
      </c>
      <c r="S2372" s="12">
        <f t="shared" si="148"/>
        <v>41990.81413194444</v>
      </c>
    </row>
    <row r="2373" spans="1:19" ht="43.2">
      <c r="A2373">
        <v>2371</v>
      </c>
      <c r="B2373" s="3" t="s">
        <v>2372</v>
      </c>
      <c r="C2373" s="3" t="s">
        <v>6481</v>
      </c>
      <c r="D2373" s="15">
        <v>2000</v>
      </c>
      <c r="E2373" s="1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7" t="e">
        <f t="shared" si="149"/>
        <v>#DIV/0!</v>
      </c>
      <c r="O2373" s="5">
        <f t="shared" si="150"/>
        <v>0</v>
      </c>
      <c r="P2373" s="6" t="s">
        <v>8274</v>
      </c>
      <c r="Q2373" s="6" t="s">
        <v>8275</v>
      </c>
      <c r="R2373" s="11">
        <f t="shared" si="151"/>
        <v>42150.402731481481</v>
      </c>
      <c r="S2373" s="12">
        <f t="shared" si="148"/>
        <v>42180.402731481481</v>
      </c>
    </row>
    <row r="2374" spans="1:19" ht="43.2">
      <c r="A2374">
        <v>2372</v>
      </c>
      <c r="B2374" s="3" t="s">
        <v>2373</v>
      </c>
      <c r="C2374" s="3" t="s">
        <v>6482</v>
      </c>
      <c r="D2374" s="15">
        <v>5500</v>
      </c>
      <c r="E2374" s="1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7">
        <f t="shared" si="149"/>
        <v>916.66666666666663</v>
      </c>
      <c r="O2374" s="5">
        <f t="shared" si="150"/>
        <v>3.272727272727273E-2</v>
      </c>
      <c r="P2374" s="6" t="s">
        <v>8274</v>
      </c>
      <c r="Q2374" s="6" t="s">
        <v>8275</v>
      </c>
      <c r="R2374" s="11">
        <f t="shared" si="151"/>
        <v>42087.694108796291</v>
      </c>
      <c r="S2374" s="12">
        <f t="shared" si="148"/>
        <v>42117.694108796291</v>
      </c>
    </row>
    <row r="2375" spans="1:19" ht="28.8">
      <c r="A2375">
        <v>2373</v>
      </c>
      <c r="B2375" s="3" t="s">
        <v>2374</v>
      </c>
      <c r="C2375" s="3" t="s">
        <v>6483</v>
      </c>
      <c r="D2375" s="15">
        <v>850000</v>
      </c>
      <c r="E2375" s="1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7">
        <f t="shared" si="149"/>
        <v>850000</v>
      </c>
      <c r="O2375" s="5">
        <f t="shared" si="150"/>
        <v>5.8823529411764708E-5</v>
      </c>
      <c r="P2375" s="6" t="s">
        <v>8274</v>
      </c>
      <c r="Q2375" s="6" t="s">
        <v>8275</v>
      </c>
      <c r="R2375" s="11">
        <f t="shared" si="151"/>
        <v>42215.287314814814</v>
      </c>
      <c r="S2375" s="12">
        <f t="shared" si="148"/>
        <v>42245.287314814814</v>
      </c>
    </row>
    <row r="2376" spans="1:19" ht="43.2">
      <c r="A2376">
        <v>2374</v>
      </c>
      <c r="B2376" s="3" t="s">
        <v>2375</v>
      </c>
      <c r="C2376" s="3" t="s">
        <v>6484</v>
      </c>
      <c r="D2376" s="15">
        <v>22000</v>
      </c>
      <c r="E2376" s="1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7">
        <f t="shared" si="149"/>
        <v>22000</v>
      </c>
      <c r="O2376" s="5">
        <f t="shared" si="150"/>
        <v>4.5454545454545455E-4</v>
      </c>
      <c r="P2376" s="6" t="s">
        <v>8274</v>
      </c>
      <c r="Q2376" s="6" t="s">
        <v>8275</v>
      </c>
      <c r="R2376" s="11">
        <f t="shared" si="151"/>
        <v>42017.468287037038</v>
      </c>
      <c r="S2376" s="12">
        <f t="shared" si="148"/>
        <v>42047.468287037038</v>
      </c>
    </row>
    <row r="2377" spans="1:19" ht="43.2">
      <c r="A2377">
        <v>2375</v>
      </c>
      <c r="B2377" s="3" t="s">
        <v>2376</v>
      </c>
      <c r="C2377" s="3" t="s">
        <v>6485</v>
      </c>
      <c r="D2377" s="15">
        <v>10000</v>
      </c>
      <c r="E2377" s="1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7" t="e">
        <f t="shared" si="149"/>
        <v>#DIV/0!</v>
      </c>
      <c r="O2377" s="5">
        <f t="shared" si="150"/>
        <v>0</v>
      </c>
      <c r="P2377" s="6" t="s">
        <v>8274</v>
      </c>
      <c r="Q2377" s="6" t="s">
        <v>8275</v>
      </c>
      <c r="R2377" s="11">
        <f t="shared" si="151"/>
        <v>42592.461076388892</v>
      </c>
      <c r="S2377" s="12">
        <f t="shared" si="148"/>
        <v>42622.461076388892</v>
      </c>
    </row>
    <row r="2378" spans="1:19" ht="43.2">
      <c r="A2378">
        <v>2376</v>
      </c>
      <c r="B2378" s="3" t="s">
        <v>2377</v>
      </c>
      <c r="C2378" s="3" t="s">
        <v>6486</v>
      </c>
      <c r="D2378" s="15">
        <v>3000</v>
      </c>
      <c r="E2378" s="1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7">
        <f t="shared" si="149"/>
        <v>750</v>
      </c>
      <c r="O2378" s="5">
        <f t="shared" si="150"/>
        <v>0.10877666666666666</v>
      </c>
      <c r="P2378" s="6" t="s">
        <v>8274</v>
      </c>
      <c r="Q2378" s="6" t="s">
        <v>8275</v>
      </c>
      <c r="R2378" s="11">
        <f t="shared" si="151"/>
        <v>42318.550532407404</v>
      </c>
      <c r="S2378" s="12">
        <f t="shared" si="148"/>
        <v>42348.550532407404</v>
      </c>
    </row>
    <row r="2379" spans="1:19" ht="43.2">
      <c r="A2379">
        <v>2377</v>
      </c>
      <c r="B2379" s="3" t="s">
        <v>2378</v>
      </c>
      <c r="C2379" s="3" t="s">
        <v>6487</v>
      </c>
      <c r="D2379" s="15">
        <v>2500</v>
      </c>
      <c r="E2379" s="1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7" t="e">
        <f t="shared" si="149"/>
        <v>#DIV/0!</v>
      </c>
      <c r="O2379" s="5">
        <f t="shared" si="150"/>
        <v>0</v>
      </c>
      <c r="P2379" s="6" t="s">
        <v>8274</v>
      </c>
      <c r="Q2379" s="6" t="s">
        <v>8275</v>
      </c>
      <c r="R2379" s="11">
        <f t="shared" si="151"/>
        <v>42669.495173611111</v>
      </c>
      <c r="S2379" s="12">
        <f t="shared" si="148"/>
        <v>42699.536840277782</v>
      </c>
    </row>
    <row r="2380" spans="1:19" ht="43.2">
      <c r="A2380">
        <v>2378</v>
      </c>
      <c r="B2380" s="3" t="s">
        <v>2379</v>
      </c>
      <c r="C2380" s="3" t="s">
        <v>6488</v>
      </c>
      <c r="D2380" s="15">
        <v>110000</v>
      </c>
      <c r="E2380" s="1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7" t="e">
        <f t="shared" si="149"/>
        <v>#DIV/0!</v>
      </c>
      <c r="O2380" s="5">
        <f t="shared" si="150"/>
        <v>0</v>
      </c>
      <c r="P2380" s="6" t="s">
        <v>8274</v>
      </c>
      <c r="Q2380" s="6" t="s">
        <v>8275</v>
      </c>
      <c r="R2380" s="11">
        <f t="shared" si="151"/>
        <v>42212.638078703705</v>
      </c>
      <c r="S2380" s="12">
        <f t="shared" si="148"/>
        <v>42241.638078703705</v>
      </c>
    </row>
    <row r="2381" spans="1:19" ht="28.8">
      <c r="A2381">
        <v>2379</v>
      </c>
      <c r="B2381" s="3" t="s">
        <v>2380</v>
      </c>
      <c r="C2381" s="3" t="s">
        <v>6489</v>
      </c>
      <c r="D2381" s="15">
        <v>30000</v>
      </c>
      <c r="E2381" s="1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7" t="e">
        <f t="shared" si="149"/>
        <v>#DIV/0!</v>
      </c>
      <c r="O2381" s="5">
        <f t="shared" si="150"/>
        <v>0</v>
      </c>
      <c r="P2381" s="6" t="s">
        <v>8274</v>
      </c>
      <c r="Q2381" s="6" t="s">
        <v>8275</v>
      </c>
      <c r="R2381" s="11">
        <f t="shared" si="151"/>
        <v>42236.641388888893</v>
      </c>
      <c r="S2381" s="12">
        <f t="shared" si="148"/>
        <v>42281.641388888893</v>
      </c>
    </row>
    <row r="2382" spans="1:19" ht="43.2">
      <c r="A2382">
        <v>2380</v>
      </c>
      <c r="B2382" s="3" t="s">
        <v>2381</v>
      </c>
      <c r="C2382" s="3" t="s">
        <v>6490</v>
      </c>
      <c r="D2382" s="15">
        <v>15000</v>
      </c>
      <c r="E2382" s="1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7">
        <f t="shared" si="149"/>
        <v>5000</v>
      </c>
      <c r="O2382" s="5">
        <f t="shared" si="150"/>
        <v>3.6666666666666666E-3</v>
      </c>
      <c r="P2382" s="6" t="s">
        <v>8274</v>
      </c>
      <c r="Q2382" s="6" t="s">
        <v>8275</v>
      </c>
      <c r="R2382" s="11">
        <f t="shared" si="151"/>
        <v>42248.418310185181</v>
      </c>
      <c r="S2382" s="12">
        <f t="shared" si="148"/>
        <v>42278.418310185181</v>
      </c>
    </row>
    <row r="2383" spans="1:19" ht="43.2">
      <c r="A2383">
        <v>2381</v>
      </c>
      <c r="B2383" s="3" t="s">
        <v>2382</v>
      </c>
      <c r="C2383" s="3" t="s">
        <v>6491</v>
      </c>
      <c r="D2383" s="15">
        <v>86350</v>
      </c>
      <c r="E2383" s="1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7">
        <f t="shared" si="149"/>
        <v>12335.714285714286</v>
      </c>
      <c r="O2383" s="5">
        <f t="shared" si="150"/>
        <v>1.8193398957730169E-2</v>
      </c>
      <c r="P2383" s="6" t="s">
        <v>8274</v>
      </c>
      <c r="Q2383" s="6" t="s">
        <v>8275</v>
      </c>
      <c r="R2383" s="11">
        <f t="shared" si="151"/>
        <v>42074.560740740737</v>
      </c>
      <c r="S2383" s="12">
        <f t="shared" si="148"/>
        <v>42104.560740740737</v>
      </c>
    </row>
    <row r="2384" spans="1:19" ht="57.6">
      <c r="A2384">
        <v>2382</v>
      </c>
      <c r="B2384" s="3" t="s">
        <v>2383</v>
      </c>
      <c r="C2384" s="3" t="s">
        <v>6492</v>
      </c>
      <c r="D2384" s="15">
        <v>3000</v>
      </c>
      <c r="E2384" s="1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7">
        <f t="shared" si="149"/>
        <v>1500</v>
      </c>
      <c r="O2384" s="5">
        <f t="shared" si="150"/>
        <v>2.5000000000000001E-2</v>
      </c>
      <c r="P2384" s="6" t="s">
        <v>8274</v>
      </c>
      <c r="Q2384" s="6" t="s">
        <v>8275</v>
      </c>
      <c r="R2384" s="11">
        <f t="shared" si="151"/>
        <v>42194.812534722223</v>
      </c>
      <c r="S2384" s="12">
        <f t="shared" si="148"/>
        <v>42219.812534722223</v>
      </c>
    </row>
    <row r="2385" spans="1:19" ht="43.2">
      <c r="A2385">
        <v>2383</v>
      </c>
      <c r="B2385" s="3" t="s">
        <v>2384</v>
      </c>
      <c r="C2385" s="3" t="s">
        <v>6493</v>
      </c>
      <c r="D2385" s="15">
        <v>10000</v>
      </c>
      <c r="E2385" s="1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7">
        <f t="shared" si="149"/>
        <v>3333.3333333333335</v>
      </c>
      <c r="O2385" s="5">
        <f t="shared" si="150"/>
        <v>4.3499999999999997E-2</v>
      </c>
      <c r="P2385" s="6" t="s">
        <v>8274</v>
      </c>
      <c r="Q2385" s="6" t="s">
        <v>8275</v>
      </c>
      <c r="R2385" s="11">
        <f t="shared" si="151"/>
        <v>42026.681793981479</v>
      </c>
      <c r="S2385" s="12">
        <f t="shared" si="148"/>
        <v>42056.681793981479</v>
      </c>
    </row>
    <row r="2386" spans="1:19" ht="57.6">
      <c r="A2386">
        <v>2384</v>
      </c>
      <c r="B2386" s="3" t="s">
        <v>2385</v>
      </c>
      <c r="C2386" s="3" t="s">
        <v>6494</v>
      </c>
      <c r="D2386" s="15">
        <v>1000</v>
      </c>
      <c r="E2386" s="1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7">
        <f t="shared" si="149"/>
        <v>125</v>
      </c>
      <c r="O2386" s="5">
        <f t="shared" si="150"/>
        <v>8.0000000000000002E-3</v>
      </c>
      <c r="P2386" s="6" t="s">
        <v>8274</v>
      </c>
      <c r="Q2386" s="6" t="s">
        <v>8275</v>
      </c>
      <c r="R2386" s="11">
        <f t="shared" si="151"/>
        <v>41926.692627314813</v>
      </c>
      <c r="S2386" s="12">
        <f t="shared" si="148"/>
        <v>41956.734293981484</v>
      </c>
    </row>
    <row r="2387" spans="1:19" ht="43.2">
      <c r="A2387">
        <v>2385</v>
      </c>
      <c r="B2387" s="3" t="s">
        <v>2386</v>
      </c>
      <c r="C2387" s="3" t="s">
        <v>6495</v>
      </c>
      <c r="D2387" s="15">
        <v>65000</v>
      </c>
      <c r="E2387" s="1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7">
        <f t="shared" si="149"/>
        <v>9285.7142857142862</v>
      </c>
      <c r="O2387" s="5">
        <f t="shared" si="150"/>
        <v>1.2123076923076924E-2</v>
      </c>
      <c r="P2387" s="6" t="s">
        <v>8274</v>
      </c>
      <c r="Q2387" s="6" t="s">
        <v>8275</v>
      </c>
      <c r="R2387" s="11">
        <f t="shared" si="151"/>
        <v>42191.32675925926</v>
      </c>
      <c r="S2387" s="12">
        <f t="shared" si="148"/>
        <v>42221.32675925926</v>
      </c>
    </row>
    <row r="2388" spans="1:19" ht="43.2">
      <c r="A2388">
        <v>2386</v>
      </c>
      <c r="B2388" s="3" t="s">
        <v>2387</v>
      </c>
      <c r="C2388" s="3" t="s">
        <v>6496</v>
      </c>
      <c r="D2388" s="15">
        <v>30000</v>
      </c>
      <c r="E2388" s="1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7" t="e">
        <f t="shared" si="149"/>
        <v>#DIV/0!</v>
      </c>
      <c r="O2388" s="5">
        <f t="shared" si="150"/>
        <v>0</v>
      </c>
      <c r="P2388" s="6" t="s">
        <v>8274</v>
      </c>
      <c r="Q2388" s="6" t="s">
        <v>8275</v>
      </c>
      <c r="R2388" s="11">
        <f t="shared" si="151"/>
        <v>41954.463240740741</v>
      </c>
      <c r="S2388" s="12">
        <f t="shared" si="148"/>
        <v>42014.463240740741</v>
      </c>
    </row>
    <row r="2389" spans="1:19" ht="43.2">
      <c r="A2389">
        <v>2387</v>
      </c>
      <c r="B2389" s="3" t="s">
        <v>2388</v>
      </c>
      <c r="C2389" s="3" t="s">
        <v>6497</v>
      </c>
      <c r="D2389" s="15">
        <v>150000</v>
      </c>
      <c r="E2389" s="1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7">
        <f t="shared" si="149"/>
        <v>50000</v>
      </c>
      <c r="O2389" s="5">
        <f t="shared" si="150"/>
        <v>6.8399999999999997E-3</v>
      </c>
      <c r="P2389" s="6" t="s">
        <v>8274</v>
      </c>
      <c r="Q2389" s="6" t="s">
        <v>8275</v>
      </c>
      <c r="R2389" s="11">
        <f t="shared" si="151"/>
        <v>42528.251620370371</v>
      </c>
      <c r="S2389" s="12">
        <f t="shared" si="148"/>
        <v>42573.251620370371</v>
      </c>
    </row>
    <row r="2390" spans="1:19" ht="43.2">
      <c r="A2390">
        <v>2388</v>
      </c>
      <c r="B2390" s="3" t="s">
        <v>2389</v>
      </c>
      <c r="C2390" s="3" t="s">
        <v>6498</v>
      </c>
      <c r="D2390" s="15">
        <v>37000</v>
      </c>
      <c r="E2390" s="1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7">
        <f t="shared" si="149"/>
        <v>4625</v>
      </c>
      <c r="O2390" s="5">
        <f t="shared" si="150"/>
        <v>1.2513513513513513E-2</v>
      </c>
      <c r="P2390" s="6" t="s">
        <v>8274</v>
      </c>
      <c r="Q2390" s="6" t="s">
        <v>8275</v>
      </c>
      <c r="R2390" s="11">
        <f t="shared" si="151"/>
        <v>41989.478692129633</v>
      </c>
      <c r="S2390" s="12">
        <f t="shared" si="148"/>
        <v>42019.436805555553</v>
      </c>
    </row>
    <row r="2391" spans="1:19" ht="57.6">
      <c r="A2391">
        <v>2389</v>
      </c>
      <c r="B2391" s="3" t="s">
        <v>2390</v>
      </c>
      <c r="C2391" s="3" t="s">
        <v>6499</v>
      </c>
      <c r="D2391" s="15">
        <v>16000</v>
      </c>
      <c r="E2391" s="1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7">
        <f t="shared" si="149"/>
        <v>16000</v>
      </c>
      <c r="O2391" s="5">
        <f t="shared" si="150"/>
        <v>1.8749999999999999E-3</v>
      </c>
      <c r="P2391" s="6" t="s">
        <v>8274</v>
      </c>
      <c r="Q2391" s="6" t="s">
        <v>8275</v>
      </c>
      <c r="R2391" s="11">
        <f t="shared" si="151"/>
        <v>42179.278379629628</v>
      </c>
      <c r="S2391" s="12">
        <f t="shared" si="148"/>
        <v>42210.540972222225</v>
      </c>
    </row>
    <row r="2392" spans="1:19" ht="43.2">
      <c r="A2392">
        <v>2390</v>
      </c>
      <c r="B2392" s="3" t="s">
        <v>2391</v>
      </c>
      <c r="C2392" s="3" t="s">
        <v>6500</v>
      </c>
      <c r="D2392" s="15">
        <v>510000</v>
      </c>
      <c r="E2392" s="1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7" t="e">
        <f t="shared" si="149"/>
        <v>#DIV/0!</v>
      </c>
      <c r="O2392" s="5">
        <f t="shared" si="150"/>
        <v>0</v>
      </c>
      <c r="P2392" s="6" t="s">
        <v>8274</v>
      </c>
      <c r="Q2392" s="6" t="s">
        <v>8275</v>
      </c>
      <c r="R2392" s="11">
        <f t="shared" si="151"/>
        <v>41967.887314814812</v>
      </c>
      <c r="S2392" s="12">
        <f t="shared" si="148"/>
        <v>42007.887314814812</v>
      </c>
    </row>
    <row r="2393" spans="1:19" ht="28.8">
      <c r="A2393">
        <v>2391</v>
      </c>
      <c r="B2393" s="3" t="s">
        <v>2392</v>
      </c>
      <c r="C2393" s="3" t="s">
        <v>6501</v>
      </c>
      <c r="D2393" s="15">
        <v>20000</v>
      </c>
      <c r="E2393" s="1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7">
        <f t="shared" si="149"/>
        <v>20000</v>
      </c>
      <c r="O2393" s="5">
        <f t="shared" si="150"/>
        <v>1.25E-3</v>
      </c>
      <c r="P2393" s="6" t="s">
        <v>8274</v>
      </c>
      <c r="Q2393" s="6" t="s">
        <v>8275</v>
      </c>
      <c r="R2393" s="11">
        <f t="shared" si="151"/>
        <v>42064.419490740736</v>
      </c>
      <c r="S2393" s="12">
        <f t="shared" si="148"/>
        <v>42094.377824074079</v>
      </c>
    </row>
    <row r="2394" spans="1:19" ht="43.2">
      <c r="A2394">
        <v>2392</v>
      </c>
      <c r="B2394" s="3" t="s">
        <v>2393</v>
      </c>
      <c r="C2394" s="3" t="s">
        <v>6502</v>
      </c>
      <c r="D2394" s="15">
        <v>4200</v>
      </c>
      <c r="E2394" s="1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7" t="e">
        <f t="shared" si="149"/>
        <v>#DIV/0!</v>
      </c>
      <c r="O2394" s="5">
        <f t="shared" si="150"/>
        <v>0</v>
      </c>
      <c r="P2394" s="6" t="s">
        <v>8274</v>
      </c>
      <c r="Q2394" s="6" t="s">
        <v>8275</v>
      </c>
      <c r="R2394" s="11">
        <f t="shared" si="151"/>
        <v>42275.745636574073</v>
      </c>
      <c r="S2394" s="12">
        <f t="shared" si="148"/>
        <v>42305.745636574073</v>
      </c>
    </row>
    <row r="2395" spans="1:19" ht="43.2">
      <c r="A2395">
        <v>2393</v>
      </c>
      <c r="B2395" s="3" t="s">
        <v>2394</v>
      </c>
      <c r="C2395" s="3" t="s">
        <v>6503</v>
      </c>
      <c r="D2395" s="15">
        <v>100000</v>
      </c>
      <c r="E2395" s="1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7">
        <f t="shared" si="149"/>
        <v>100000</v>
      </c>
      <c r="O2395" s="5">
        <f t="shared" si="150"/>
        <v>5.0000000000000001E-4</v>
      </c>
      <c r="P2395" s="6" t="s">
        <v>8274</v>
      </c>
      <c r="Q2395" s="6" t="s">
        <v>8275</v>
      </c>
      <c r="R2395" s="11">
        <f t="shared" si="151"/>
        <v>42194.273344907408</v>
      </c>
      <c r="S2395" s="12">
        <f t="shared" si="148"/>
        <v>42224.273344907408</v>
      </c>
    </row>
    <row r="2396" spans="1:19" ht="43.2">
      <c r="A2396">
        <v>2394</v>
      </c>
      <c r="B2396" s="3" t="s">
        <v>2395</v>
      </c>
      <c r="C2396" s="3" t="s">
        <v>6504</v>
      </c>
      <c r="D2396" s="15">
        <v>5000</v>
      </c>
      <c r="E2396" s="1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7">
        <f t="shared" si="149"/>
        <v>2500</v>
      </c>
      <c r="O2396" s="5">
        <f t="shared" si="150"/>
        <v>5.9999999999999995E-4</v>
      </c>
      <c r="P2396" s="6" t="s">
        <v>8274</v>
      </c>
      <c r="Q2396" s="6" t="s">
        <v>8275</v>
      </c>
      <c r="R2396" s="11">
        <f t="shared" si="151"/>
        <v>42030.987187499995</v>
      </c>
      <c r="S2396" s="12">
        <f t="shared" si="148"/>
        <v>42060.987187499995</v>
      </c>
    </row>
    <row r="2397" spans="1:19" ht="43.2">
      <c r="A2397">
        <v>2395</v>
      </c>
      <c r="B2397" s="3" t="s">
        <v>2396</v>
      </c>
      <c r="C2397" s="3" t="s">
        <v>6505</v>
      </c>
      <c r="D2397" s="15">
        <v>33000</v>
      </c>
      <c r="E2397" s="1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7" t="e">
        <f t="shared" si="149"/>
        <v>#DIV/0!</v>
      </c>
      <c r="O2397" s="5">
        <f t="shared" si="150"/>
        <v>0</v>
      </c>
      <c r="P2397" s="6" t="s">
        <v>8274</v>
      </c>
      <c r="Q2397" s="6" t="s">
        <v>8275</v>
      </c>
      <c r="R2397" s="11">
        <f t="shared" si="151"/>
        <v>42716.746377314819</v>
      </c>
      <c r="S2397" s="12">
        <f t="shared" si="148"/>
        <v>42744.997916666667</v>
      </c>
    </row>
    <row r="2398" spans="1:19" ht="43.2">
      <c r="A2398">
        <v>2396</v>
      </c>
      <c r="B2398" s="3" t="s">
        <v>2397</v>
      </c>
      <c r="C2398" s="3" t="s">
        <v>6506</v>
      </c>
      <c r="D2398" s="15">
        <v>5000</v>
      </c>
      <c r="E2398" s="1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7">
        <f t="shared" si="149"/>
        <v>5000</v>
      </c>
      <c r="O2398" s="5">
        <f t="shared" si="150"/>
        <v>2E-3</v>
      </c>
      <c r="P2398" s="6" t="s">
        <v>8274</v>
      </c>
      <c r="Q2398" s="6" t="s">
        <v>8275</v>
      </c>
      <c r="R2398" s="11">
        <f t="shared" si="151"/>
        <v>42262.474050925928</v>
      </c>
      <c r="S2398" s="12">
        <f t="shared" si="148"/>
        <v>42292.474050925928</v>
      </c>
    </row>
    <row r="2399" spans="1:19" ht="43.2">
      <c r="A2399">
        <v>2397</v>
      </c>
      <c r="B2399" s="3" t="s">
        <v>2398</v>
      </c>
      <c r="C2399" s="3" t="s">
        <v>6507</v>
      </c>
      <c r="D2399" s="15">
        <v>124000</v>
      </c>
      <c r="E2399" s="1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7" t="e">
        <f t="shared" si="149"/>
        <v>#DIV/0!</v>
      </c>
      <c r="O2399" s="5">
        <f t="shared" si="150"/>
        <v>0</v>
      </c>
      <c r="P2399" s="6" t="s">
        <v>8274</v>
      </c>
      <c r="Q2399" s="6" t="s">
        <v>8275</v>
      </c>
      <c r="R2399" s="11">
        <f t="shared" si="151"/>
        <v>41976.50990740741</v>
      </c>
      <c r="S2399" s="12">
        <f t="shared" si="148"/>
        <v>42006.50990740741</v>
      </c>
    </row>
    <row r="2400" spans="1:19" ht="43.2">
      <c r="A2400">
        <v>2398</v>
      </c>
      <c r="B2400" s="3" t="s">
        <v>2399</v>
      </c>
      <c r="C2400" s="3" t="s">
        <v>6508</v>
      </c>
      <c r="D2400" s="15">
        <v>4000</v>
      </c>
      <c r="E2400" s="1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7" t="e">
        <f t="shared" si="149"/>
        <v>#DIV/0!</v>
      </c>
      <c r="O2400" s="5">
        <f t="shared" si="150"/>
        <v>0</v>
      </c>
      <c r="P2400" s="6" t="s">
        <v>8274</v>
      </c>
      <c r="Q2400" s="6" t="s">
        <v>8275</v>
      </c>
      <c r="R2400" s="11">
        <f t="shared" si="151"/>
        <v>42157.541481481487</v>
      </c>
      <c r="S2400" s="12">
        <f t="shared" si="148"/>
        <v>42187.541481481487</v>
      </c>
    </row>
    <row r="2401" spans="1:19" ht="43.2">
      <c r="A2401">
        <v>2399</v>
      </c>
      <c r="B2401" s="3" t="s">
        <v>2400</v>
      </c>
      <c r="C2401" s="3" t="s">
        <v>6509</v>
      </c>
      <c r="D2401" s="15">
        <v>13000</v>
      </c>
      <c r="E2401" s="1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7" t="e">
        <f t="shared" si="149"/>
        <v>#DIV/0!</v>
      </c>
      <c r="O2401" s="5">
        <f t="shared" si="150"/>
        <v>0</v>
      </c>
      <c r="P2401" s="6" t="s">
        <v>8274</v>
      </c>
      <c r="Q2401" s="6" t="s">
        <v>8275</v>
      </c>
      <c r="R2401" s="11">
        <f t="shared" si="151"/>
        <v>41956.478078703702</v>
      </c>
      <c r="S2401" s="12">
        <f t="shared" si="148"/>
        <v>41991.478078703702</v>
      </c>
    </row>
    <row r="2402" spans="1:19" ht="43.2">
      <c r="A2402">
        <v>2400</v>
      </c>
      <c r="B2402" s="3" t="s">
        <v>2401</v>
      </c>
      <c r="C2402" s="3" t="s">
        <v>6510</v>
      </c>
      <c r="D2402" s="15">
        <v>50000</v>
      </c>
      <c r="E2402" s="1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7" t="e">
        <f t="shared" si="149"/>
        <v>#DIV/0!</v>
      </c>
      <c r="O2402" s="5">
        <f t="shared" si="150"/>
        <v>0</v>
      </c>
      <c r="P2402" s="6" t="s">
        <v>8274</v>
      </c>
      <c r="Q2402" s="6" t="s">
        <v>8275</v>
      </c>
      <c r="R2402" s="11">
        <f t="shared" si="151"/>
        <v>42443.893101851849</v>
      </c>
      <c r="S2402" s="12">
        <f t="shared" si="148"/>
        <v>42473.893101851849</v>
      </c>
    </row>
    <row r="2403" spans="1:19" ht="43.2">
      <c r="A2403">
        <v>2401</v>
      </c>
      <c r="B2403" s="3" t="s">
        <v>2402</v>
      </c>
      <c r="C2403" s="3" t="s">
        <v>6511</v>
      </c>
      <c r="D2403" s="15">
        <v>28000</v>
      </c>
      <c r="E2403" s="1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7">
        <f t="shared" si="149"/>
        <v>3111.1111111111113</v>
      </c>
      <c r="O2403" s="5">
        <f t="shared" si="150"/>
        <v>7.1785714285714283E-3</v>
      </c>
      <c r="P2403" s="6" t="s">
        <v>8291</v>
      </c>
      <c r="Q2403" s="6" t="s">
        <v>8292</v>
      </c>
      <c r="R2403" s="11">
        <f t="shared" si="151"/>
        <v>42374.447870370372</v>
      </c>
      <c r="S2403" s="12">
        <f t="shared" si="148"/>
        <v>42434.447870370372</v>
      </c>
    </row>
    <row r="2404" spans="1:19">
      <c r="A2404">
        <v>2402</v>
      </c>
      <c r="B2404" s="3" t="s">
        <v>2403</v>
      </c>
      <c r="C2404" s="3" t="s">
        <v>6512</v>
      </c>
      <c r="D2404" s="15">
        <v>12000</v>
      </c>
      <c r="E2404" s="1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7">
        <f t="shared" si="149"/>
        <v>12000</v>
      </c>
      <c r="O2404" s="5">
        <f t="shared" si="150"/>
        <v>4.3333333333333331E-3</v>
      </c>
      <c r="P2404" s="6" t="s">
        <v>8291</v>
      </c>
      <c r="Q2404" s="6" t="s">
        <v>8292</v>
      </c>
      <c r="R2404" s="11">
        <f t="shared" si="151"/>
        <v>42107.304756944446</v>
      </c>
      <c r="S2404" s="12">
        <f t="shared" si="148"/>
        <v>42137.304756944446</v>
      </c>
    </row>
    <row r="2405" spans="1:19" ht="43.2">
      <c r="A2405">
        <v>2403</v>
      </c>
      <c r="B2405" s="3" t="s">
        <v>2404</v>
      </c>
      <c r="C2405" s="3" t="s">
        <v>6513</v>
      </c>
      <c r="D2405" s="15">
        <v>1200</v>
      </c>
      <c r="E2405" s="1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7">
        <f t="shared" si="149"/>
        <v>100</v>
      </c>
      <c r="O2405" s="5">
        <f t="shared" si="150"/>
        <v>0.16833333333333333</v>
      </c>
      <c r="P2405" s="6" t="s">
        <v>8291</v>
      </c>
      <c r="Q2405" s="6" t="s">
        <v>8292</v>
      </c>
      <c r="R2405" s="11">
        <f t="shared" si="151"/>
        <v>42399.507615740746</v>
      </c>
      <c r="S2405" s="12">
        <f t="shared" si="148"/>
        <v>42459.465949074074</v>
      </c>
    </row>
    <row r="2406" spans="1:19" ht="43.2">
      <c r="A2406">
        <v>2404</v>
      </c>
      <c r="B2406" s="3" t="s">
        <v>2405</v>
      </c>
      <c r="C2406" s="3" t="s">
        <v>6514</v>
      </c>
      <c r="D2406" s="15">
        <v>15000</v>
      </c>
      <c r="E2406" s="1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7" t="e">
        <f t="shared" si="149"/>
        <v>#DIV/0!</v>
      </c>
      <c r="O2406" s="5">
        <f t="shared" si="150"/>
        <v>0</v>
      </c>
      <c r="P2406" s="6" t="s">
        <v>8291</v>
      </c>
      <c r="Q2406" s="6" t="s">
        <v>8292</v>
      </c>
      <c r="R2406" s="11">
        <f t="shared" si="151"/>
        <v>42341.66443287037</v>
      </c>
      <c r="S2406" s="12">
        <f t="shared" si="148"/>
        <v>42371.66443287037</v>
      </c>
    </row>
    <row r="2407" spans="1:19" ht="43.2">
      <c r="A2407">
        <v>2405</v>
      </c>
      <c r="B2407" s="3" t="s">
        <v>2406</v>
      </c>
      <c r="C2407" s="3" t="s">
        <v>6515</v>
      </c>
      <c r="D2407" s="15">
        <v>5000</v>
      </c>
      <c r="E2407" s="1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7">
        <f t="shared" si="149"/>
        <v>250</v>
      </c>
      <c r="O2407" s="5">
        <f t="shared" si="150"/>
        <v>0.22520000000000001</v>
      </c>
      <c r="P2407" s="6" t="s">
        <v>8291</v>
      </c>
      <c r="Q2407" s="6" t="s">
        <v>8292</v>
      </c>
      <c r="R2407" s="11">
        <f t="shared" si="151"/>
        <v>42595.210358796292</v>
      </c>
      <c r="S2407" s="12">
        <f t="shared" si="148"/>
        <v>42616.210358796292</v>
      </c>
    </row>
    <row r="2408" spans="1:19" ht="43.2">
      <c r="A2408">
        <v>2406</v>
      </c>
      <c r="B2408" s="3" t="s">
        <v>2407</v>
      </c>
      <c r="C2408" s="3" t="s">
        <v>6516</v>
      </c>
      <c r="D2408" s="15">
        <v>3250</v>
      </c>
      <c r="E2408" s="1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7">
        <f t="shared" si="149"/>
        <v>203.125</v>
      </c>
      <c r="O2408" s="5">
        <f t="shared" si="150"/>
        <v>0.41384615384615386</v>
      </c>
      <c r="P2408" s="6" t="s">
        <v>8291</v>
      </c>
      <c r="Q2408" s="6" t="s">
        <v>8292</v>
      </c>
      <c r="R2408" s="11">
        <f t="shared" si="151"/>
        <v>41982.735995370371</v>
      </c>
      <c r="S2408" s="12">
        <f t="shared" si="148"/>
        <v>42022.735995370371</v>
      </c>
    </row>
    <row r="2409" spans="1:19" ht="57.6">
      <c r="A2409">
        <v>2407</v>
      </c>
      <c r="B2409" s="3" t="s">
        <v>2408</v>
      </c>
      <c r="C2409" s="3" t="s">
        <v>6517</v>
      </c>
      <c r="D2409" s="15">
        <v>22000</v>
      </c>
      <c r="E2409" s="1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7">
        <f t="shared" si="149"/>
        <v>666.66666666666663</v>
      </c>
      <c r="O2409" s="5">
        <f t="shared" si="150"/>
        <v>0.25259090909090909</v>
      </c>
      <c r="P2409" s="6" t="s">
        <v>8291</v>
      </c>
      <c r="Q2409" s="6" t="s">
        <v>8292</v>
      </c>
      <c r="R2409" s="11">
        <f t="shared" si="151"/>
        <v>42082.200555555552</v>
      </c>
      <c r="S2409" s="12">
        <f t="shared" si="148"/>
        <v>42104.875</v>
      </c>
    </row>
    <row r="2410" spans="1:19" ht="43.2">
      <c r="A2410">
        <v>2408</v>
      </c>
      <c r="B2410" s="3" t="s">
        <v>2409</v>
      </c>
      <c r="C2410" s="3" t="s">
        <v>6518</v>
      </c>
      <c r="D2410" s="15">
        <v>15000</v>
      </c>
      <c r="E2410" s="1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7">
        <f t="shared" si="149"/>
        <v>7500</v>
      </c>
      <c r="O2410" s="5">
        <f t="shared" si="150"/>
        <v>2E-3</v>
      </c>
      <c r="P2410" s="6" t="s">
        <v>8291</v>
      </c>
      <c r="Q2410" s="6" t="s">
        <v>8292</v>
      </c>
      <c r="R2410" s="11">
        <f t="shared" si="151"/>
        <v>41918.765706018516</v>
      </c>
      <c r="S2410" s="12">
        <f t="shared" si="148"/>
        <v>41948.807372685187</v>
      </c>
    </row>
    <row r="2411" spans="1:19" ht="43.2">
      <c r="A2411">
        <v>2409</v>
      </c>
      <c r="B2411" s="3" t="s">
        <v>2410</v>
      </c>
      <c r="C2411" s="3" t="s">
        <v>6519</v>
      </c>
      <c r="D2411" s="15">
        <v>25000</v>
      </c>
      <c r="E2411" s="1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7">
        <f t="shared" si="149"/>
        <v>4166.666666666667</v>
      </c>
      <c r="O2411" s="5">
        <f t="shared" si="150"/>
        <v>1.84E-2</v>
      </c>
      <c r="P2411" s="6" t="s">
        <v>8291</v>
      </c>
      <c r="Q2411" s="6" t="s">
        <v>8292</v>
      </c>
      <c r="R2411" s="11">
        <f t="shared" si="151"/>
        <v>42204.500868055555</v>
      </c>
      <c r="S2411" s="12">
        <f t="shared" si="148"/>
        <v>42234.500868055555</v>
      </c>
    </row>
    <row r="2412" spans="1:19" ht="57.6">
      <c r="A2412">
        <v>2410</v>
      </c>
      <c r="B2412" s="3" t="s">
        <v>2411</v>
      </c>
      <c r="C2412" s="3" t="s">
        <v>6520</v>
      </c>
      <c r="D2412" s="15">
        <v>15000</v>
      </c>
      <c r="E2412" s="1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7" t="e">
        <f t="shared" si="149"/>
        <v>#DIV/0!</v>
      </c>
      <c r="O2412" s="5">
        <f t="shared" si="150"/>
        <v>0</v>
      </c>
      <c r="P2412" s="6" t="s">
        <v>8291</v>
      </c>
      <c r="Q2412" s="6" t="s">
        <v>8292</v>
      </c>
      <c r="R2412" s="11">
        <f t="shared" si="151"/>
        <v>42224.033275462964</v>
      </c>
      <c r="S2412" s="12">
        <f t="shared" si="148"/>
        <v>42254.033275462964</v>
      </c>
    </row>
    <row r="2413" spans="1:19" ht="57.6">
      <c r="A2413">
        <v>2411</v>
      </c>
      <c r="B2413" s="3" t="s">
        <v>2412</v>
      </c>
      <c r="C2413" s="3" t="s">
        <v>6521</v>
      </c>
      <c r="D2413" s="15">
        <v>25000</v>
      </c>
      <c r="E2413" s="1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7">
        <f t="shared" si="149"/>
        <v>8333.3333333333339</v>
      </c>
      <c r="O2413" s="5">
        <f t="shared" si="150"/>
        <v>6.0400000000000002E-3</v>
      </c>
      <c r="P2413" s="6" t="s">
        <v>8291</v>
      </c>
      <c r="Q2413" s="6" t="s">
        <v>8292</v>
      </c>
      <c r="R2413" s="11">
        <f t="shared" si="151"/>
        <v>42211.357430555552</v>
      </c>
      <c r="S2413" s="12">
        <f t="shared" si="148"/>
        <v>42241.357430555552</v>
      </c>
    </row>
    <row r="2414" spans="1:19" ht="57.6">
      <c r="A2414">
        <v>2412</v>
      </c>
      <c r="B2414" s="3" t="s">
        <v>2413</v>
      </c>
      <c r="C2414" s="3" t="s">
        <v>6522</v>
      </c>
      <c r="D2414" s="15">
        <v>8000</v>
      </c>
      <c r="E2414" s="1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7" t="e">
        <f t="shared" si="149"/>
        <v>#DIV/0!</v>
      </c>
      <c r="O2414" s="5">
        <f t="shared" si="150"/>
        <v>0</v>
      </c>
      <c r="P2414" s="6" t="s">
        <v>8291</v>
      </c>
      <c r="Q2414" s="6" t="s">
        <v>8292</v>
      </c>
      <c r="R2414" s="11">
        <f t="shared" si="151"/>
        <v>42655.361956018518</v>
      </c>
      <c r="S2414" s="12">
        <f t="shared" si="148"/>
        <v>42700.403622685189</v>
      </c>
    </row>
    <row r="2415" spans="1:19" ht="43.2">
      <c r="A2415">
        <v>2413</v>
      </c>
      <c r="B2415" s="3" t="s">
        <v>2414</v>
      </c>
      <c r="C2415" s="3" t="s">
        <v>6523</v>
      </c>
      <c r="D2415" s="15">
        <v>3000</v>
      </c>
      <c r="E2415" s="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7">
        <f t="shared" si="149"/>
        <v>1000</v>
      </c>
      <c r="O2415" s="5">
        <f t="shared" si="150"/>
        <v>8.3333333333333332E-3</v>
      </c>
      <c r="P2415" s="6" t="s">
        <v>8291</v>
      </c>
      <c r="Q2415" s="6" t="s">
        <v>8292</v>
      </c>
      <c r="R2415" s="11">
        <f t="shared" si="151"/>
        <v>41759.73474537037</v>
      </c>
      <c r="S2415" s="12">
        <f t="shared" si="148"/>
        <v>41790.604166666664</v>
      </c>
    </row>
    <row r="2416" spans="1:19" ht="43.2">
      <c r="A2416">
        <v>2414</v>
      </c>
      <c r="B2416" s="3" t="s">
        <v>2415</v>
      </c>
      <c r="C2416" s="3" t="s">
        <v>6524</v>
      </c>
      <c r="D2416" s="15">
        <v>15000</v>
      </c>
      <c r="E2416" s="1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7">
        <f t="shared" si="149"/>
        <v>1153.8461538461538</v>
      </c>
      <c r="O2416" s="5">
        <f t="shared" si="150"/>
        <v>3.0666666666666665E-2</v>
      </c>
      <c r="P2416" s="6" t="s">
        <v>8291</v>
      </c>
      <c r="Q2416" s="6" t="s">
        <v>8292</v>
      </c>
      <c r="R2416" s="11">
        <f t="shared" si="151"/>
        <v>42198.320138888885</v>
      </c>
      <c r="S2416" s="12">
        <f t="shared" si="148"/>
        <v>42237.790972222225</v>
      </c>
    </row>
    <row r="2417" spans="1:19" ht="43.2">
      <c r="A2417">
        <v>2415</v>
      </c>
      <c r="B2417" s="3" t="s">
        <v>2416</v>
      </c>
      <c r="C2417" s="3" t="s">
        <v>6525</v>
      </c>
      <c r="D2417" s="15">
        <v>60000</v>
      </c>
      <c r="E2417" s="1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7">
        <f t="shared" si="149"/>
        <v>10000</v>
      </c>
      <c r="O2417" s="5">
        <f t="shared" si="150"/>
        <v>5.5833333333333334E-3</v>
      </c>
      <c r="P2417" s="6" t="s">
        <v>8291</v>
      </c>
      <c r="Q2417" s="6" t="s">
        <v>8292</v>
      </c>
      <c r="R2417" s="11">
        <f t="shared" si="151"/>
        <v>42536.487800925926</v>
      </c>
      <c r="S2417" s="12">
        <f t="shared" si="148"/>
        <v>42566.487800925926</v>
      </c>
    </row>
    <row r="2418" spans="1:19" ht="43.2">
      <c r="A2418">
        <v>2416</v>
      </c>
      <c r="B2418" s="3" t="s">
        <v>2417</v>
      </c>
      <c r="C2418" s="3" t="s">
        <v>6526</v>
      </c>
      <c r="D2418" s="15">
        <v>20000</v>
      </c>
      <c r="E2418" s="1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7">
        <f t="shared" si="149"/>
        <v>20000</v>
      </c>
      <c r="O2418" s="5">
        <f t="shared" si="150"/>
        <v>2.5000000000000001E-4</v>
      </c>
      <c r="P2418" s="6" t="s">
        <v>8291</v>
      </c>
      <c r="Q2418" s="6" t="s">
        <v>8292</v>
      </c>
      <c r="R2418" s="11">
        <f t="shared" si="151"/>
        <v>42019.362766203703</v>
      </c>
      <c r="S2418" s="12">
        <f t="shared" si="148"/>
        <v>42077.25</v>
      </c>
    </row>
    <row r="2419" spans="1:19" ht="43.2">
      <c r="A2419">
        <v>2417</v>
      </c>
      <c r="B2419" s="3" t="s">
        <v>2418</v>
      </c>
      <c r="C2419" s="3" t="s">
        <v>6527</v>
      </c>
      <c r="D2419" s="15">
        <v>1000</v>
      </c>
      <c r="E2419" s="1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7" t="e">
        <f t="shared" si="149"/>
        <v>#DIV/0!</v>
      </c>
      <c r="O2419" s="5">
        <f t="shared" si="150"/>
        <v>0</v>
      </c>
      <c r="P2419" s="6" t="s">
        <v>8291</v>
      </c>
      <c r="Q2419" s="6" t="s">
        <v>8292</v>
      </c>
      <c r="R2419" s="11">
        <f t="shared" si="151"/>
        <v>41831.509108796294</v>
      </c>
      <c r="S2419" s="12">
        <f t="shared" si="148"/>
        <v>41861.509108796294</v>
      </c>
    </row>
    <row r="2420" spans="1:19">
      <c r="A2420">
        <v>2418</v>
      </c>
      <c r="B2420" s="3" t="s">
        <v>2419</v>
      </c>
      <c r="C2420" s="3" t="s">
        <v>6528</v>
      </c>
      <c r="D2420" s="15">
        <v>25000</v>
      </c>
      <c r="E2420" s="1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7">
        <f t="shared" si="149"/>
        <v>5000</v>
      </c>
      <c r="O2420" s="5">
        <f t="shared" si="150"/>
        <v>2.0000000000000001E-4</v>
      </c>
      <c r="P2420" s="6" t="s">
        <v>8291</v>
      </c>
      <c r="Q2420" s="6" t="s">
        <v>8292</v>
      </c>
      <c r="R2420" s="11">
        <f t="shared" si="151"/>
        <v>42027.481990740736</v>
      </c>
      <c r="S2420" s="12">
        <f t="shared" si="148"/>
        <v>42087.440324074079</v>
      </c>
    </row>
    <row r="2421" spans="1:19" ht="43.2">
      <c r="A2421">
        <v>2419</v>
      </c>
      <c r="B2421" s="3" t="s">
        <v>2420</v>
      </c>
      <c r="C2421" s="3" t="s">
        <v>6529</v>
      </c>
      <c r="D2421" s="15">
        <v>3000</v>
      </c>
      <c r="E2421" s="1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7" t="e">
        <f t="shared" si="149"/>
        <v>#DIV/0!</v>
      </c>
      <c r="O2421" s="5">
        <f t="shared" si="150"/>
        <v>0</v>
      </c>
      <c r="P2421" s="6" t="s">
        <v>8291</v>
      </c>
      <c r="Q2421" s="6" t="s">
        <v>8292</v>
      </c>
      <c r="R2421" s="11">
        <f t="shared" si="151"/>
        <v>41993.363298611112</v>
      </c>
      <c r="S2421" s="12">
        <f t="shared" si="148"/>
        <v>42053.363298611112</v>
      </c>
    </row>
    <row r="2422" spans="1:19" ht="43.2">
      <c r="A2422">
        <v>2420</v>
      </c>
      <c r="B2422" s="3" t="s">
        <v>2421</v>
      </c>
      <c r="C2422" s="3" t="s">
        <v>6530</v>
      </c>
      <c r="D2422" s="15">
        <v>16870</v>
      </c>
      <c r="E2422" s="1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7">
        <f t="shared" si="149"/>
        <v>468.61111111111109</v>
      </c>
      <c r="O2422" s="5">
        <f t="shared" si="150"/>
        <v>0.14825133372851215</v>
      </c>
      <c r="P2422" s="6" t="s">
        <v>8291</v>
      </c>
      <c r="Q2422" s="6" t="s">
        <v>8292</v>
      </c>
      <c r="R2422" s="11">
        <f t="shared" si="151"/>
        <v>41892.653877314813</v>
      </c>
      <c r="S2422" s="12">
        <f t="shared" si="148"/>
        <v>41952.695543981477</v>
      </c>
    </row>
    <row r="2423" spans="1:19" ht="28.8">
      <c r="A2423">
        <v>2421</v>
      </c>
      <c r="B2423" s="3" t="s">
        <v>2422</v>
      </c>
      <c r="C2423" s="3" t="s">
        <v>6531</v>
      </c>
      <c r="D2423" s="15">
        <v>6000</v>
      </c>
      <c r="E2423" s="1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7">
        <f t="shared" si="149"/>
        <v>6000</v>
      </c>
      <c r="O2423" s="5">
        <f t="shared" si="150"/>
        <v>1.6666666666666666E-4</v>
      </c>
      <c r="P2423" s="6" t="s">
        <v>8291</v>
      </c>
      <c r="Q2423" s="6" t="s">
        <v>8292</v>
      </c>
      <c r="R2423" s="11">
        <f t="shared" si="151"/>
        <v>42026.312453703707</v>
      </c>
      <c r="S2423" s="12">
        <f t="shared" si="148"/>
        <v>42056.312453703707</v>
      </c>
    </row>
    <row r="2424" spans="1:19" ht="28.8">
      <c r="A2424">
        <v>2422</v>
      </c>
      <c r="B2424" s="3" t="s">
        <v>2423</v>
      </c>
      <c r="C2424" s="3" t="s">
        <v>6532</v>
      </c>
      <c r="D2424" s="15">
        <v>500</v>
      </c>
      <c r="E2424" s="1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7">
        <f t="shared" si="149"/>
        <v>500</v>
      </c>
      <c r="O2424" s="5">
        <f t="shared" si="150"/>
        <v>2E-3</v>
      </c>
      <c r="P2424" s="6" t="s">
        <v>8291</v>
      </c>
      <c r="Q2424" s="6" t="s">
        <v>8292</v>
      </c>
      <c r="R2424" s="11">
        <f t="shared" si="151"/>
        <v>42044.349953703699</v>
      </c>
      <c r="S2424" s="12">
        <f t="shared" si="148"/>
        <v>42074.308287037042</v>
      </c>
    </row>
    <row r="2425" spans="1:19" ht="43.2">
      <c r="A2425">
        <v>2423</v>
      </c>
      <c r="B2425" s="3" t="s">
        <v>2424</v>
      </c>
      <c r="C2425" s="3" t="s">
        <v>6533</v>
      </c>
      <c r="D2425" s="15">
        <v>60000</v>
      </c>
      <c r="E2425" s="1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7">
        <f t="shared" si="149"/>
        <v>60000</v>
      </c>
      <c r="O2425" s="5">
        <f t="shared" si="150"/>
        <v>1.3333333333333334E-4</v>
      </c>
      <c r="P2425" s="6" t="s">
        <v>8291</v>
      </c>
      <c r="Q2425" s="6" t="s">
        <v>8292</v>
      </c>
      <c r="R2425" s="11">
        <f t="shared" si="151"/>
        <v>41974.329745370371</v>
      </c>
      <c r="S2425" s="12">
        <f t="shared" si="148"/>
        <v>42004.329745370371</v>
      </c>
    </row>
    <row r="2426" spans="1:19" ht="28.8">
      <c r="A2426">
        <v>2424</v>
      </c>
      <c r="B2426" s="3" t="s">
        <v>2425</v>
      </c>
      <c r="C2426" s="3" t="s">
        <v>6534</v>
      </c>
      <c r="D2426" s="15">
        <v>25000</v>
      </c>
      <c r="E2426" s="1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7">
        <f t="shared" si="149"/>
        <v>2777.7777777777778</v>
      </c>
      <c r="O2426" s="5">
        <f t="shared" si="150"/>
        <v>1.24E-2</v>
      </c>
      <c r="P2426" s="6" t="s">
        <v>8291</v>
      </c>
      <c r="Q2426" s="6" t="s">
        <v>8292</v>
      </c>
      <c r="R2426" s="11">
        <f t="shared" si="151"/>
        <v>41909.517453703702</v>
      </c>
      <c r="S2426" s="12">
        <f t="shared" si="148"/>
        <v>41939.517453703702</v>
      </c>
    </row>
    <row r="2427" spans="1:19" ht="57.6">
      <c r="A2427">
        <v>2425</v>
      </c>
      <c r="B2427" s="3" t="s">
        <v>2426</v>
      </c>
      <c r="C2427" s="3" t="s">
        <v>6535</v>
      </c>
      <c r="D2427" s="15">
        <v>3500</v>
      </c>
      <c r="E2427" s="1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7">
        <f t="shared" si="149"/>
        <v>3500</v>
      </c>
      <c r="O2427" s="5">
        <f t="shared" si="150"/>
        <v>2.8571428571428574E-4</v>
      </c>
      <c r="P2427" s="6" t="s">
        <v>8291</v>
      </c>
      <c r="Q2427" s="6" t="s">
        <v>8292</v>
      </c>
      <c r="R2427" s="11">
        <f t="shared" si="151"/>
        <v>42502.538761574076</v>
      </c>
      <c r="S2427" s="12">
        <f t="shared" si="148"/>
        <v>42517.544444444444</v>
      </c>
    </row>
    <row r="2428" spans="1:19" ht="43.2">
      <c r="A2428">
        <v>2426</v>
      </c>
      <c r="B2428" s="3" t="s">
        <v>2427</v>
      </c>
      <c r="C2428" s="3" t="s">
        <v>6536</v>
      </c>
      <c r="D2428" s="15">
        <v>20000</v>
      </c>
      <c r="E2428" s="1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7" t="e">
        <f t="shared" si="149"/>
        <v>#DIV/0!</v>
      </c>
      <c r="O2428" s="5">
        <f t="shared" si="150"/>
        <v>0</v>
      </c>
      <c r="P2428" s="6" t="s">
        <v>8291</v>
      </c>
      <c r="Q2428" s="6" t="s">
        <v>8292</v>
      </c>
      <c r="R2428" s="11">
        <f t="shared" si="151"/>
        <v>42163.795046296298</v>
      </c>
      <c r="S2428" s="12">
        <f t="shared" si="148"/>
        <v>42223.795046296298</v>
      </c>
    </row>
    <row r="2429" spans="1:19" ht="28.8">
      <c r="A2429">
        <v>2427</v>
      </c>
      <c r="B2429" s="3" t="s">
        <v>2428</v>
      </c>
      <c r="C2429" s="3" t="s">
        <v>6537</v>
      </c>
      <c r="D2429" s="15">
        <v>50000</v>
      </c>
      <c r="E2429" s="1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7">
        <f t="shared" si="149"/>
        <v>50000</v>
      </c>
      <c r="O2429" s="5">
        <f t="shared" si="150"/>
        <v>2.0000000000000002E-5</v>
      </c>
      <c r="P2429" s="6" t="s">
        <v>8291</v>
      </c>
      <c r="Q2429" s="6" t="s">
        <v>8292</v>
      </c>
      <c r="R2429" s="11">
        <f t="shared" si="151"/>
        <v>42411.943668981483</v>
      </c>
      <c r="S2429" s="12">
        <f t="shared" si="148"/>
        <v>42451.902002314819</v>
      </c>
    </row>
    <row r="2430" spans="1:19" ht="28.8">
      <c r="A2430">
        <v>2428</v>
      </c>
      <c r="B2430" s="3" t="s">
        <v>2429</v>
      </c>
      <c r="C2430" s="3" t="s">
        <v>6538</v>
      </c>
      <c r="D2430" s="15">
        <v>35000</v>
      </c>
      <c r="E2430" s="1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7">
        <f t="shared" si="149"/>
        <v>35000</v>
      </c>
      <c r="O2430" s="5">
        <f t="shared" si="150"/>
        <v>2.8571428571428571E-5</v>
      </c>
      <c r="P2430" s="6" t="s">
        <v>8291</v>
      </c>
      <c r="Q2430" s="6" t="s">
        <v>8292</v>
      </c>
      <c r="R2430" s="11">
        <f t="shared" si="151"/>
        <v>42045.409155092595</v>
      </c>
      <c r="S2430" s="12">
        <f t="shared" si="148"/>
        <v>42075.367488425924</v>
      </c>
    </row>
    <row r="2431" spans="1:19" ht="43.2">
      <c r="A2431">
        <v>2429</v>
      </c>
      <c r="B2431" s="3" t="s">
        <v>2430</v>
      </c>
      <c r="C2431" s="3" t="s">
        <v>6539</v>
      </c>
      <c r="D2431" s="15">
        <v>140000</v>
      </c>
      <c r="E2431" s="1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7">
        <f t="shared" si="149"/>
        <v>35000</v>
      </c>
      <c r="O2431" s="5">
        <f t="shared" si="150"/>
        <v>1.4321428571428572E-2</v>
      </c>
      <c r="P2431" s="6" t="s">
        <v>8291</v>
      </c>
      <c r="Q2431" s="6" t="s">
        <v>8292</v>
      </c>
      <c r="R2431" s="11">
        <f t="shared" si="151"/>
        <v>42734.504236111112</v>
      </c>
      <c r="S2431" s="12">
        <f t="shared" si="148"/>
        <v>42771.322222222225</v>
      </c>
    </row>
    <row r="2432" spans="1:19" ht="57.6">
      <c r="A2432">
        <v>2430</v>
      </c>
      <c r="B2432" s="3" t="s">
        <v>2431</v>
      </c>
      <c r="C2432" s="3" t="s">
        <v>6540</v>
      </c>
      <c r="D2432" s="15">
        <v>3000</v>
      </c>
      <c r="E2432" s="1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7">
        <f t="shared" si="149"/>
        <v>1500</v>
      </c>
      <c r="O2432" s="5">
        <f t="shared" si="150"/>
        <v>7.0000000000000001E-3</v>
      </c>
      <c r="P2432" s="6" t="s">
        <v>8291</v>
      </c>
      <c r="Q2432" s="6" t="s">
        <v>8292</v>
      </c>
      <c r="R2432" s="11">
        <f t="shared" si="151"/>
        <v>42381.755833333329</v>
      </c>
      <c r="S2432" s="12">
        <f t="shared" si="148"/>
        <v>42411.755833333329</v>
      </c>
    </row>
    <row r="2433" spans="1:19" ht="28.8">
      <c r="A2433">
        <v>2431</v>
      </c>
      <c r="B2433" s="3" t="s">
        <v>2432</v>
      </c>
      <c r="C2433" s="3" t="s">
        <v>6541</v>
      </c>
      <c r="D2433" s="15">
        <v>100000</v>
      </c>
      <c r="E2433" s="1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7">
        <f t="shared" si="149"/>
        <v>50000</v>
      </c>
      <c r="O2433" s="5">
        <f t="shared" si="150"/>
        <v>2.0000000000000002E-5</v>
      </c>
      <c r="P2433" s="6" t="s">
        <v>8291</v>
      </c>
      <c r="Q2433" s="6" t="s">
        <v>8292</v>
      </c>
      <c r="R2433" s="11">
        <f t="shared" si="151"/>
        <v>42488.724687499998</v>
      </c>
      <c r="S2433" s="12">
        <f t="shared" si="148"/>
        <v>42548.724687499998</v>
      </c>
    </row>
    <row r="2434" spans="1:19" ht="43.2">
      <c r="A2434">
        <v>2432</v>
      </c>
      <c r="B2434" s="3" t="s">
        <v>2433</v>
      </c>
      <c r="C2434" s="3" t="s">
        <v>6542</v>
      </c>
      <c r="D2434" s="15">
        <v>14000</v>
      </c>
      <c r="E2434" s="1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7">
        <f t="shared" si="149"/>
        <v>7000</v>
      </c>
      <c r="O2434" s="5">
        <f t="shared" si="150"/>
        <v>1.4285714285714287E-4</v>
      </c>
      <c r="P2434" s="6" t="s">
        <v>8291</v>
      </c>
      <c r="Q2434" s="6" t="s">
        <v>8292</v>
      </c>
      <c r="R2434" s="11">
        <f t="shared" si="151"/>
        <v>42040.843715277777</v>
      </c>
      <c r="S2434" s="12">
        <f t="shared" ref="S2434:S2497" si="152">(I2434/86400)+25569+(-9/24)</f>
        <v>42070.843715277777</v>
      </c>
    </row>
    <row r="2435" spans="1:19" ht="43.2">
      <c r="A2435">
        <v>2433</v>
      </c>
      <c r="B2435" s="3" t="s">
        <v>2434</v>
      </c>
      <c r="C2435" s="3" t="s">
        <v>6543</v>
      </c>
      <c r="D2435" s="15">
        <v>10000</v>
      </c>
      <c r="E2435" s="1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7" t="e">
        <f t="shared" ref="N2435:N2498" si="153">D2435/L2435</f>
        <v>#DIV/0!</v>
      </c>
      <c r="O2435" s="5">
        <f t="shared" ref="O2435:O2498" si="154">E2435/D2435</f>
        <v>0</v>
      </c>
      <c r="P2435" s="6" t="s">
        <v>8291</v>
      </c>
      <c r="Q2435" s="6" t="s">
        <v>8292</v>
      </c>
      <c r="R2435" s="11">
        <f t="shared" ref="R2435:R2498" si="155">(J2435/86400)+25569+(-9/24)</f>
        <v>42397.52480324074</v>
      </c>
      <c r="S2435" s="12">
        <f t="shared" si="152"/>
        <v>42427.52480324074</v>
      </c>
    </row>
    <row r="2436" spans="1:19" ht="43.2">
      <c r="A2436">
        <v>2434</v>
      </c>
      <c r="B2436" s="3" t="s">
        <v>2435</v>
      </c>
      <c r="C2436" s="3" t="s">
        <v>6544</v>
      </c>
      <c r="D2436" s="15">
        <v>20000</v>
      </c>
      <c r="E2436" s="1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7">
        <f t="shared" si="153"/>
        <v>10000</v>
      </c>
      <c r="O2436" s="5">
        <f t="shared" si="154"/>
        <v>1.2999999999999999E-3</v>
      </c>
      <c r="P2436" s="6" t="s">
        <v>8291</v>
      </c>
      <c r="Q2436" s="6" t="s">
        <v>8292</v>
      </c>
      <c r="R2436" s="11">
        <f t="shared" si="155"/>
        <v>42179.811041666668</v>
      </c>
      <c r="S2436" s="12">
        <f t="shared" si="152"/>
        <v>42219.811041666668</v>
      </c>
    </row>
    <row r="2437" spans="1:19" ht="43.2">
      <c r="A2437">
        <v>2435</v>
      </c>
      <c r="B2437" s="3" t="s">
        <v>2436</v>
      </c>
      <c r="C2437" s="3" t="s">
        <v>6545</v>
      </c>
      <c r="D2437" s="15">
        <v>250000</v>
      </c>
      <c r="E2437" s="1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7">
        <f t="shared" si="153"/>
        <v>62500</v>
      </c>
      <c r="O2437" s="5">
        <f t="shared" si="154"/>
        <v>4.8960000000000002E-3</v>
      </c>
      <c r="P2437" s="6" t="s">
        <v>8291</v>
      </c>
      <c r="Q2437" s="6" t="s">
        <v>8292</v>
      </c>
      <c r="R2437" s="11">
        <f t="shared" si="155"/>
        <v>42251.902615740742</v>
      </c>
      <c r="S2437" s="12">
        <f t="shared" si="152"/>
        <v>42281.902615740742</v>
      </c>
    </row>
    <row r="2438" spans="1:19" ht="43.2">
      <c r="A2438">
        <v>2436</v>
      </c>
      <c r="B2438" s="3" t="s">
        <v>2437</v>
      </c>
      <c r="C2438" s="3" t="s">
        <v>6546</v>
      </c>
      <c r="D2438" s="15">
        <v>117000</v>
      </c>
      <c r="E2438" s="1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7">
        <f t="shared" si="153"/>
        <v>58500</v>
      </c>
      <c r="O2438" s="5">
        <f t="shared" si="154"/>
        <v>3.8461538461538462E-4</v>
      </c>
      <c r="P2438" s="6" t="s">
        <v>8291</v>
      </c>
      <c r="Q2438" s="6" t="s">
        <v>8292</v>
      </c>
      <c r="R2438" s="11">
        <f t="shared" si="155"/>
        <v>42338.240393518514</v>
      </c>
      <c r="S2438" s="12">
        <f t="shared" si="152"/>
        <v>42398.240393518514</v>
      </c>
    </row>
    <row r="2439" spans="1:19" ht="43.2">
      <c r="A2439">
        <v>2437</v>
      </c>
      <c r="B2439" s="3" t="s">
        <v>2438</v>
      </c>
      <c r="C2439" s="3" t="s">
        <v>6547</v>
      </c>
      <c r="D2439" s="15">
        <v>8000</v>
      </c>
      <c r="E2439" s="1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7" t="e">
        <f t="shared" si="153"/>
        <v>#DIV/0!</v>
      </c>
      <c r="O2439" s="5">
        <f t="shared" si="154"/>
        <v>0</v>
      </c>
      <c r="P2439" s="6" t="s">
        <v>8291</v>
      </c>
      <c r="Q2439" s="6" t="s">
        <v>8292</v>
      </c>
      <c r="R2439" s="11">
        <f t="shared" si="155"/>
        <v>42031.590138888889</v>
      </c>
      <c r="S2439" s="12">
        <f t="shared" si="152"/>
        <v>42080.375</v>
      </c>
    </row>
    <row r="2440" spans="1:19" ht="43.2">
      <c r="A2440">
        <v>2438</v>
      </c>
      <c r="B2440" s="3" t="s">
        <v>2439</v>
      </c>
      <c r="C2440" s="3" t="s">
        <v>6548</v>
      </c>
      <c r="D2440" s="15">
        <v>15000</v>
      </c>
      <c r="E2440" s="1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7">
        <f t="shared" si="153"/>
        <v>15000</v>
      </c>
      <c r="O2440" s="5">
        <f t="shared" si="154"/>
        <v>3.3333333333333335E-3</v>
      </c>
      <c r="P2440" s="6" t="s">
        <v>8291</v>
      </c>
      <c r="Q2440" s="6" t="s">
        <v>8292</v>
      </c>
      <c r="R2440" s="11">
        <f t="shared" si="155"/>
        <v>42285.54006944444</v>
      </c>
      <c r="S2440" s="12">
        <f t="shared" si="152"/>
        <v>42345.581736111111</v>
      </c>
    </row>
    <row r="2441" spans="1:19" ht="57.6">
      <c r="A2441">
        <v>2439</v>
      </c>
      <c r="B2441" s="3" t="s">
        <v>2440</v>
      </c>
      <c r="C2441" s="3" t="s">
        <v>6549</v>
      </c>
      <c r="D2441" s="15">
        <v>10000</v>
      </c>
      <c r="E2441" s="1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7" t="e">
        <f t="shared" si="153"/>
        <v>#DIV/0!</v>
      </c>
      <c r="O2441" s="5">
        <f t="shared" si="154"/>
        <v>0</v>
      </c>
      <c r="P2441" s="6" t="s">
        <v>8291</v>
      </c>
      <c r="Q2441" s="6" t="s">
        <v>8292</v>
      </c>
      <c r="R2441" s="11">
        <f t="shared" si="155"/>
        <v>42265.443622685183</v>
      </c>
      <c r="S2441" s="12">
        <f t="shared" si="152"/>
        <v>42295.443622685183</v>
      </c>
    </row>
    <row r="2442" spans="1:19" ht="28.8">
      <c r="A2442">
        <v>2440</v>
      </c>
      <c r="B2442" s="3" t="s">
        <v>2441</v>
      </c>
      <c r="C2442" s="3" t="s">
        <v>6550</v>
      </c>
      <c r="D2442" s="15">
        <v>5000</v>
      </c>
      <c r="E2442" s="1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7">
        <f t="shared" si="153"/>
        <v>2500</v>
      </c>
      <c r="O2442" s="5">
        <f t="shared" si="154"/>
        <v>2E-3</v>
      </c>
      <c r="P2442" s="6" t="s">
        <v>8291</v>
      </c>
      <c r="Q2442" s="6" t="s">
        <v>8292</v>
      </c>
      <c r="R2442" s="11">
        <f t="shared" si="155"/>
        <v>42383.524456018524</v>
      </c>
      <c r="S2442" s="12">
        <f t="shared" si="152"/>
        <v>42413.524456018524</v>
      </c>
    </row>
    <row r="2443" spans="1:19" ht="28.8">
      <c r="A2443">
        <v>2441</v>
      </c>
      <c r="B2443" s="3" t="s">
        <v>2442</v>
      </c>
      <c r="C2443" s="3" t="s">
        <v>6551</v>
      </c>
      <c r="D2443" s="15">
        <v>7500</v>
      </c>
      <c r="E2443" s="1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7">
        <f t="shared" si="153"/>
        <v>68.807339449541288</v>
      </c>
      <c r="O2443" s="5">
        <f t="shared" si="154"/>
        <v>1.0788</v>
      </c>
      <c r="P2443" s="6" t="s">
        <v>8291</v>
      </c>
      <c r="Q2443" s="6" t="s">
        <v>8307</v>
      </c>
      <c r="R2443" s="11">
        <f t="shared" si="155"/>
        <v>42186.750625000001</v>
      </c>
      <c r="S2443" s="12">
        <f t="shared" si="152"/>
        <v>42207.832638888889</v>
      </c>
    </row>
    <row r="2444" spans="1:19" ht="28.8">
      <c r="A2444">
        <v>2442</v>
      </c>
      <c r="B2444" s="3" t="s">
        <v>2443</v>
      </c>
      <c r="C2444" s="3" t="s">
        <v>6552</v>
      </c>
      <c r="D2444" s="15">
        <v>24000</v>
      </c>
      <c r="E2444" s="1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7">
        <f t="shared" si="153"/>
        <v>64.516129032258064</v>
      </c>
      <c r="O2444" s="5">
        <f t="shared" si="154"/>
        <v>1.2594166666666666</v>
      </c>
      <c r="P2444" s="6" t="s">
        <v>8291</v>
      </c>
      <c r="Q2444" s="6" t="s">
        <v>8307</v>
      </c>
      <c r="R2444" s="11">
        <f t="shared" si="155"/>
        <v>42052.291990740741</v>
      </c>
      <c r="S2444" s="12">
        <f t="shared" si="152"/>
        <v>42082.250324074077</v>
      </c>
    </row>
    <row r="2445" spans="1:19" ht="43.2">
      <c r="A2445">
        <v>2443</v>
      </c>
      <c r="B2445" s="3" t="s">
        <v>2444</v>
      </c>
      <c r="C2445" s="3" t="s">
        <v>6553</v>
      </c>
      <c r="D2445" s="15">
        <v>20000</v>
      </c>
      <c r="E2445" s="1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7">
        <f t="shared" si="153"/>
        <v>64.308681672025727</v>
      </c>
      <c r="O2445" s="5">
        <f t="shared" si="154"/>
        <v>2.0251494999999999</v>
      </c>
      <c r="P2445" s="6" t="s">
        <v>8291</v>
      </c>
      <c r="Q2445" s="6" t="s">
        <v>8307</v>
      </c>
      <c r="R2445" s="11">
        <f t="shared" si="155"/>
        <v>41836.250254629631</v>
      </c>
      <c r="S2445" s="12">
        <f t="shared" si="152"/>
        <v>41866.250254629631</v>
      </c>
    </row>
    <row r="2446" spans="1:19" ht="43.2">
      <c r="A2446">
        <v>2444</v>
      </c>
      <c r="B2446" s="3" t="s">
        <v>2445</v>
      </c>
      <c r="C2446" s="3" t="s">
        <v>6554</v>
      </c>
      <c r="D2446" s="15">
        <v>3000</v>
      </c>
      <c r="E2446" s="1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7">
        <f t="shared" si="153"/>
        <v>49.180327868852459</v>
      </c>
      <c r="O2446" s="5">
        <f t="shared" si="154"/>
        <v>1.0860000000000001</v>
      </c>
      <c r="P2446" s="6" t="s">
        <v>8291</v>
      </c>
      <c r="Q2446" s="6" t="s">
        <v>8307</v>
      </c>
      <c r="R2446" s="11">
        <f t="shared" si="155"/>
        <v>42485.379525462966</v>
      </c>
      <c r="S2446" s="12">
        <f t="shared" si="152"/>
        <v>42515.379525462966</v>
      </c>
    </row>
    <row r="2447" spans="1:19" ht="57.6">
      <c r="A2447">
        <v>2445</v>
      </c>
      <c r="B2447" s="3" t="s">
        <v>2446</v>
      </c>
      <c r="C2447" s="3" t="s">
        <v>6555</v>
      </c>
      <c r="D2447" s="15">
        <v>5000</v>
      </c>
      <c r="E2447" s="1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7">
        <f t="shared" si="153"/>
        <v>43.478260869565219</v>
      </c>
      <c r="O2447" s="5">
        <f t="shared" si="154"/>
        <v>1.728</v>
      </c>
      <c r="P2447" s="6" t="s">
        <v>8291</v>
      </c>
      <c r="Q2447" s="6" t="s">
        <v>8307</v>
      </c>
      <c r="R2447" s="11">
        <f t="shared" si="155"/>
        <v>42242.815057870372</v>
      </c>
      <c r="S2447" s="12">
        <f t="shared" si="152"/>
        <v>42272.815057870372</v>
      </c>
    </row>
    <row r="2448" spans="1:19" ht="57.6">
      <c r="A2448">
        <v>2446</v>
      </c>
      <c r="B2448" s="3" t="s">
        <v>2447</v>
      </c>
      <c r="C2448" s="3" t="s">
        <v>6556</v>
      </c>
      <c r="D2448" s="15">
        <v>5000</v>
      </c>
      <c r="E2448" s="1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7">
        <f t="shared" si="153"/>
        <v>45.045045045045043</v>
      </c>
      <c r="O2448" s="5">
        <f t="shared" si="154"/>
        <v>1.6798</v>
      </c>
      <c r="P2448" s="6" t="s">
        <v>8291</v>
      </c>
      <c r="Q2448" s="6" t="s">
        <v>8307</v>
      </c>
      <c r="R2448" s="11">
        <f t="shared" si="155"/>
        <v>42670.227673611109</v>
      </c>
      <c r="S2448" s="12">
        <f t="shared" si="152"/>
        <v>42700.26934027778</v>
      </c>
    </row>
    <row r="2449" spans="1:19" ht="57.6">
      <c r="A2449">
        <v>2447</v>
      </c>
      <c r="B2449" s="3" t="s">
        <v>2448</v>
      </c>
      <c r="C2449" s="3" t="s">
        <v>6557</v>
      </c>
      <c r="D2449" s="15">
        <v>2500</v>
      </c>
      <c r="E2449" s="1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7">
        <f t="shared" si="153"/>
        <v>7.4183976261127595</v>
      </c>
      <c r="O2449" s="5">
        <f t="shared" si="154"/>
        <v>4.2720000000000002</v>
      </c>
      <c r="P2449" s="6" t="s">
        <v>8291</v>
      </c>
      <c r="Q2449" s="6" t="s">
        <v>8307</v>
      </c>
      <c r="R2449" s="11">
        <f t="shared" si="155"/>
        <v>42654.094826388886</v>
      </c>
      <c r="S2449" s="12">
        <f t="shared" si="152"/>
        <v>42685.791666666672</v>
      </c>
    </row>
    <row r="2450" spans="1:19" ht="43.2">
      <c r="A2450">
        <v>2448</v>
      </c>
      <c r="B2450" s="3" t="s">
        <v>2449</v>
      </c>
      <c r="C2450" s="3" t="s">
        <v>6558</v>
      </c>
      <c r="D2450" s="15">
        <v>400</v>
      </c>
      <c r="E2450" s="1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7">
        <f t="shared" si="153"/>
        <v>44.444444444444443</v>
      </c>
      <c r="O2450" s="5">
        <f t="shared" si="154"/>
        <v>1.075</v>
      </c>
      <c r="P2450" s="6" t="s">
        <v>8291</v>
      </c>
      <c r="Q2450" s="6" t="s">
        <v>8307</v>
      </c>
      <c r="R2450" s="11">
        <f t="shared" si="155"/>
        <v>42606.941122685181</v>
      </c>
      <c r="S2450" s="12">
        <f t="shared" si="152"/>
        <v>42612.858333333337</v>
      </c>
    </row>
    <row r="2451" spans="1:19" ht="43.2">
      <c r="A2451">
        <v>2449</v>
      </c>
      <c r="B2451" s="3" t="s">
        <v>2450</v>
      </c>
      <c r="C2451" s="3" t="s">
        <v>6559</v>
      </c>
      <c r="D2451" s="15">
        <v>10000</v>
      </c>
      <c r="E2451" s="1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7">
        <f t="shared" si="153"/>
        <v>83.333333333333329</v>
      </c>
      <c r="O2451" s="5">
        <f t="shared" si="154"/>
        <v>1.08</v>
      </c>
      <c r="P2451" s="6" t="s">
        <v>8291</v>
      </c>
      <c r="Q2451" s="6" t="s">
        <v>8307</v>
      </c>
      <c r="R2451" s="11">
        <f t="shared" si="155"/>
        <v>41942.767534722225</v>
      </c>
      <c r="S2451" s="12">
        <f t="shared" si="152"/>
        <v>41972.809201388889</v>
      </c>
    </row>
    <row r="2452" spans="1:19" ht="43.2">
      <c r="A2452">
        <v>2450</v>
      </c>
      <c r="B2452" s="3" t="s">
        <v>2451</v>
      </c>
      <c r="C2452" s="3" t="s">
        <v>6560</v>
      </c>
      <c r="D2452" s="15">
        <v>15000</v>
      </c>
      <c r="E2452" s="1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7">
        <f t="shared" si="153"/>
        <v>147.05882352941177</v>
      </c>
      <c r="O2452" s="5">
        <f t="shared" si="154"/>
        <v>1.0153353333333335</v>
      </c>
      <c r="P2452" s="6" t="s">
        <v>8291</v>
      </c>
      <c r="Q2452" s="6" t="s">
        <v>8307</v>
      </c>
      <c r="R2452" s="11">
        <f t="shared" si="155"/>
        <v>41901.69740740741</v>
      </c>
      <c r="S2452" s="12">
        <f t="shared" si="152"/>
        <v>41939.757638888885</v>
      </c>
    </row>
    <row r="2453" spans="1:19" ht="43.2">
      <c r="A2453">
        <v>2451</v>
      </c>
      <c r="B2453" s="3" t="s">
        <v>2452</v>
      </c>
      <c r="C2453" s="3" t="s">
        <v>6561</v>
      </c>
      <c r="D2453" s="15">
        <v>10000</v>
      </c>
      <c r="E2453" s="1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7">
        <f t="shared" si="153"/>
        <v>53.763440860215056</v>
      </c>
      <c r="O2453" s="5">
        <f t="shared" si="154"/>
        <v>1.1545000000000001</v>
      </c>
      <c r="P2453" s="6" t="s">
        <v>8291</v>
      </c>
      <c r="Q2453" s="6" t="s">
        <v>8307</v>
      </c>
      <c r="R2453" s="11">
        <f t="shared" si="155"/>
        <v>42779.533449074079</v>
      </c>
      <c r="S2453" s="12">
        <f t="shared" si="152"/>
        <v>42799.533449074079</v>
      </c>
    </row>
    <row r="2454" spans="1:19" ht="43.2">
      <c r="A2454">
        <v>2452</v>
      </c>
      <c r="B2454" s="3" t="s">
        <v>2453</v>
      </c>
      <c r="C2454" s="3" t="s">
        <v>6562</v>
      </c>
      <c r="D2454" s="15">
        <v>600</v>
      </c>
      <c r="E2454" s="1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7">
        <f t="shared" si="153"/>
        <v>40</v>
      </c>
      <c r="O2454" s="5">
        <f t="shared" si="154"/>
        <v>1.335</v>
      </c>
      <c r="P2454" s="6" t="s">
        <v>8291</v>
      </c>
      <c r="Q2454" s="6" t="s">
        <v>8307</v>
      </c>
      <c r="R2454" s="11">
        <f t="shared" si="155"/>
        <v>42338.46875</v>
      </c>
      <c r="S2454" s="12">
        <f t="shared" si="152"/>
        <v>42367.583333333328</v>
      </c>
    </row>
    <row r="2455" spans="1:19" ht="43.2">
      <c r="A2455">
        <v>2453</v>
      </c>
      <c r="B2455" s="3" t="s">
        <v>2454</v>
      </c>
      <c r="C2455" s="3" t="s">
        <v>6563</v>
      </c>
      <c r="D2455" s="15">
        <v>3000</v>
      </c>
      <c r="E2455" s="1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7">
        <f t="shared" si="153"/>
        <v>44.776119402985074</v>
      </c>
      <c r="O2455" s="5">
        <f t="shared" si="154"/>
        <v>1.5469999999999999</v>
      </c>
      <c r="P2455" s="6" t="s">
        <v>8291</v>
      </c>
      <c r="Q2455" s="6" t="s">
        <v>8307</v>
      </c>
      <c r="R2455" s="11">
        <f t="shared" si="155"/>
        <v>42738.317233796297</v>
      </c>
      <c r="S2455" s="12">
        <f t="shared" si="152"/>
        <v>42768.317233796297</v>
      </c>
    </row>
    <row r="2456" spans="1:19" ht="43.2">
      <c r="A2456">
        <v>2454</v>
      </c>
      <c r="B2456" s="3" t="s">
        <v>2455</v>
      </c>
      <c r="C2456" s="3" t="s">
        <v>6564</v>
      </c>
      <c r="D2456" s="15">
        <v>35000</v>
      </c>
      <c r="E2456" s="1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7">
        <f t="shared" si="153"/>
        <v>269.23076923076923</v>
      </c>
      <c r="O2456" s="5">
        <f t="shared" si="154"/>
        <v>1.0084571428571429</v>
      </c>
      <c r="P2456" s="6" t="s">
        <v>8291</v>
      </c>
      <c r="Q2456" s="6" t="s">
        <v>8307</v>
      </c>
      <c r="R2456" s="11">
        <f t="shared" si="155"/>
        <v>42769.826481481483</v>
      </c>
      <c r="S2456" s="12">
        <f t="shared" si="152"/>
        <v>42804.826481481483</v>
      </c>
    </row>
    <row r="2457" spans="1:19" ht="43.2">
      <c r="A2457">
        <v>2455</v>
      </c>
      <c r="B2457" s="3" t="s">
        <v>2456</v>
      </c>
      <c r="C2457" s="3" t="s">
        <v>6565</v>
      </c>
      <c r="D2457" s="15">
        <v>300</v>
      </c>
      <c r="E2457" s="1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7">
        <f t="shared" si="153"/>
        <v>18.75</v>
      </c>
      <c r="O2457" s="5">
        <f t="shared" si="154"/>
        <v>1.82</v>
      </c>
      <c r="P2457" s="6" t="s">
        <v>8291</v>
      </c>
      <c r="Q2457" s="6" t="s">
        <v>8307</v>
      </c>
      <c r="R2457" s="11">
        <f t="shared" si="155"/>
        <v>42452.406828703708</v>
      </c>
      <c r="S2457" s="12">
        <f t="shared" si="152"/>
        <v>42480.406828703708</v>
      </c>
    </row>
    <row r="2458" spans="1:19" ht="43.2">
      <c r="A2458">
        <v>2456</v>
      </c>
      <c r="B2458" s="3" t="s">
        <v>2457</v>
      </c>
      <c r="C2458" s="3" t="s">
        <v>6566</v>
      </c>
      <c r="D2458" s="15">
        <v>1500</v>
      </c>
      <c r="E2458" s="1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7">
        <f t="shared" si="153"/>
        <v>22.388059701492537</v>
      </c>
      <c r="O2458" s="5">
        <f t="shared" si="154"/>
        <v>1.8086666666666666</v>
      </c>
      <c r="P2458" s="6" t="s">
        <v>8291</v>
      </c>
      <c r="Q2458" s="6" t="s">
        <v>8307</v>
      </c>
      <c r="R2458" s="11">
        <f t="shared" si="155"/>
        <v>42761.586099537039</v>
      </c>
      <c r="S2458" s="12">
        <f t="shared" si="152"/>
        <v>42791.586099537039</v>
      </c>
    </row>
    <row r="2459" spans="1:19" ht="43.2">
      <c r="A2459">
        <v>2457</v>
      </c>
      <c r="B2459" s="3" t="s">
        <v>2458</v>
      </c>
      <c r="C2459" s="3" t="s">
        <v>6567</v>
      </c>
      <c r="D2459" s="15">
        <v>23000</v>
      </c>
      <c r="E2459" s="1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7">
        <f t="shared" si="153"/>
        <v>185.48387096774192</v>
      </c>
      <c r="O2459" s="5">
        <f t="shared" si="154"/>
        <v>1.0230434782608695</v>
      </c>
      <c r="P2459" s="6" t="s">
        <v>8291</v>
      </c>
      <c r="Q2459" s="6" t="s">
        <v>8307</v>
      </c>
      <c r="R2459" s="11">
        <f t="shared" si="155"/>
        <v>42423.227500000001</v>
      </c>
      <c r="S2459" s="12">
        <f t="shared" si="152"/>
        <v>42453.185833333337</v>
      </c>
    </row>
    <row r="2460" spans="1:19" ht="57.6">
      <c r="A2460">
        <v>2458</v>
      </c>
      <c r="B2460" s="3" t="s">
        <v>2459</v>
      </c>
      <c r="C2460" s="3" t="s">
        <v>6568</v>
      </c>
      <c r="D2460" s="15">
        <v>5000</v>
      </c>
      <c r="E2460" s="1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7">
        <f t="shared" si="153"/>
        <v>62.5</v>
      </c>
      <c r="O2460" s="5">
        <f t="shared" si="154"/>
        <v>1.1017999999999999</v>
      </c>
      <c r="P2460" s="6" t="s">
        <v>8291</v>
      </c>
      <c r="Q2460" s="6" t="s">
        <v>8307</v>
      </c>
      <c r="R2460" s="11">
        <f t="shared" si="155"/>
        <v>42495.496736111112</v>
      </c>
      <c r="S2460" s="12">
        <f t="shared" si="152"/>
        <v>42530.416666666672</v>
      </c>
    </row>
    <row r="2461" spans="1:19" ht="57.6">
      <c r="A2461">
        <v>2459</v>
      </c>
      <c r="B2461" s="3" t="s">
        <v>2460</v>
      </c>
      <c r="C2461" s="3" t="s">
        <v>6569</v>
      </c>
      <c r="D2461" s="15">
        <v>30000</v>
      </c>
      <c r="E2461" s="1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7">
        <f t="shared" si="153"/>
        <v>106.38297872340425</v>
      </c>
      <c r="O2461" s="5">
        <f t="shared" si="154"/>
        <v>1.0225</v>
      </c>
      <c r="P2461" s="6" t="s">
        <v>8291</v>
      </c>
      <c r="Q2461" s="6" t="s">
        <v>8307</v>
      </c>
      <c r="R2461" s="11">
        <f t="shared" si="155"/>
        <v>42407.262557870374</v>
      </c>
      <c r="S2461" s="12">
        <f t="shared" si="152"/>
        <v>42452.220891203702</v>
      </c>
    </row>
    <row r="2462" spans="1:19" ht="43.2">
      <c r="A2462">
        <v>2460</v>
      </c>
      <c r="B2462" s="3" t="s">
        <v>2461</v>
      </c>
      <c r="C2462" s="3" t="s">
        <v>6570</v>
      </c>
      <c r="D2462" s="15">
        <v>8500</v>
      </c>
      <c r="E2462" s="1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7">
        <f t="shared" si="153"/>
        <v>125</v>
      </c>
      <c r="O2462" s="5">
        <f t="shared" si="154"/>
        <v>1.0078823529411765</v>
      </c>
      <c r="P2462" s="6" t="s">
        <v>8291</v>
      </c>
      <c r="Q2462" s="6" t="s">
        <v>8307</v>
      </c>
      <c r="R2462" s="11">
        <f t="shared" si="155"/>
        <v>42703.812118055561</v>
      </c>
      <c r="S2462" s="12">
        <f t="shared" si="152"/>
        <v>42737.803472222222</v>
      </c>
    </row>
    <row r="2463" spans="1:19" ht="43.2">
      <c r="A2463">
        <v>2461</v>
      </c>
      <c r="B2463" s="3" t="s">
        <v>2462</v>
      </c>
      <c r="C2463" s="3" t="s">
        <v>6571</v>
      </c>
      <c r="D2463" s="15">
        <v>7500</v>
      </c>
      <c r="E2463" s="1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7">
        <f t="shared" si="153"/>
        <v>87.20930232558139</v>
      </c>
      <c r="O2463" s="5">
        <f t="shared" si="154"/>
        <v>1.038</v>
      </c>
      <c r="P2463" s="6" t="s">
        <v>8280</v>
      </c>
      <c r="Q2463" s="6" t="s">
        <v>8284</v>
      </c>
      <c r="R2463" s="11">
        <f t="shared" si="155"/>
        <v>40783.637696759259</v>
      </c>
      <c r="S2463" s="12">
        <f t="shared" si="152"/>
        <v>40816.75</v>
      </c>
    </row>
    <row r="2464" spans="1:19" ht="43.2">
      <c r="A2464">
        <v>2462</v>
      </c>
      <c r="B2464" s="3" t="s">
        <v>2463</v>
      </c>
      <c r="C2464" s="3" t="s">
        <v>6572</v>
      </c>
      <c r="D2464" s="15">
        <v>3000</v>
      </c>
      <c r="E2464" s="1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7">
        <f t="shared" si="153"/>
        <v>26.086956521739129</v>
      </c>
      <c r="O2464" s="5">
        <f t="shared" si="154"/>
        <v>1.1070833333333334</v>
      </c>
      <c r="P2464" s="6" t="s">
        <v>8280</v>
      </c>
      <c r="Q2464" s="6" t="s">
        <v>8284</v>
      </c>
      <c r="R2464" s="11">
        <f t="shared" si="155"/>
        <v>41088.811296296299</v>
      </c>
      <c r="S2464" s="12">
        <f t="shared" si="152"/>
        <v>41108.811296296299</v>
      </c>
    </row>
    <row r="2465" spans="1:19">
      <c r="A2465">
        <v>2463</v>
      </c>
      <c r="B2465" s="3" t="s">
        <v>2464</v>
      </c>
      <c r="C2465" s="3" t="s">
        <v>6573</v>
      </c>
      <c r="D2465" s="15">
        <v>2000</v>
      </c>
      <c r="E2465" s="1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7">
        <f t="shared" si="153"/>
        <v>26.666666666666668</v>
      </c>
      <c r="O2465" s="5">
        <f t="shared" si="154"/>
        <v>1.1625000000000001</v>
      </c>
      <c r="P2465" s="6" t="s">
        <v>8280</v>
      </c>
      <c r="Q2465" s="6" t="s">
        <v>8284</v>
      </c>
      <c r="R2465" s="11">
        <f t="shared" si="155"/>
        <v>41340.736400462964</v>
      </c>
      <c r="S2465" s="12">
        <f t="shared" si="152"/>
        <v>41380.416666666664</v>
      </c>
    </row>
    <row r="2466" spans="1:19" ht="43.2">
      <c r="A2466">
        <v>2464</v>
      </c>
      <c r="B2466" s="3" t="s">
        <v>2465</v>
      </c>
      <c r="C2466" s="3" t="s">
        <v>6574</v>
      </c>
      <c r="D2466" s="15">
        <v>2000</v>
      </c>
      <c r="E2466" s="1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7">
        <f t="shared" si="153"/>
        <v>46.511627906976742</v>
      </c>
      <c r="O2466" s="5">
        <f t="shared" si="154"/>
        <v>1.111</v>
      </c>
      <c r="P2466" s="6" t="s">
        <v>8280</v>
      </c>
      <c r="Q2466" s="6" t="s">
        <v>8284</v>
      </c>
      <c r="R2466" s="11">
        <f t="shared" si="155"/>
        <v>42248.52542824074</v>
      </c>
      <c r="S2466" s="12">
        <f t="shared" si="152"/>
        <v>42277.436805555553</v>
      </c>
    </row>
    <row r="2467" spans="1:19" ht="28.8">
      <c r="A2467">
        <v>2465</v>
      </c>
      <c r="B2467" s="3" t="s">
        <v>2466</v>
      </c>
      <c r="C2467" s="3" t="s">
        <v>6575</v>
      </c>
      <c r="D2467" s="15">
        <v>700</v>
      </c>
      <c r="E2467" s="1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7">
        <f t="shared" si="153"/>
        <v>14.583333333333334</v>
      </c>
      <c r="O2467" s="5">
        <f t="shared" si="154"/>
        <v>1.8014285714285714</v>
      </c>
      <c r="P2467" s="6" t="s">
        <v>8280</v>
      </c>
      <c r="Q2467" s="6" t="s">
        <v>8284</v>
      </c>
      <c r="R2467" s="11">
        <f t="shared" si="155"/>
        <v>41145.344305555554</v>
      </c>
      <c r="S2467" s="12">
        <f t="shared" si="152"/>
        <v>41175.344305555554</v>
      </c>
    </row>
    <row r="2468" spans="1:19" ht="43.2">
      <c r="A2468">
        <v>2466</v>
      </c>
      <c r="B2468" s="3" t="s">
        <v>2467</v>
      </c>
      <c r="C2468" s="3" t="s">
        <v>6576</v>
      </c>
      <c r="D2468" s="15">
        <v>2500</v>
      </c>
      <c r="E2468" s="1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7">
        <f t="shared" si="153"/>
        <v>48.07692307692308</v>
      </c>
      <c r="O2468" s="5">
        <f t="shared" si="154"/>
        <v>1</v>
      </c>
      <c r="P2468" s="6" t="s">
        <v>8280</v>
      </c>
      <c r="Q2468" s="6" t="s">
        <v>8284</v>
      </c>
      <c r="R2468" s="11">
        <f t="shared" si="155"/>
        <v>41372.727465277778</v>
      </c>
      <c r="S2468" s="12">
        <f t="shared" si="152"/>
        <v>41402.727465277778</v>
      </c>
    </row>
    <row r="2469" spans="1:19" ht="43.2">
      <c r="A2469">
        <v>2467</v>
      </c>
      <c r="B2469" s="3" t="s">
        <v>2468</v>
      </c>
      <c r="C2469" s="3" t="s">
        <v>6577</v>
      </c>
      <c r="D2469" s="15">
        <v>1000</v>
      </c>
      <c r="E2469" s="1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7">
        <f t="shared" si="153"/>
        <v>23.255813953488371</v>
      </c>
      <c r="O2469" s="5">
        <f t="shared" si="154"/>
        <v>1.1850000000000001</v>
      </c>
      <c r="P2469" s="6" t="s">
        <v>8280</v>
      </c>
      <c r="Q2469" s="6" t="s">
        <v>8284</v>
      </c>
      <c r="R2469" s="11">
        <f t="shared" si="155"/>
        <v>41025.499201388891</v>
      </c>
      <c r="S2469" s="12">
        <f t="shared" si="152"/>
        <v>41039.333333333336</v>
      </c>
    </row>
    <row r="2470" spans="1:19" ht="43.2">
      <c r="A2470">
        <v>2468</v>
      </c>
      <c r="B2470" s="3" t="s">
        <v>2469</v>
      </c>
      <c r="C2470" s="3" t="s">
        <v>6578</v>
      </c>
      <c r="D2470" s="15">
        <v>2000</v>
      </c>
      <c r="E2470" s="1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7">
        <f t="shared" si="153"/>
        <v>34.482758620689658</v>
      </c>
      <c r="O2470" s="5">
        <f t="shared" si="154"/>
        <v>1.0721700000000001</v>
      </c>
      <c r="P2470" s="6" t="s">
        <v>8280</v>
      </c>
      <c r="Q2470" s="6" t="s">
        <v>8284</v>
      </c>
      <c r="R2470" s="11">
        <f t="shared" si="155"/>
        <v>41173.779178240744</v>
      </c>
      <c r="S2470" s="12">
        <f t="shared" si="152"/>
        <v>41209.833333333336</v>
      </c>
    </row>
    <row r="2471" spans="1:19" ht="43.2">
      <c r="A2471">
        <v>2469</v>
      </c>
      <c r="B2471" s="3" t="s">
        <v>2470</v>
      </c>
      <c r="C2471" s="3" t="s">
        <v>6579</v>
      </c>
      <c r="D2471" s="15">
        <v>1200</v>
      </c>
      <c r="E2471" s="1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7">
        <f t="shared" si="153"/>
        <v>25.531914893617021</v>
      </c>
      <c r="O2471" s="5">
        <f t="shared" si="154"/>
        <v>1.1366666666666667</v>
      </c>
      <c r="P2471" s="6" t="s">
        <v>8280</v>
      </c>
      <c r="Q2471" s="6" t="s">
        <v>8284</v>
      </c>
      <c r="R2471" s="11">
        <f t="shared" si="155"/>
        <v>40557.054733796293</v>
      </c>
      <c r="S2471" s="12">
        <f t="shared" si="152"/>
        <v>40582.054733796293</v>
      </c>
    </row>
    <row r="2472" spans="1:19" ht="43.2">
      <c r="A2472">
        <v>2470</v>
      </c>
      <c r="B2472" s="3" t="s">
        <v>2471</v>
      </c>
      <c r="C2472" s="3" t="s">
        <v>6580</v>
      </c>
      <c r="D2472" s="15">
        <v>1000</v>
      </c>
      <c r="E2472" s="1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7">
        <f t="shared" si="153"/>
        <v>27.777777777777779</v>
      </c>
      <c r="O2472" s="5">
        <f t="shared" si="154"/>
        <v>1.0316400000000001</v>
      </c>
      <c r="P2472" s="6" t="s">
        <v>8280</v>
      </c>
      <c r="Q2472" s="6" t="s">
        <v>8284</v>
      </c>
      <c r="R2472" s="11">
        <f t="shared" si="155"/>
        <v>41022.69971064815</v>
      </c>
      <c r="S2472" s="12">
        <f t="shared" si="152"/>
        <v>41052.69971064815</v>
      </c>
    </row>
    <row r="2473" spans="1:19" ht="57.6">
      <c r="A2473">
        <v>2471</v>
      </c>
      <c r="B2473" s="3" t="s">
        <v>2472</v>
      </c>
      <c r="C2473" s="3" t="s">
        <v>6581</v>
      </c>
      <c r="D2473" s="15">
        <v>500</v>
      </c>
      <c r="E2473" s="1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7">
        <f t="shared" si="153"/>
        <v>29.411764705882351</v>
      </c>
      <c r="O2473" s="5">
        <f t="shared" si="154"/>
        <v>1.28</v>
      </c>
      <c r="P2473" s="6" t="s">
        <v>8280</v>
      </c>
      <c r="Q2473" s="6" t="s">
        <v>8284</v>
      </c>
      <c r="R2473" s="11">
        <f t="shared" si="155"/>
        <v>40893.617962962962</v>
      </c>
      <c r="S2473" s="12">
        <f t="shared" si="152"/>
        <v>40933.617962962962</v>
      </c>
    </row>
    <row r="2474" spans="1:19" ht="57.6">
      <c r="A2474">
        <v>2472</v>
      </c>
      <c r="B2474" s="3" t="s">
        <v>2473</v>
      </c>
      <c r="C2474" s="3" t="s">
        <v>6582</v>
      </c>
      <c r="D2474" s="15">
        <v>7500</v>
      </c>
      <c r="E2474" s="1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7">
        <f t="shared" si="153"/>
        <v>72.115384615384613</v>
      </c>
      <c r="O2474" s="5">
        <f t="shared" si="154"/>
        <v>1.3576026666666667</v>
      </c>
      <c r="P2474" s="6" t="s">
        <v>8280</v>
      </c>
      <c r="Q2474" s="6" t="s">
        <v>8284</v>
      </c>
      <c r="R2474" s="11">
        <f t="shared" si="155"/>
        <v>40353.74050925926</v>
      </c>
      <c r="S2474" s="12">
        <f t="shared" si="152"/>
        <v>40424.668749999997</v>
      </c>
    </row>
    <row r="2475" spans="1:19" ht="43.2">
      <c r="A2475">
        <v>2473</v>
      </c>
      <c r="B2475" s="3" t="s">
        <v>2474</v>
      </c>
      <c r="C2475" s="3" t="s">
        <v>6583</v>
      </c>
      <c r="D2475" s="15">
        <v>2000</v>
      </c>
      <c r="E2475" s="1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7">
        <f t="shared" si="153"/>
        <v>42.553191489361701</v>
      </c>
      <c r="O2475" s="5">
        <f t="shared" si="154"/>
        <v>1</v>
      </c>
      <c r="P2475" s="6" t="s">
        <v>8280</v>
      </c>
      <c r="Q2475" s="6" t="s">
        <v>8284</v>
      </c>
      <c r="R2475" s="11">
        <f t="shared" si="155"/>
        <v>41193.373483796298</v>
      </c>
      <c r="S2475" s="12">
        <f t="shared" si="152"/>
        <v>41223.415150462963</v>
      </c>
    </row>
    <row r="2476" spans="1:19" ht="57.6">
      <c r="A2476">
        <v>2474</v>
      </c>
      <c r="B2476" s="3" t="s">
        <v>2475</v>
      </c>
      <c r="C2476" s="3" t="s">
        <v>6584</v>
      </c>
      <c r="D2476" s="15">
        <v>5000</v>
      </c>
      <c r="E2476" s="1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7">
        <f t="shared" si="153"/>
        <v>131.57894736842104</v>
      </c>
      <c r="O2476" s="5">
        <f t="shared" si="154"/>
        <v>1.0000360000000001</v>
      </c>
      <c r="P2476" s="6" t="s">
        <v>8280</v>
      </c>
      <c r="Q2476" s="6" t="s">
        <v>8284</v>
      </c>
      <c r="R2476" s="11">
        <f t="shared" si="155"/>
        <v>40416.636296296296</v>
      </c>
      <c r="S2476" s="12">
        <f t="shared" si="152"/>
        <v>40461.636296296296</v>
      </c>
    </row>
    <row r="2477" spans="1:19" ht="28.8">
      <c r="A2477">
        <v>2475</v>
      </c>
      <c r="B2477" s="3" t="s">
        <v>2476</v>
      </c>
      <c r="C2477" s="3" t="s">
        <v>6585</v>
      </c>
      <c r="D2477" s="15">
        <v>2500</v>
      </c>
      <c r="E2477" s="1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7">
        <f t="shared" si="153"/>
        <v>30.864197530864196</v>
      </c>
      <c r="O2477" s="5">
        <f t="shared" si="154"/>
        <v>1.0471999999999999</v>
      </c>
      <c r="P2477" s="6" t="s">
        <v>8280</v>
      </c>
      <c r="Q2477" s="6" t="s">
        <v>8284</v>
      </c>
      <c r="R2477" s="11">
        <f t="shared" si="155"/>
        <v>40309.912673611107</v>
      </c>
      <c r="S2477" s="12">
        <f t="shared" si="152"/>
        <v>40369.541666666664</v>
      </c>
    </row>
    <row r="2478" spans="1:19" ht="43.2">
      <c r="A2478">
        <v>2476</v>
      </c>
      <c r="B2478" s="3" t="s">
        <v>2477</v>
      </c>
      <c r="C2478" s="3" t="s">
        <v>6586</v>
      </c>
      <c r="D2478" s="15">
        <v>3200</v>
      </c>
      <c r="E2478" s="1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7">
        <f t="shared" si="153"/>
        <v>58.18181818181818</v>
      </c>
      <c r="O2478" s="5">
        <f t="shared" si="154"/>
        <v>1.050225</v>
      </c>
      <c r="P2478" s="6" t="s">
        <v>8280</v>
      </c>
      <c r="Q2478" s="6" t="s">
        <v>8284</v>
      </c>
      <c r="R2478" s="11">
        <f t="shared" si="155"/>
        <v>41912.953356481477</v>
      </c>
      <c r="S2478" s="12">
        <f t="shared" si="152"/>
        <v>41945.995023148149</v>
      </c>
    </row>
    <row r="2479" spans="1:19" ht="28.8">
      <c r="A2479">
        <v>2477</v>
      </c>
      <c r="B2479" s="3" t="s">
        <v>824</v>
      </c>
      <c r="C2479" s="3" t="s">
        <v>6587</v>
      </c>
      <c r="D2479" s="15">
        <v>750</v>
      </c>
      <c r="E2479" s="1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7">
        <f t="shared" si="153"/>
        <v>18.292682926829269</v>
      </c>
      <c r="O2479" s="5">
        <f t="shared" si="154"/>
        <v>1.7133333333333334</v>
      </c>
      <c r="P2479" s="6" t="s">
        <v>8280</v>
      </c>
      <c r="Q2479" s="6" t="s">
        <v>8284</v>
      </c>
      <c r="R2479" s="11">
        <f t="shared" si="155"/>
        <v>41088.316493055558</v>
      </c>
      <c r="S2479" s="12">
        <f t="shared" si="152"/>
        <v>41133.316493055558</v>
      </c>
    </row>
    <row r="2480" spans="1:19" ht="43.2">
      <c r="A2480">
        <v>2478</v>
      </c>
      <c r="B2480" s="3" t="s">
        <v>2478</v>
      </c>
      <c r="C2480" s="3" t="s">
        <v>6588</v>
      </c>
      <c r="D2480" s="15">
        <v>8000</v>
      </c>
      <c r="E2480" s="1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7">
        <f t="shared" si="153"/>
        <v>101.26582278481013</v>
      </c>
      <c r="O2480" s="5">
        <f t="shared" si="154"/>
        <v>1.2749999999999999</v>
      </c>
      <c r="P2480" s="6" t="s">
        <v>8280</v>
      </c>
      <c r="Q2480" s="6" t="s">
        <v>8284</v>
      </c>
      <c r="R2480" s="11">
        <f t="shared" si="155"/>
        <v>41257.575381944444</v>
      </c>
      <c r="S2480" s="12">
        <f t="shared" si="152"/>
        <v>41287.575381944444</v>
      </c>
    </row>
    <row r="2481" spans="1:19" ht="28.8">
      <c r="A2481">
        <v>2479</v>
      </c>
      <c r="B2481" s="3" t="s">
        <v>2479</v>
      </c>
      <c r="C2481" s="3" t="s">
        <v>6589</v>
      </c>
      <c r="D2481" s="15">
        <v>300</v>
      </c>
      <c r="E2481" s="1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7">
        <f t="shared" si="153"/>
        <v>18.75</v>
      </c>
      <c r="O2481" s="5">
        <f t="shared" si="154"/>
        <v>1.3344333333333334</v>
      </c>
      <c r="P2481" s="6" t="s">
        <v>8280</v>
      </c>
      <c r="Q2481" s="6" t="s">
        <v>8284</v>
      </c>
      <c r="R2481" s="11">
        <f t="shared" si="155"/>
        <v>41107.351782407408</v>
      </c>
      <c r="S2481" s="12">
        <f t="shared" si="152"/>
        <v>41117.708333333336</v>
      </c>
    </row>
    <row r="2482" spans="1:19" ht="43.2">
      <c r="A2482">
        <v>2480</v>
      </c>
      <c r="B2482" s="3" t="s">
        <v>2480</v>
      </c>
      <c r="C2482" s="3" t="s">
        <v>6590</v>
      </c>
      <c r="D2482" s="15">
        <v>2000</v>
      </c>
      <c r="E2482" s="1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7">
        <f t="shared" si="153"/>
        <v>250</v>
      </c>
      <c r="O2482" s="5">
        <f t="shared" si="154"/>
        <v>1</v>
      </c>
      <c r="P2482" s="6" t="s">
        <v>8280</v>
      </c>
      <c r="Q2482" s="6" t="s">
        <v>8284</v>
      </c>
      <c r="R2482" s="11">
        <f t="shared" si="155"/>
        <v>42227.561157407406</v>
      </c>
      <c r="S2482" s="12">
        <f t="shared" si="152"/>
        <v>42287.561157407406</v>
      </c>
    </row>
    <row r="2483" spans="1:19" ht="43.2">
      <c r="A2483">
        <v>2481</v>
      </c>
      <c r="B2483" s="3" t="s">
        <v>2481</v>
      </c>
      <c r="C2483" s="3" t="s">
        <v>6591</v>
      </c>
      <c r="D2483" s="15">
        <v>4000</v>
      </c>
      <c r="E2483" s="1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7">
        <f t="shared" si="153"/>
        <v>42.10526315789474</v>
      </c>
      <c r="O2483" s="5">
        <f t="shared" si="154"/>
        <v>1.1291099999999998</v>
      </c>
      <c r="P2483" s="6" t="s">
        <v>8280</v>
      </c>
      <c r="Q2483" s="6" t="s">
        <v>8284</v>
      </c>
      <c r="R2483" s="11">
        <f t="shared" si="155"/>
        <v>40999.270925925928</v>
      </c>
      <c r="S2483" s="12">
        <f t="shared" si="152"/>
        <v>41029.270925925928</v>
      </c>
    </row>
    <row r="2484" spans="1:19" ht="43.2">
      <c r="A2484">
        <v>2482</v>
      </c>
      <c r="B2484" s="3" t="s">
        <v>2482</v>
      </c>
      <c r="C2484" s="3" t="s">
        <v>6592</v>
      </c>
      <c r="D2484" s="15">
        <v>1000</v>
      </c>
      <c r="E2484" s="1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7">
        <f t="shared" si="153"/>
        <v>40</v>
      </c>
      <c r="O2484" s="5">
        <f t="shared" si="154"/>
        <v>1.0009999999999999</v>
      </c>
      <c r="P2484" s="6" t="s">
        <v>8280</v>
      </c>
      <c r="Q2484" s="6" t="s">
        <v>8284</v>
      </c>
      <c r="R2484" s="11">
        <f t="shared" si="155"/>
        <v>40711.407210648147</v>
      </c>
      <c r="S2484" s="12">
        <f t="shared" si="152"/>
        <v>40756.407210648147</v>
      </c>
    </row>
    <row r="2485" spans="1:19" ht="43.2">
      <c r="A2485">
        <v>2483</v>
      </c>
      <c r="B2485" s="3" t="s">
        <v>2483</v>
      </c>
      <c r="C2485" s="3" t="s">
        <v>6593</v>
      </c>
      <c r="D2485" s="15">
        <v>1100</v>
      </c>
      <c r="E2485" s="1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7">
        <f t="shared" si="153"/>
        <v>57.89473684210526</v>
      </c>
      <c r="O2485" s="5">
        <f t="shared" si="154"/>
        <v>1.1372727272727272</v>
      </c>
      <c r="P2485" s="6" t="s">
        <v>8280</v>
      </c>
      <c r="Q2485" s="6" t="s">
        <v>8284</v>
      </c>
      <c r="R2485" s="11">
        <f t="shared" si="155"/>
        <v>40970.375034722223</v>
      </c>
      <c r="S2485" s="12">
        <f t="shared" si="152"/>
        <v>41030.333368055552</v>
      </c>
    </row>
    <row r="2486" spans="1:19" ht="57.6">
      <c r="A2486">
        <v>2484</v>
      </c>
      <c r="B2486" s="3" t="s">
        <v>2484</v>
      </c>
      <c r="C2486" s="3" t="s">
        <v>6594</v>
      </c>
      <c r="D2486" s="15">
        <v>3500</v>
      </c>
      <c r="E2486" s="1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7">
        <f t="shared" si="153"/>
        <v>38.888888888888886</v>
      </c>
      <c r="O2486" s="5">
        <f t="shared" si="154"/>
        <v>1.1931742857142855</v>
      </c>
      <c r="P2486" s="6" t="s">
        <v>8280</v>
      </c>
      <c r="Q2486" s="6" t="s">
        <v>8284</v>
      </c>
      <c r="R2486" s="11">
        <f t="shared" si="155"/>
        <v>40771.541701388887</v>
      </c>
      <c r="S2486" s="12">
        <f t="shared" si="152"/>
        <v>40801.541701388887</v>
      </c>
    </row>
    <row r="2487" spans="1:19" ht="43.2">
      <c r="A2487">
        <v>2485</v>
      </c>
      <c r="B2487" s="3" t="s">
        <v>2485</v>
      </c>
      <c r="C2487" s="3" t="s">
        <v>6595</v>
      </c>
      <c r="D2487" s="15">
        <v>2000</v>
      </c>
      <c r="E2487" s="1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7">
        <f t="shared" si="153"/>
        <v>48.780487804878049</v>
      </c>
      <c r="O2487" s="5">
        <f t="shared" si="154"/>
        <v>1.0325</v>
      </c>
      <c r="P2487" s="6" t="s">
        <v>8280</v>
      </c>
      <c r="Q2487" s="6" t="s">
        <v>8284</v>
      </c>
      <c r="R2487" s="11">
        <f t="shared" si="155"/>
        <v>40793.623599537037</v>
      </c>
      <c r="S2487" s="12">
        <f t="shared" si="152"/>
        <v>40828.623599537037</v>
      </c>
    </row>
    <row r="2488" spans="1:19" ht="43.2">
      <c r="A2488">
        <v>2486</v>
      </c>
      <c r="B2488" s="3" t="s">
        <v>2486</v>
      </c>
      <c r="C2488" s="3" t="s">
        <v>6596</v>
      </c>
      <c r="D2488" s="15">
        <v>300</v>
      </c>
      <c r="E2488" s="1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7">
        <f t="shared" si="153"/>
        <v>10</v>
      </c>
      <c r="O2488" s="5">
        <f t="shared" si="154"/>
        <v>2.6566666666666667</v>
      </c>
      <c r="P2488" s="6" t="s">
        <v>8280</v>
      </c>
      <c r="Q2488" s="6" t="s">
        <v>8284</v>
      </c>
      <c r="R2488" s="11">
        <f t="shared" si="155"/>
        <v>40991.333055555559</v>
      </c>
      <c r="S2488" s="12">
        <f t="shared" si="152"/>
        <v>41021.333055555559</v>
      </c>
    </row>
    <row r="2489" spans="1:19" ht="43.2">
      <c r="A2489">
        <v>2487</v>
      </c>
      <c r="B2489" s="3" t="s">
        <v>2487</v>
      </c>
      <c r="C2489" s="3" t="s">
        <v>6597</v>
      </c>
      <c r="D2489" s="15">
        <v>1500</v>
      </c>
      <c r="E2489" s="1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7">
        <f t="shared" si="153"/>
        <v>39.473684210526315</v>
      </c>
      <c r="O2489" s="5">
        <f t="shared" si="154"/>
        <v>1.0005066666666667</v>
      </c>
      <c r="P2489" s="6" t="s">
        <v>8280</v>
      </c>
      <c r="Q2489" s="6" t="s">
        <v>8284</v>
      </c>
      <c r="R2489" s="11">
        <f t="shared" si="155"/>
        <v>41025.708298611113</v>
      </c>
      <c r="S2489" s="12">
        <f t="shared" si="152"/>
        <v>41055.708298611113</v>
      </c>
    </row>
    <row r="2490" spans="1:19" ht="57.6">
      <c r="A2490">
        <v>2488</v>
      </c>
      <c r="B2490" s="3" t="s">
        <v>2488</v>
      </c>
      <c r="C2490" s="3" t="s">
        <v>6598</v>
      </c>
      <c r="D2490" s="15">
        <v>3000</v>
      </c>
      <c r="E2490" s="1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7">
        <f t="shared" si="153"/>
        <v>46.153846153846153</v>
      </c>
      <c r="O2490" s="5">
        <f t="shared" si="154"/>
        <v>1.0669999999999999</v>
      </c>
      <c r="P2490" s="6" t="s">
        <v>8280</v>
      </c>
      <c r="Q2490" s="6" t="s">
        <v>8284</v>
      </c>
      <c r="R2490" s="11">
        <f t="shared" si="155"/>
        <v>40833.258194444446</v>
      </c>
      <c r="S2490" s="12">
        <f t="shared" si="152"/>
        <v>40863.299861111111</v>
      </c>
    </row>
    <row r="2491" spans="1:19" ht="43.2">
      <c r="A2491">
        <v>2489</v>
      </c>
      <c r="B2491" s="3" t="s">
        <v>2489</v>
      </c>
      <c r="C2491" s="3" t="s">
        <v>6599</v>
      </c>
      <c r="D2491" s="15">
        <v>3500</v>
      </c>
      <c r="E2491" s="1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7">
        <f t="shared" si="153"/>
        <v>46.666666666666664</v>
      </c>
      <c r="O2491" s="5">
        <f t="shared" si="154"/>
        <v>1.3367142857142857</v>
      </c>
      <c r="P2491" s="6" t="s">
        <v>8280</v>
      </c>
      <c r="Q2491" s="6" t="s">
        <v>8284</v>
      </c>
      <c r="R2491" s="11">
        <f t="shared" si="155"/>
        <v>41373.315266203703</v>
      </c>
      <c r="S2491" s="12">
        <f t="shared" si="152"/>
        <v>41403.315266203703</v>
      </c>
    </row>
    <row r="2492" spans="1:19" ht="43.2">
      <c r="A2492">
        <v>2490</v>
      </c>
      <c r="B2492" s="3" t="s">
        <v>2490</v>
      </c>
      <c r="C2492" s="3" t="s">
        <v>6600</v>
      </c>
      <c r="D2492" s="15">
        <v>500</v>
      </c>
      <c r="E2492" s="1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7">
        <f t="shared" si="153"/>
        <v>31.25</v>
      </c>
      <c r="O2492" s="5">
        <f t="shared" si="154"/>
        <v>1.214</v>
      </c>
      <c r="P2492" s="6" t="s">
        <v>8280</v>
      </c>
      <c r="Q2492" s="6" t="s">
        <v>8284</v>
      </c>
      <c r="R2492" s="11">
        <f t="shared" si="155"/>
        <v>41022.852731481486</v>
      </c>
      <c r="S2492" s="12">
        <f t="shared" si="152"/>
        <v>41082.852731481486</v>
      </c>
    </row>
    <row r="2493" spans="1:19" ht="43.2">
      <c r="A2493">
        <v>2491</v>
      </c>
      <c r="B2493" s="3" t="s">
        <v>2491</v>
      </c>
      <c r="C2493" s="3" t="s">
        <v>6601</v>
      </c>
      <c r="D2493" s="15">
        <v>500</v>
      </c>
      <c r="E2493" s="1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7">
        <f t="shared" si="153"/>
        <v>50</v>
      </c>
      <c r="O2493" s="5">
        <f t="shared" si="154"/>
        <v>1.032</v>
      </c>
      <c r="P2493" s="6" t="s">
        <v>8280</v>
      </c>
      <c r="Q2493" s="6" t="s">
        <v>8284</v>
      </c>
      <c r="R2493" s="11">
        <f t="shared" si="155"/>
        <v>40542.464282407411</v>
      </c>
      <c r="S2493" s="12">
        <f t="shared" si="152"/>
        <v>40558.702083333337</v>
      </c>
    </row>
    <row r="2494" spans="1:19" ht="28.8">
      <c r="A2494">
        <v>2492</v>
      </c>
      <c r="B2494" s="3" t="s">
        <v>2492</v>
      </c>
      <c r="C2494" s="3" t="s">
        <v>6602</v>
      </c>
      <c r="D2494" s="15">
        <v>600</v>
      </c>
      <c r="E2494" s="1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7">
        <f t="shared" si="153"/>
        <v>22.222222222222221</v>
      </c>
      <c r="O2494" s="5">
        <f t="shared" si="154"/>
        <v>1.25</v>
      </c>
      <c r="P2494" s="6" t="s">
        <v>8280</v>
      </c>
      <c r="Q2494" s="6" t="s">
        <v>8284</v>
      </c>
      <c r="R2494" s="11">
        <f t="shared" si="155"/>
        <v>41024.610972222225</v>
      </c>
      <c r="S2494" s="12">
        <f t="shared" si="152"/>
        <v>41076.040972222225</v>
      </c>
    </row>
    <row r="2495" spans="1:19" ht="43.2">
      <c r="A2495">
        <v>2493</v>
      </c>
      <c r="B2495" s="3" t="s">
        <v>2493</v>
      </c>
      <c r="C2495" s="3" t="s">
        <v>6603</v>
      </c>
      <c r="D2495" s="15">
        <v>20000</v>
      </c>
      <c r="E2495" s="1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7">
        <f t="shared" si="153"/>
        <v>77.220077220077215</v>
      </c>
      <c r="O2495" s="5">
        <f t="shared" si="154"/>
        <v>1.2869999999999999</v>
      </c>
      <c r="P2495" s="6" t="s">
        <v>8280</v>
      </c>
      <c r="Q2495" s="6" t="s">
        <v>8284</v>
      </c>
      <c r="R2495" s="11">
        <f t="shared" si="155"/>
        <v>41347.793287037035</v>
      </c>
      <c r="S2495" s="12">
        <f t="shared" si="152"/>
        <v>41392.793287037035</v>
      </c>
    </row>
    <row r="2496" spans="1:19" ht="43.2">
      <c r="A2496">
        <v>2494</v>
      </c>
      <c r="B2496" s="3" t="s">
        <v>2494</v>
      </c>
      <c r="C2496" s="3" t="s">
        <v>6604</v>
      </c>
      <c r="D2496" s="15">
        <v>1500</v>
      </c>
      <c r="E2496" s="1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7">
        <f t="shared" si="153"/>
        <v>38.46153846153846</v>
      </c>
      <c r="O2496" s="5">
        <f t="shared" si="154"/>
        <v>1.0100533333333332</v>
      </c>
      <c r="P2496" s="6" t="s">
        <v>8280</v>
      </c>
      <c r="Q2496" s="6" t="s">
        <v>8284</v>
      </c>
      <c r="R2496" s="11">
        <f t="shared" si="155"/>
        <v>41022.270185185189</v>
      </c>
      <c r="S2496" s="12">
        <f t="shared" si="152"/>
        <v>41052.270185185189</v>
      </c>
    </row>
    <row r="2497" spans="1:19" ht="43.2">
      <c r="A2497">
        <v>2495</v>
      </c>
      <c r="B2497" s="3" t="s">
        <v>2495</v>
      </c>
      <c r="C2497" s="3" t="s">
        <v>6605</v>
      </c>
      <c r="D2497" s="15">
        <v>1500</v>
      </c>
      <c r="E2497" s="1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7">
        <f t="shared" si="153"/>
        <v>35.714285714285715</v>
      </c>
      <c r="O2497" s="5">
        <f t="shared" si="154"/>
        <v>1.2753666666666665</v>
      </c>
      <c r="P2497" s="6" t="s">
        <v>8280</v>
      </c>
      <c r="Q2497" s="6" t="s">
        <v>8284</v>
      </c>
      <c r="R2497" s="11">
        <f t="shared" si="155"/>
        <v>41036.571469907409</v>
      </c>
      <c r="S2497" s="12">
        <f t="shared" si="152"/>
        <v>41066.571469907409</v>
      </c>
    </row>
    <row r="2498" spans="1:19" ht="28.8">
      <c r="A2498">
        <v>2496</v>
      </c>
      <c r="B2498" s="3" t="s">
        <v>2496</v>
      </c>
      <c r="C2498" s="3" t="s">
        <v>6606</v>
      </c>
      <c r="D2498" s="15">
        <v>6000</v>
      </c>
      <c r="E2498" s="1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7">
        <f t="shared" si="153"/>
        <v>600</v>
      </c>
      <c r="O2498" s="5">
        <f t="shared" si="154"/>
        <v>1</v>
      </c>
      <c r="P2498" s="6" t="s">
        <v>8280</v>
      </c>
      <c r="Q2498" s="6" t="s">
        <v>8284</v>
      </c>
      <c r="R2498" s="11">
        <f t="shared" si="155"/>
        <v>41327.621435185181</v>
      </c>
      <c r="S2498" s="12">
        <f t="shared" ref="S2498:S2561" si="156">(I2498/86400)+25569+(-9/24)</f>
        <v>41362.579768518517</v>
      </c>
    </row>
    <row r="2499" spans="1:19" ht="43.2">
      <c r="A2499">
        <v>2497</v>
      </c>
      <c r="B2499" s="3" t="s">
        <v>2497</v>
      </c>
      <c r="C2499" s="3" t="s">
        <v>6607</v>
      </c>
      <c r="D2499" s="15">
        <v>4000</v>
      </c>
      <c r="E2499" s="1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7">
        <f t="shared" ref="N2499:N2562" si="157">D2499/L2499</f>
        <v>71.428571428571431</v>
      </c>
      <c r="O2499" s="5">
        <f t="shared" ref="O2499:O2562" si="158">E2499/D2499</f>
        <v>1.127715</v>
      </c>
      <c r="P2499" s="6" t="s">
        <v>8280</v>
      </c>
      <c r="Q2499" s="6" t="s">
        <v>8284</v>
      </c>
      <c r="R2499" s="11">
        <f t="shared" ref="R2499:R2562" si="159">(J2499/86400)+25569+(-9/24)</f>
        <v>40730.503912037035</v>
      </c>
      <c r="S2499" s="12">
        <f t="shared" si="156"/>
        <v>40760.503912037035</v>
      </c>
    </row>
    <row r="2500" spans="1:19" ht="43.2">
      <c r="A2500">
        <v>2498</v>
      </c>
      <c r="B2500" s="3" t="s">
        <v>2498</v>
      </c>
      <c r="C2500" s="3" t="s">
        <v>6608</v>
      </c>
      <c r="D2500" s="15">
        <v>1000</v>
      </c>
      <c r="E2500" s="1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7">
        <f t="shared" si="157"/>
        <v>50</v>
      </c>
      <c r="O2500" s="5">
        <f t="shared" si="158"/>
        <v>1.056</v>
      </c>
      <c r="P2500" s="6" t="s">
        <v>8280</v>
      </c>
      <c r="Q2500" s="6" t="s">
        <v>8284</v>
      </c>
      <c r="R2500" s="11">
        <f t="shared" si="159"/>
        <v>42017.592442129629</v>
      </c>
      <c r="S2500" s="12">
        <f t="shared" si="156"/>
        <v>42031.592442129629</v>
      </c>
    </row>
    <row r="2501" spans="1:19" ht="43.2">
      <c r="A2501">
        <v>2499</v>
      </c>
      <c r="B2501" s="3" t="s">
        <v>2499</v>
      </c>
      <c r="C2501" s="3" t="s">
        <v>6609</v>
      </c>
      <c r="D2501" s="15">
        <v>4000</v>
      </c>
      <c r="E2501" s="1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7">
        <f t="shared" si="157"/>
        <v>23.529411764705884</v>
      </c>
      <c r="O2501" s="5">
        <f t="shared" si="158"/>
        <v>2.0262500000000001</v>
      </c>
      <c r="P2501" s="6" t="s">
        <v>8280</v>
      </c>
      <c r="Q2501" s="6" t="s">
        <v>8284</v>
      </c>
      <c r="R2501" s="11">
        <f t="shared" si="159"/>
        <v>41226.273576388892</v>
      </c>
      <c r="S2501" s="12">
        <f t="shared" si="156"/>
        <v>41274.375</v>
      </c>
    </row>
    <row r="2502" spans="1:19" ht="43.2">
      <c r="A2502">
        <v>2500</v>
      </c>
      <c r="B2502" s="3" t="s">
        <v>2500</v>
      </c>
      <c r="C2502" s="3" t="s">
        <v>6610</v>
      </c>
      <c r="D2502" s="15">
        <v>600</v>
      </c>
      <c r="E2502" s="1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7">
        <f t="shared" si="157"/>
        <v>20.689655172413794</v>
      </c>
      <c r="O2502" s="5">
        <f t="shared" si="158"/>
        <v>1.1333333333333333</v>
      </c>
      <c r="P2502" s="6" t="s">
        <v>8280</v>
      </c>
      <c r="Q2502" s="6" t="s">
        <v>8284</v>
      </c>
      <c r="R2502" s="11">
        <f t="shared" si="159"/>
        <v>41053.397858796292</v>
      </c>
      <c r="S2502" s="12">
        <f t="shared" si="156"/>
        <v>41083.397858796292</v>
      </c>
    </row>
    <row r="2503" spans="1:19" ht="43.2">
      <c r="A2503">
        <v>2501</v>
      </c>
      <c r="B2503" s="3" t="s">
        <v>2501</v>
      </c>
      <c r="C2503" s="3" t="s">
        <v>6611</v>
      </c>
      <c r="D2503" s="15">
        <v>11000</v>
      </c>
      <c r="E2503" s="1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7">
        <f t="shared" si="157"/>
        <v>1571.4285714285713</v>
      </c>
      <c r="O2503" s="5">
        <f t="shared" si="158"/>
        <v>2.5545454545454545E-2</v>
      </c>
      <c r="P2503" s="6" t="s">
        <v>8291</v>
      </c>
      <c r="Q2503" s="6" t="s">
        <v>8308</v>
      </c>
      <c r="R2503" s="11">
        <f t="shared" si="159"/>
        <v>42244.401666666672</v>
      </c>
      <c r="S2503" s="12">
        <f t="shared" si="156"/>
        <v>42274.401666666672</v>
      </c>
    </row>
    <row r="2504" spans="1:19" ht="57.6">
      <c r="A2504">
        <v>2502</v>
      </c>
      <c r="B2504" s="3" t="s">
        <v>2502</v>
      </c>
      <c r="C2504" s="3" t="s">
        <v>6612</v>
      </c>
      <c r="D2504" s="15">
        <v>110000</v>
      </c>
      <c r="E2504" s="1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7">
        <f t="shared" si="157"/>
        <v>22000</v>
      </c>
      <c r="O2504" s="5">
        <f t="shared" si="158"/>
        <v>7.8181818181818181E-4</v>
      </c>
      <c r="P2504" s="6" t="s">
        <v>8291</v>
      </c>
      <c r="Q2504" s="6" t="s">
        <v>8308</v>
      </c>
      <c r="R2504" s="11">
        <f t="shared" si="159"/>
        <v>41858.450439814813</v>
      </c>
      <c r="S2504" s="12">
        <f t="shared" si="156"/>
        <v>41903.450439814813</v>
      </c>
    </row>
    <row r="2505" spans="1:19" ht="43.2">
      <c r="A2505">
        <v>2503</v>
      </c>
      <c r="B2505" s="3" t="s">
        <v>2503</v>
      </c>
      <c r="C2505" s="3" t="s">
        <v>6613</v>
      </c>
      <c r="D2505" s="15">
        <v>10000</v>
      </c>
      <c r="E2505" s="1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7" t="e">
        <f t="shared" si="157"/>
        <v>#DIV/0!</v>
      </c>
      <c r="O2505" s="5">
        <f t="shared" si="158"/>
        <v>0</v>
      </c>
      <c r="P2505" s="6" t="s">
        <v>8291</v>
      </c>
      <c r="Q2505" s="6" t="s">
        <v>8308</v>
      </c>
      <c r="R2505" s="11">
        <f t="shared" si="159"/>
        <v>42498.524398148147</v>
      </c>
      <c r="S2505" s="12">
        <f t="shared" si="156"/>
        <v>42528.504166666666</v>
      </c>
    </row>
    <row r="2506" spans="1:19" ht="28.8">
      <c r="A2506">
        <v>2504</v>
      </c>
      <c r="B2506" s="3" t="s">
        <v>2504</v>
      </c>
      <c r="C2506" s="3" t="s">
        <v>6614</v>
      </c>
      <c r="D2506" s="15">
        <v>35000</v>
      </c>
      <c r="E2506" s="1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7" t="e">
        <f t="shared" si="157"/>
        <v>#DIV/0!</v>
      </c>
      <c r="O2506" s="5">
        <f t="shared" si="158"/>
        <v>0</v>
      </c>
      <c r="P2506" s="6" t="s">
        <v>8291</v>
      </c>
      <c r="Q2506" s="6" t="s">
        <v>8308</v>
      </c>
      <c r="R2506" s="11">
        <f t="shared" si="159"/>
        <v>41927.640439814815</v>
      </c>
      <c r="S2506" s="12">
        <f t="shared" si="156"/>
        <v>41957.682106481487</v>
      </c>
    </row>
    <row r="2507" spans="1:19" ht="57.6">
      <c r="A2507">
        <v>2505</v>
      </c>
      <c r="B2507" s="3" t="s">
        <v>2505</v>
      </c>
      <c r="C2507" s="3" t="s">
        <v>6615</v>
      </c>
      <c r="D2507" s="15">
        <v>7000</v>
      </c>
      <c r="E2507" s="1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7" t="e">
        <f t="shared" si="157"/>
        <v>#DIV/0!</v>
      </c>
      <c r="O2507" s="5">
        <f t="shared" si="158"/>
        <v>0</v>
      </c>
      <c r="P2507" s="6" t="s">
        <v>8291</v>
      </c>
      <c r="Q2507" s="6" t="s">
        <v>8308</v>
      </c>
      <c r="R2507" s="11">
        <f t="shared" si="159"/>
        <v>42046.68074074074</v>
      </c>
      <c r="S2507" s="12">
        <f t="shared" si="156"/>
        <v>42076.639074074075</v>
      </c>
    </row>
    <row r="2508" spans="1:19" ht="43.2">
      <c r="A2508">
        <v>2506</v>
      </c>
      <c r="B2508" s="3" t="s">
        <v>2506</v>
      </c>
      <c r="C2508" s="3" t="s">
        <v>6616</v>
      </c>
      <c r="D2508" s="15">
        <v>5000</v>
      </c>
      <c r="E2508" s="1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7">
        <f t="shared" si="157"/>
        <v>2500</v>
      </c>
      <c r="O2508" s="5">
        <f t="shared" si="158"/>
        <v>6.0000000000000001E-3</v>
      </c>
      <c r="P2508" s="6" t="s">
        <v>8291</v>
      </c>
      <c r="Q2508" s="6" t="s">
        <v>8308</v>
      </c>
      <c r="R2508" s="11">
        <f t="shared" si="159"/>
        <v>42257.922094907408</v>
      </c>
      <c r="S2508" s="12">
        <f t="shared" si="156"/>
        <v>42280.5</v>
      </c>
    </row>
    <row r="2509" spans="1:19">
      <c r="A2509">
        <v>2507</v>
      </c>
      <c r="B2509" s="3" t="s">
        <v>2507</v>
      </c>
      <c r="C2509" s="3" t="s">
        <v>6617</v>
      </c>
      <c r="D2509" s="15">
        <v>42850</v>
      </c>
      <c r="E2509" s="1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7" t="e">
        <f t="shared" si="157"/>
        <v>#DIV/0!</v>
      </c>
      <c r="O2509" s="5">
        <f t="shared" si="158"/>
        <v>0</v>
      </c>
      <c r="P2509" s="6" t="s">
        <v>8291</v>
      </c>
      <c r="Q2509" s="6" t="s">
        <v>8308</v>
      </c>
      <c r="R2509" s="11">
        <f t="shared" si="159"/>
        <v>42104.697962962964</v>
      </c>
      <c r="S2509" s="12">
        <f t="shared" si="156"/>
        <v>42134.697962962964</v>
      </c>
    </row>
    <row r="2510" spans="1:19" ht="43.2">
      <c r="A2510">
        <v>2508</v>
      </c>
      <c r="B2510" s="3" t="s">
        <v>2508</v>
      </c>
      <c r="C2510" s="3" t="s">
        <v>6618</v>
      </c>
      <c r="D2510" s="15">
        <v>20000</v>
      </c>
      <c r="E2510" s="1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7" t="e">
        <f t="shared" si="157"/>
        <v>#DIV/0!</v>
      </c>
      <c r="O2510" s="5">
        <f t="shared" si="158"/>
        <v>0</v>
      </c>
      <c r="P2510" s="6" t="s">
        <v>8291</v>
      </c>
      <c r="Q2510" s="6" t="s">
        <v>8308</v>
      </c>
      <c r="R2510" s="11">
        <f t="shared" si="159"/>
        <v>41835.576782407406</v>
      </c>
      <c r="S2510" s="12">
        <f t="shared" si="156"/>
        <v>41865.576782407406</v>
      </c>
    </row>
    <row r="2511" spans="1:19" ht="43.2">
      <c r="A2511">
        <v>2509</v>
      </c>
      <c r="B2511" s="3" t="s">
        <v>2509</v>
      </c>
      <c r="C2511" s="3" t="s">
        <v>6619</v>
      </c>
      <c r="D2511" s="15">
        <v>95000</v>
      </c>
      <c r="E2511" s="1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7">
        <f t="shared" si="157"/>
        <v>3392.8571428571427</v>
      </c>
      <c r="O2511" s="5">
        <f t="shared" si="158"/>
        <v>1.0526315789473684E-2</v>
      </c>
      <c r="P2511" s="6" t="s">
        <v>8291</v>
      </c>
      <c r="Q2511" s="6" t="s">
        <v>8308</v>
      </c>
      <c r="R2511" s="11">
        <f t="shared" si="159"/>
        <v>42058.434594907405</v>
      </c>
      <c r="S2511" s="12">
        <f t="shared" si="156"/>
        <v>42114.392928240741</v>
      </c>
    </row>
    <row r="2512" spans="1:19" ht="43.2">
      <c r="A2512">
        <v>2510</v>
      </c>
      <c r="B2512" s="3" t="s">
        <v>2510</v>
      </c>
      <c r="C2512" s="3" t="s">
        <v>6620</v>
      </c>
      <c r="D2512" s="15">
        <v>50000</v>
      </c>
      <c r="E2512" s="1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7">
        <f t="shared" si="157"/>
        <v>25000</v>
      </c>
      <c r="O2512" s="5">
        <f t="shared" si="158"/>
        <v>1.5E-3</v>
      </c>
      <c r="P2512" s="6" t="s">
        <v>8291</v>
      </c>
      <c r="Q2512" s="6" t="s">
        <v>8308</v>
      </c>
      <c r="R2512" s="11">
        <f t="shared" si="159"/>
        <v>42078.622361111113</v>
      </c>
      <c r="S2512" s="12">
        <f t="shared" si="156"/>
        <v>42138.622361111113</v>
      </c>
    </row>
    <row r="2513" spans="1:19" ht="43.2">
      <c r="A2513">
        <v>2511</v>
      </c>
      <c r="B2513" s="3" t="s">
        <v>2511</v>
      </c>
      <c r="C2513" s="3" t="s">
        <v>6621</v>
      </c>
      <c r="D2513" s="15">
        <v>100000</v>
      </c>
      <c r="E2513" s="1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7" t="e">
        <f t="shared" si="157"/>
        <v>#DIV/0!</v>
      </c>
      <c r="O2513" s="5">
        <f t="shared" si="158"/>
        <v>0</v>
      </c>
      <c r="P2513" s="6" t="s">
        <v>8291</v>
      </c>
      <c r="Q2513" s="6" t="s">
        <v>8308</v>
      </c>
      <c r="R2513" s="11">
        <f t="shared" si="159"/>
        <v>42371.071909722217</v>
      </c>
      <c r="S2513" s="12">
        <f t="shared" si="156"/>
        <v>42401.071909722217</v>
      </c>
    </row>
    <row r="2514" spans="1:19" ht="43.2">
      <c r="A2514">
        <v>2512</v>
      </c>
      <c r="B2514" s="3" t="s">
        <v>2512</v>
      </c>
      <c r="C2514" s="3" t="s">
        <v>6622</v>
      </c>
      <c r="D2514" s="15">
        <v>1150</v>
      </c>
      <c r="E2514" s="1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7" t="e">
        <f t="shared" si="157"/>
        <v>#DIV/0!</v>
      </c>
      <c r="O2514" s="5">
        <f t="shared" si="158"/>
        <v>0</v>
      </c>
      <c r="P2514" s="6" t="s">
        <v>8291</v>
      </c>
      <c r="Q2514" s="6" t="s">
        <v>8308</v>
      </c>
      <c r="R2514" s="11">
        <f t="shared" si="159"/>
        <v>41971.501863425925</v>
      </c>
      <c r="S2514" s="12">
        <f t="shared" si="156"/>
        <v>41986.501863425925</v>
      </c>
    </row>
    <row r="2515" spans="1:19" ht="57.6">
      <c r="A2515">
        <v>2513</v>
      </c>
      <c r="B2515" s="3" t="s">
        <v>2513</v>
      </c>
      <c r="C2515" s="3" t="s">
        <v>6623</v>
      </c>
      <c r="D2515" s="15">
        <v>180000</v>
      </c>
      <c r="E2515" s="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7" t="e">
        <f t="shared" si="157"/>
        <v>#DIV/0!</v>
      </c>
      <c r="O2515" s="5">
        <f t="shared" si="158"/>
        <v>0</v>
      </c>
      <c r="P2515" s="6" t="s">
        <v>8291</v>
      </c>
      <c r="Q2515" s="6" t="s">
        <v>8308</v>
      </c>
      <c r="R2515" s="11">
        <f t="shared" si="159"/>
        <v>42731.63181712963</v>
      </c>
      <c r="S2515" s="12">
        <f t="shared" si="156"/>
        <v>42791.63181712963</v>
      </c>
    </row>
    <row r="2516" spans="1:19" ht="43.2">
      <c r="A2516">
        <v>2514</v>
      </c>
      <c r="B2516" s="3" t="s">
        <v>2514</v>
      </c>
      <c r="C2516" s="3" t="s">
        <v>6624</v>
      </c>
      <c r="D2516" s="15">
        <v>12000</v>
      </c>
      <c r="E2516" s="1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7">
        <f t="shared" si="157"/>
        <v>3000</v>
      </c>
      <c r="O2516" s="5">
        <f t="shared" si="158"/>
        <v>1.7500000000000002E-2</v>
      </c>
      <c r="P2516" s="6" t="s">
        <v>8291</v>
      </c>
      <c r="Q2516" s="6" t="s">
        <v>8308</v>
      </c>
      <c r="R2516" s="11">
        <f t="shared" si="159"/>
        <v>41854.014780092592</v>
      </c>
      <c r="S2516" s="12">
        <f t="shared" si="156"/>
        <v>41871.014780092592</v>
      </c>
    </row>
    <row r="2517" spans="1:19" ht="43.2">
      <c r="A2517">
        <v>2515</v>
      </c>
      <c r="B2517" s="3" t="s">
        <v>2515</v>
      </c>
      <c r="C2517" s="3" t="s">
        <v>6625</v>
      </c>
      <c r="D2517" s="15">
        <v>5000</v>
      </c>
      <c r="E2517" s="1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7">
        <f t="shared" si="157"/>
        <v>416.66666666666669</v>
      </c>
      <c r="O2517" s="5">
        <f t="shared" si="158"/>
        <v>0.186</v>
      </c>
      <c r="P2517" s="6" t="s">
        <v>8291</v>
      </c>
      <c r="Q2517" s="6" t="s">
        <v>8308</v>
      </c>
      <c r="R2517" s="11">
        <f t="shared" si="159"/>
        <v>42027.464733796296</v>
      </c>
      <c r="S2517" s="12">
        <f t="shared" si="156"/>
        <v>42057.464733796296</v>
      </c>
    </row>
    <row r="2518" spans="1:19" ht="43.2">
      <c r="A2518">
        <v>2516</v>
      </c>
      <c r="B2518" s="3" t="s">
        <v>2516</v>
      </c>
      <c r="C2518" s="3" t="s">
        <v>6626</v>
      </c>
      <c r="D2518" s="15">
        <v>22000</v>
      </c>
      <c r="E2518" s="1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7" t="e">
        <f t="shared" si="157"/>
        <v>#DIV/0!</v>
      </c>
      <c r="O2518" s="5">
        <f t="shared" si="158"/>
        <v>0</v>
      </c>
      <c r="P2518" s="6" t="s">
        <v>8291</v>
      </c>
      <c r="Q2518" s="6" t="s">
        <v>8308</v>
      </c>
      <c r="R2518" s="11">
        <f t="shared" si="159"/>
        <v>41942.278379629628</v>
      </c>
      <c r="S2518" s="12">
        <f t="shared" si="156"/>
        <v>41972.3200462963</v>
      </c>
    </row>
    <row r="2519" spans="1:19" ht="43.2">
      <c r="A2519">
        <v>2517</v>
      </c>
      <c r="B2519" s="3" t="s">
        <v>2517</v>
      </c>
      <c r="C2519" s="3" t="s">
        <v>6627</v>
      </c>
      <c r="D2519" s="15">
        <v>18000</v>
      </c>
      <c r="E2519" s="1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7">
        <f t="shared" si="157"/>
        <v>545.4545454545455</v>
      </c>
      <c r="O2519" s="5">
        <f t="shared" si="158"/>
        <v>9.8166666666666666E-2</v>
      </c>
      <c r="P2519" s="6" t="s">
        <v>8291</v>
      </c>
      <c r="Q2519" s="6" t="s">
        <v>8308</v>
      </c>
      <c r="R2519" s="11">
        <f t="shared" si="159"/>
        <v>42052.427430555559</v>
      </c>
      <c r="S2519" s="12">
        <f t="shared" si="156"/>
        <v>42082.385763888888</v>
      </c>
    </row>
    <row r="2520" spans="1:19" ht="43.2">
      <c r="A2520">
        <v>2518</v>
      </c>
      <c r="B2520" s="3" t="s">
        <v>2518</v>
      </c>
      <c r="C2520" s="3" t="s">
        <v>6628</v>
      </c>
      <c r="D2520" s="15">
        <v>5000</v>
      </c>
      <c r="E2520" s="1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7" t="e">
        <f t="shared" si="157"/>
        <v>#DIV/0!</v>
      </c>
      <c r="O2520" s="5">
        <f t="shared" si="158"/>
        <v>0</v>
      </c>
      <c r="P2520" s="6" t="s">
        <v>8291</v>
      </c>
      <c r="Q2520" s="6" t="s">
        <v>8308</v>
      </c>
      <c r="R2520" s="11">
        <f t="shared" si="159"/>
        <v>41926.305879629632</v>
      </c>
      <c r="S2520" s="12">
        <f t="shared" si="156"/>
        <v>41956.347546296296</v>
      </c>
    </row>
    <row r="2521" spans="1:19" ht="28.8">
      <c r="A2521">
        <v>2519</v>
      </c>
      <c r="B2521" s="3" t="s">
        <v>2519</v>
      </c>
      <c r="C2521" s="3" t="s">
        <v>6629</v>
      </c>
      <c r="D2521" s="15">
        <v>150000</v>
      </c>
      <c r="E2521" s="1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7">
        <f t="shared" si="157"/>
        <v>37500</v>
      </c>
      <c r="O2521" s="5">
        <f t="shared" si="158"/>
        <v>4.3333333333333331E-4</v>
      </c>
      <c r="P2521" s="6" t="s">
        <v>8291</v>
      </c>
      <c r="Q2521" s="6" t="s">
        <v>8308</v>
      </c>
      <c r="R2521" s="11">
        <f t="shared" si="159"/>
        <v>41808.780138888891</v>
      </c>
      <c r="S2521" s="12">
        <f t="shared" si="156"/>
        <v>41838.780138888891</v>
      </c>
    </row>
    <row r="2522" spans="1:19" ht="43.2">
      <c r="A2522">
        <v>2520</v>
      </c>
      <c r="B2522" s="3" t="s">
        <v>2520</v>
      </c>
      <c r="C2522" s="3" t="s">
        <v>6630</v>
      </c>
      <c r="D2522" s="15">
        <v>100000</v>
      </c>
      <c r="E2522" s="1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7" t="e">
        <f t="shared" si="157"/>
        <v>#DIV/0!</v>
      </c>
      <c r="O2522" s="5">
        <f t="shared" si="158"/>
        <v>0</v>
      </c>
      <c r="P2522" s="6" t="s">
        <v>8291</v>
      </c>
      <c r="Q2522" s="6" t="s">
        <v>8308</v>
      </c>
      <c r="R2522" s="11">
        <f t="shared" si="159"/>
        <v>42612.225520833337</v>
      </c>
      <c r="S2522" s="12">
        <f t="shared" si="156"/>
        <v>42658.431250000001</v>
      </c>
    </row>
    <row r="2523" spans="1:19" ht="57.6">
      <c r="A2523">
        <v>2521</v>
      </c>
      <c r="B2523" s="3" t="s">
        <v>2521</v>
      </c>
      <c r="C2523" s="3" t="s">
        <v>6631</v>
      </c>
      <c r="D2523" s="15">
        <v>12500</v>
      </c>
      <c r="E2523" s="1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7">
        <f t="shared" si="157"/>
        <v>94.696969696969703</v>
      </c>
      <c r="O2523" s="5">
        <f t="shared" si="158"/>
        <v>1.0948792000000001</v>
      </c>
      <c r="P2523" s="6" t="s">
        <v>8280</v>
      </c>
      <c r="Q2523" s="6" t="s">
        <v>8309</v>
      </c>
      <c r="R2523" s="11">
        <f t="shared" si="159"/>
        <v>42269.592835648145</v>
      </c>
      <c r="S2523" s="12">
        <f t="shared" si="156"/>
        <v>42290.592835648145</v>
      </c>
    </row>
    <row r="2524" spans="1:19" ht="43.2">
      <c r="A2524">
        <v>2522</v>
      </c>
      <c r="B2524" s="3" t="s">
        <v>2522</v>
      </c>
      <c r="C2524" s="3" t="s">
        <v>6632</v>
      </c>
      <c r="D2524" s="15">
        <v>5000</v>
      </c>
      <c r="E2524" s="1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7">
        <f t="shared" si="157"/>
        <v>185.18518518518519</v>
      </c>
      <c r="O2524" s="5">
        <f t="shared" si="158"/>
        <v>1</v>
      </c>
      <c r="P2524" s="6" t="s">
        <v>8280</v>
      </c>
      <c r="Q2524" s="6" t="s">
        <v>8309</v>
      </c>
      <c r="R2524" s="11">
        <f t="shared" si="159"/>
        <v>42460.198611111111</v>
      </c>
      <c r="S2524" s="12">
        <f t="shared" si="156"/>
        <v>42482.244444444441</v>
      </c>
    </row>
    <row r="2525" spans="1:19" ht="43.2">
      <c r="A2525">
        <v>2523</v>
      </c>
      <c r="B2525" s="3" t="s">
        <v>2523</v>
      </c>
      <c r="C2525" s="3" t="s">
        <v>6633</v>
      </c>
      <c r="D2525" s="15">
        <v>900</v>
      </c>
      <c r="E2525" s="1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7">
        <f t="shared" si="157"/>
        <v>34.615384615384613</v>
      </c>
      <c r="O2525" s="5">
        <f t="shared" si="158"/>
        <v>1.5644444444444445</v>
      </c>
      <c r="P2525" s="6" t="s">
        <v>8280</v>
      </c>
      <c r="Q2525" s="6" t="s">
        <v>8309</v>
      </c>
      <c r="R2525" s="11">
        <f t="shared" si="159"/>
        <v>41930.600601851853</v>
      </c>
      <c r="S2525" s="12">
        <f t="shared" si="156"/>
        <v>41960.642268518517</v>
      </c>
    </row>
    <row r="2526" spans="1:19" ht="28.8">
      <c r="A2526">
        <v>2524</v>
      </c>
      <c r="B2526" s="3" t="s">
        <v>2524</v>
      </c>
      <c r="C2526" s="3" t="s">
        <v>6634</v>
      </c>
      <c r="D2526" s="15">
        <v>7500</v>
      </c>
      <c r="E2526" s="1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7">
        <f t="shared" si="157"/>
        <v>174.41860465116278</v>
      </c>
      <c r="O2526" s="5">
        <f t="shared" si="158"/>
        <v>1.016</v>
      </c>
      <c r="P2526" s="6" t="s">
        <v>8280</v>
      </c>
      <c r="Q2526" s="6" t="s">
        <v>8309</v>
      </c>
      <c r="R2526" s="11">
        <f t="shared" si="159"/>
        <v>41961.432372685187</v>
      </c>
      <c r="S2526" s="12">
        <f t="shared" si="156"/>
        <v>41993.8125</v>
      </c>
    </row>
    <row r="2527" spans="1:19" ht="43.2">
      <c r="A2527">
        <v>2525</v>
      </c>
      <c r="B2527" s="3" t="s">
        <v>2525</v>
      </c>
      <c r="C2527" s="3" t="s">
        <v>6635</v>
      </c>
      <c r="D2527" s="15">
        <v>8000</v>
      </c>
      <c r="E2527" s="1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7">
        <f t="shared" si="157"/>
        <v>100</v>
      </c>
      <c r="O2527" s="5">
        <f t="shared" si="158"/>
        <v>1.00325</v>
      </c>
      <c r="P2527" s="6" t="s">
        <v>8280</v>
      </c>
      <c r="Q2527" s="6" t="s">
        <v>8309</v>
      </c>
      <c r="R2527" s="11">
        <f t="shared" si="159"/>
        <v>41058.469571759255</v>
      </c>
      <c r="S2527" s="12">
        <f t="shared" si="156"/>
        <v>41088.469571759255</v>
      </c>
    </row>
    <row r="2528" spans="1:19" ht="43.2">
      <c r="A2528">
        <v>2526</v>
      </c>
      <c r="B2528" s="3" t="s">
        <v>2526</v>
      </c>
      <c r="C2528" s="3" t="s">
        <v>6636</v>
      </c>
      <c r="D2528" s="15">
        <v>4000</v>
      </c>
      <c r="E2528" s="1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7">
        <f t="shared" si="157"/>
        <v>121.21212121212122</v>
      </c>
      <c r="O2528" s="5">
        <f t="shared" si="158"/>
        <v>1.1294999999999999</v>
      </c>
      <c r="P2528" s="6" t="s">
        <v>8280</v>
      </c>
      <c r="Q2528" s="6" t="s">
        <v>8309</v>
      </c>
      <c r="R2528" s="11">
        <f t="shared" si="159"/>
        <v>41952.716134259259</v>
      </c>
      <c r="S2528" s="12">
        <f t="shared" si="156"/>
        <v>41980.832638888889</v>
      </c>
    </row>
    <row r="2529" spans="1:19" ht="43.2">
      <c r="A2529">
        <v>2527</v>
      </c>
      <c r="B2529" s="3" t="s">
        <v>2527</v>
      </c>
      <c r="C2529" s="3" t="s">
        <v>6637</v>
      </c>
      <c r="D2529" s="15">
        <v>4000</v>
      </c>
      <c r="E2529" s="1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7">
        <f t="shared" si="157"/>
        <v>56.338028169014088</v>
      </c>
      <c r="O2529" s="5">
        <f t="shared" si="158"/>
        <v>1.02125</v>
      </c>
      <c r="P2529" s="6" t="s">
        <v>8280</v>
      </c>
      <c r="Q2529" s="6" t="s">
        <v>8309</v>
      </c>
      <c r="R2529" s="11">
        <f t="shared" si="159"/>
        <v>41546.37605324074</v>
      </c>
      <c r="S2529" s="12">
        <f t="shared" si="156"/>
        <v>41564.790972222225</v>
      </c>
    </row>
    <row r="2530" spans="1:19" ht="43.2">
      <c r="A2530">
        <v>2528</v>
      </c>
      <c r="B2530" s="3" t="s">
        <v>2528</v>
      </c>
      <c r="C2530" s="3" t="s">
        <v>6638</v>
      </c>
      <c r="D2530" s="15">
        <v>4000</v>
      </c>
      <c r="E2530" s="1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7">
        <f t="shared" si="157"/>
        <v>49.382716049382715</v>
      </c>
      <c r="O2530" s="5">
        <f t="shared" si="158"/>
        <v>1.0724974999999999</v>
      </c>
      <c r="P2530" s="6" t="s">
        <v>8280</v>
      </c>
      <c r="Q2530" s="6" t="s">
        <v>8309</v>
      </c>
      <c r="R2530" s="11">
        <f t="shared" si="159"/>
        <v>42217.459525462968</v>
      </c>
      <c r="S2530" s="12">
        <f t="shared" si="156"/>
        <v>42236.083333333328</v>
      </c>
    </row>
    <row r="2531" spans="1:19" ht="28.8">
      <c r="A2531">
        <v>2529</v>
      </c>
      <c r="B2531" s="3" t="s">
        <v>2529</v>
      </c>
      <c r="C2531" s="3" t="s">
        <v>6639</v>
      </c>
      <c r="D2531" s="15">
        <v>6000</v>
      </c>
      <c r="E2531" s="1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7">
        <f t="shared" si="157"/>
        <v>78.94736842105263</v>
      </c>
      <c r="O2531" s="5">
        <f t="shared" si="158"/>
        <v>1.0428333333333333</v>
      </c>
      <c r="P2531" s="6" t="s">
        <v>8280</v>
      </c>
      <c r="Q2531" s="6" t="s">
        <v>8309</v>
      </c>
      <c r="R2531" s="11">
        <f t="shared" si="159"/>
        <v>40947.705729166664</v>
      </c>
      <c r="S2531" s="12">
        <f t="shared" si="156"/>
        <v>40992.6640625</v>
      </c>
    </row>
    <row r="2532" spans="1:19" ht="43.2">
      <c r="A2532">
        <v>2530</v>
      </c>
      <c r="B2532" s="3" t="s">
        <v>2530</v>
      </c>
      <c r="C2532" s="3" t="s">
        <v>6640</v>
      </c>
      <c r="D2532" s="15">
        <v>6500</v>
      </c>
      <c r="E2532" s="1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7">
        <f t="shared" si="157"/>
        <v>135.41666666666666</v>
      </c>
      <c r="O2532" s="5">
        <f t="shared" si="158"/>
        <v>1</v>
      </c>
      <c r="P2532" s="6" t="s">
        <v>8280</v>
      </c>
      <c r="Q2532" s="6" t="s">
        <v>8309</v>
      </c>
      <c r="R2532" s="11">
        <f t="shared" si="159"/>
        <v>42081.489641203705</v>
      </c>
      <c r="S2532" s="12">
        <f t="shared" si="156"/>
        <v>42113.826388888891</v>
      </c>
    </row>
    <row r="2533" spans="1:19" ht="57.6">
      <c r="A2533">
        <v>2531</v>
      </c>
      <c r="B2533" s="3" t="s">
        <v>2531</v>
      </c>
      <c r="C2533" s="3" t="s">
        <v>6641</v>
      </c>
      <c r="D2533" s="15">
        <v>4500</v>
      </c>
      <c r="E2533" s="1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7">
        <f t="shared" si="157"/>
        <v>73.770491803278688</v>
      </c>
      <c r="O2533" s="5">
        <f t="shared" si="158"/>
        <v>1.004</v>
      </c>
      <c r="P2533" s="6" t="s">
        <v>8280</v>
      </c>
      <c r="Q2533" s="6" t="s">
        <v>8309</v>
      </c>
      <c r="R2533" s="11">
        <f t="shared" si="159"/>
        <v>42208.305023148147</v>
      </c>
      <c r="S2533" s="12">
        <f t="shared" si="156"/>
        <v>42230.790972222225</v>
      </c>
    </row>
    <row r="2534" spans="1:19" ht="43.2">
      <c r="A2534">
        <v>2532</v>
      </c>
      <c r="B2534" s="3" t="s">
        <v>2532</v>
      </c>
      <c r="C2534" s="3" t="s">
        <v>6642</v>
      </c>
      <c r="D2534" s="15">
        <v>4000</v>
      </c>
      <c r="E2534" s="1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7">
        <f t="shared" si="157"/>
        <v>66.666666666666671</v>
      </c>
      <c r="O2534" s="5">
        <f t="shared" si="158"/>
        <v>1.26125</v>
      </c>
      <c r="P2534" s="6" t="s">
        <v>8280</v>
      </c>
      <c r="Q2534" s="6" t="s">
        <v>8309</v>
      </c>
      <c r="R2534" s="11">
        <f t="shared" si="159"/>
        <v>41107.474143518521</v>
      </c>
      <c r="S2534" s="12">
        <f t="shared" si="156"/>
        <v>41137.474143518521</v>
      </c>
    </row>
    <row r="2535" spans="1:19" ht="43.2">
      <c r="A2535">
        <v>2533</v>
      </c>
      <c r="B2535" s="3" t="s">
        <v>2533</v>
      </c>
      <c r="C2535" s="3" t="s">
        <v>6643</v>
      </c>
      <c r="D2535" s="15">
        <v>7500</v>
      </c>
      <c r="E2535" s="1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7">
        <f t="shared" si="157"/>
        <v>55.147058823529413</v>
      </c>
      <c r="O2535" s="5">
        <f t="shared" si="158"/>
        <v>1.1066666666666667</v>
      </c>
      <c r="P2535" s="6" t="s">
        <v>8280</v>
      </c>
      <c r="Q2535" s="6" t="s">
        <v>8309</v>
      </c>
      <c r="R2535" s="11">
        <f t="shared" si="159"/>
        <v>41304.376284722224</v>
      </c>
      <c r="S2535" s="12">
        <f t="shared" si="156"/>
        <v>41334.375787037039</v>
      </c>
    </row>
    <row r="2536" spans="1:19" ht="57.6">
      <c r="A2536">
        <v>2534</v>
      </c>
      <c r="B2536" s="3" t="s">
        <v>2534</v>
      </c>
      <c r="C2536" s="3" t="s">
        <v>6644</v>
      </c>
      <c r="D2536" s="15">
        <v>2000</v>
      </c>
      <c r="E2536" s="1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7">
        <f t="shared" si="157"/>
        <v>142.85714285714286</v>
      </c>
      <c r="O2536" s="5">
        <f t="shared" si="158"/>
        <v>1.05</v>
      </c>
      <c r="P2536" s="6" t="s">
        <v>8280</v>
      </c>
      <c r="Q2536" s="6" t="s">
        <v>8309</v>
      </c>
      <c r="R2536" s="11">
        <f t="shared" si="159"/>
        <v>40127.325370370367</v>
      </c>
      <c r="S2536" s="12">
        <f t="shared" si="156"/>
        <v>40178.875</v>
      </c>
    </row>
    <row r="2537" spans="1:19">
      <c r="A2537">
        <v>2535</v>
      </c>
      <c r="B2537" s="3" t="s">
        <v>2535</v>
      </c>
      <c r="C2537" s="3" t="s">
        <v>6645</v>
      </c>
      <c r="D2537" s="15">
        <v>20000</v>
      </c>
      <c r="E2537" s="1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7">
        <f t="shared" si="157"/>
        <v>256.41025641025641</v>
      </c>
      <c r="O2537" s="5">
        <f t="shared" si="158"/>
        <v>1.03775</v>
      </c>
      <c r="P2537" s="6" t="s">
        <v>8280</v>
      </c>
      <c r="Q2537" s="6" t="s">
        <v>8309</v>
      </c>
      <c r="R2537" s="11">
        <f t="shared" si="159"/>
        <v>41943.416030092594</v>
      </c>
      <c r="S2537" s="12">
        <f t="shared" si="156"/>
        <v>41974.457696759258</v>
      </c>
    </row>
    <row r="2538" spans="1:19" ht="43.2">
      <c r="A2538">
        <v>2536</v>
      </c>
      <c r="B2538" s="3" t="s">
        <v>2536</v>
      </c>
      <c r="C2538" s="3" t="s">
        <v>6646</v>
      </c>
      <c r="D2538" s="15">
        <v>25</v>
      </c>
      <c r="E2538" s="1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7">
        <f t="shared" si="157"/>
        <v>6.25</v>
      </c>
      <c r="O2538" s="5">
        <f t="shared" si="158"/>
        <v>1.1599999999999999</v>
      </c>
      <c r="P2538" s="6" t="s">
        <v>8280</v>
      </c>
      <c r="Q2538" s="6" t="s">
        <v>8309</v>
      </c>
      <c r="R2538" s="11">
        <f t="shared" si="159"/>
        <v>41463.731087962966</v>
      </c>
      <c r="S2538" s="12">
        <f t="shared" si="156"/>
        <v>41484.731087962966</v>
      </c>
    </row>
    <row r="2539" spans="1:19" ht="43.2">
      <c r="A2539">
        <v>2537</v>
      </c>
      <c r="B2539" s="3" t="s">
        <v>2537</v>
      </c>
      <c r="C2539" s="3" t="s">
        <v>6647</v>
      </c>
      <c r="D2539" s="15">
        <v>1000</v>
      </c>
      <c r="E2539" s="1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7">
        <f t="shared" si="157"/>
        <v>90.909090909090907</v>
      </c>
      <c r="O2539" s="5">
        <f t="shared" si="158"/>
        <v>1.1000000000000001</v>
      </c>
      <c r="P2539" s="6" t="s">
        <v>8280</v>
      </c>
      <c r="Q2539" s="6" t="s">
        <v>8309</v>
      </c>
      <c r="R2539" s="11">
        <f t="shared" si="159"/>
        <v>40696.273784722223</v>
      </c>
      <c r="S2539" s="12">
        <f t="shared" si="156"/>
        <v>40756.273784722223</v>
      </c>
    </row>
    <row r="2540" spans="1:19" ht="28.8">
      <c r="A2540">
        <v>2538</v>
      </c>
      <c r="B2540" s="3" t="s">
        <v>2538</v>
      </c>
      <c r="C2540" s="3" t="s">
        <v>6648</v>
      </c>
      <c r="D2540" s="15">
        <v>18000</v>
      </c>
      <c r="E2540" s="1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7">
        <f t="shared" si="157"/>
        <v>97.297297297297291</v>
      </c>
      <c r="O2540" s="5">
        <f t="shared" si="158"/>
        <v>1.130176111111111</v>
      </c>
      <c r="P2540" s="6" t="s">
        <v>8280</v>
      </c>
      <c r="Q2540" s="6" t="s">
        <v>8309</v>
      </c>
      <c r="R2540" s="11">
        <f t="shared" si="159"/>
        <v>41298.134965277779</v>
      </c>
      <c r="S2540" s="12">
        <f t="shared" si="156"/>
        <v>41328.832638888889</v>
      </c>
    </row>
    <row r="2541" spans="1:19" ht="43.2">
      <c r="A2541">
        <v>2539</v>
      </c>
      <c r="B2541" s="3" t="s">
        <v>2539</v>
      </c>
      <c r="C2541" s="3" t="s">
        <v>6649</v>
      </c>
      <c r="D2541" s="15">
        <v>10000</v>
      </c>
      <c r="E2541" s="1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7">
        <f t="shared" si="157"/>
        <v>169.4915254237288</v>
      </c>
      <c r="O2541" s="5">
        <f t="shared" si="158"/>
        <v>1.0024999999999999</v>
      </c>
      <c r="P2541" s="6" t="s">
        <v>8280</v>
      </c>
      <c r="Q2541" s="6" t="s">
        <v>8309</v>
      </c>
      <c r="R2541" s="11">
        <f t="shared" si="159"/>
        <v>41977.527222222227</v>
      </c>
      <c r="S2541" s="12">
        <f t="shared" si="156"/>
        <v>42037.527222222227</v>
      </c>
    </row>
    <row r="2542" spans="1:19" ht="57.6">
      <c r="A2542">
        <v>2540</v>
      </c>
      <c r="B2542" s="3" t="s">
        <v>2540</v>
      </c>
      <c r="C2542" s="3" t="s">
        <v>6650</v>
      </c>
      <c r="D2542" s="15">
        <v>2500</v>
      </c>
      <c r="E2542" s="1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7">
        <f t="shared" si="157"/>
        <v>92.592592592592595</v>
      </c>
      <c r="O2542" s="5">
        <f t="shared" si="158"/>
        <v>1.034</v>
      </c>
      <c r="P2542" s="6" t="s">
        <v>8280</v>
      </c>
      <c r="Q2542" s="6" t="s">
        <v>8309</v>
      </c>
      <c r="R2542" s="11">
        <f t="shared" si="159"/>
        <v>40785.300011574072</v>
      </c>
      <c r="S2542" s="12">
        <f t="shared" si="156"/>
        <v>40845.300011574072</v>
      </c>
    </row>
    <row r="2543" spans="1:19" ht="57.6">
      <c r="A2543">
        <v>2541</v>
      </c>
      <c r="B2543" s="3" t="s">
        <v>2541</v>
      </c>
      <c r="C2543" s="3" t="s">
        <v>6651</v>
      </c>
      <c r="D2543" s="15">
        <v>3500</v>
      </c>
      <c r="E2543" s="1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7">
        <f t="shared" si="157"/>
        <v>55.555555555555557</v>
      </c>
      <c r="O2543" s="5">
        <f t="shared" si="158"/>
        <v>1.0702857142857143</v>
      </c>
      <c r="P2543" s="6" t="s">
        <v>8280</v>
      </c>
      <c r="Q2543" s="6" t="s">
        <v>8309</v>
      </c>
      <c r="R2543" s="11">
        <f t="shared" si="159"/>
        <v>41483.074282407411</v>
      </c>
      <c r="S2543" s="12">
        <f t="shared" si="156"/>
        <v>41543.074282407411</v>
      </c>
    </row>
    <row r="2544" spans="1:19" ht="43.2">
      <c r="A2544">
        <v>2542</v>
      </c>
      <c r="B2544" s="3" t="s">
        <v>2542</v>
      </c>
      <c r="C2544" s="3" t="s">
        <v>6652</v>
      </c>
      <c r="D2544" s="15">
        <v>700</v>
      </c>
      <c r="E2544" s="1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7">
        <f t="shared" si="157"/>
        <v>53.846153846153847</v>
      </c>
      <c r="O2544" s="5">
        <f t="shared" si="158"/>
        <v>1.0357142857142858</v>
      </c>
      <c r="P2544" s="6" t="s">
        <v>8280</v>
      </c>
      <c r="Q2544" s="6" t="s">
        <v>8309</v>
      </c>
      <c r="R2544" s="11">
        <f t="shared" si="159"/>
        <v>41509.051585648151</v>
      </c>
      <c r="S2544" s="12">
        <f t="shared" si="156"/>
        <v>41547.790972222225</v>
      </c>
    </row>
    <row r="2545" spans="1:19" ht="43.2">
      <c r="A2545">
        <v>2543</v>
      </c>
      <c r="B2545" s="3" t="s">
        <v>2543</v>
      </c>
      <c r="C2545" s="3" t="s">
        <v>6653</v>
      </c>
      <c r="D2545" s="15">
        <v>250</v>
      </c>
      <c r="E2545" s="1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7">
        <f t="shared" si="157"/>
        <v>19.23076923076923</v>
      </c>
      <c r="O2545" s="5">
        <f t="shared" si="158"/>
        <v>1.5640000000000001</v>
      </c>
      <c r="P2545" s="6" t="s">
        <v>8280</v>
      </c>
      <c r="Q2545" s="6" t="s">
        <v>8309</v>
      </c>
      <c r="R2545" s="11">
        <f t="shared" si="159"/>
        <v>40513.732615740737</v>
      </c>
      <c r="S2545" s="12">
        <f t="shared" si="156"/>
        <v>40544.75</v>
      </c>
    </row>
    <row r="2546" spans="1:19" ht="43.2">
      <c r="A2546">
        <v>2544</v>
      </c>
      <c r="B2546" s="3" t="s">
        <v>2544</v>
      </c>
      <c r="C2546" s="3" t="s">
        <v>6654</v>
      </c>
      <c r="D2546" s="15">
        <v>5000</v>
      </c>
      <c r="E2546" s="1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7">
        <f t="shared" si="157"/>
        <v>87.719298245614041</v>
      </c>
      <c r="O2546" s="5">
        <f t="shared" si="158"/>
        <v>1.0082</v>
      </c>
      <c r="P2546" s="6" t="s">
        <v>8280</v>
      </c>
      <c r="Q2546" s="6" t="s">
        <v>8309</v>
      </c>
      <c r="R2546" s="11">
        <f t="shared" si="159"/>
        <v>41068.145474537036</v>
      </c>
      <c r="S2546" s="12">
        <f t="shared" si="156"/>
        <v>41098.145474537036</v>
      </c>
    </row>
    <row r="2547" spans="1:19" ht="43.2">
      <c r="A2547">
        <v>2545</v>
      </c>
      <c r="B2547" s="3" t="s">
        <v>2545</v>
      </c>
      <c r="C2547" s="3" t="s">
        <v>6655</v>
      </c>
      <c r="D2547" s="15">
        <v>2000</v>
      </c>
      <c r="E2547" s="1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7">
        <f t="shared" si="157"/>
        <v>32.786885245901637</v>
      </c>
      <c r="O2547" s="5">
        <f t="shared" si="158"/>
        <v>1.9530000000000001</v>
      </c>
      <c r="P2547" s="6" t="s">
        <v>8280</v>
      </c>
      <c r="Q2547" s="6" t="s">
        <v>8309</v>
      </c>
      <c r="R2547" s="11">
        <f t="shared" si="159"/>
        <v>42026.763171296298</v>
      </c>
      <c r="S2547" s="12">
        <f t="shared" si="156"/>
        <v>42061.645833333328</v>
      </c>
    </row>
    <row r="2548" spans="1:19" ht="43.2">
      <c r="A2548">
        <v>2546</v>
      </c>
      <c r="B2548" s="3" t="s">
        <v>2546</v>
      </c>
      <c r="C2548" s="3" t="s">
        <v>6656</v>
      </c>
      <c r="D2548" s="15">
        <v>3500</v>
      </c>
      <c r="E2548" s="1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7">
        <f t="shared" si="157"/>
        <v>53.846153846153847</v>
      </c>
      <c r="O2548" s="5">
        <f t="shared" si="158"/>
        <v>1.1171428571428572</v>
      </c>
      <c r="P2548" s="6" t="s">
        <v>8280</v>
      </c>
      <c r="Q2548" s="6" t="s">
        <v>8309</v>
      </c>
      <c r="R2548" s="11">
        <f t="shared" si="159"/>
        <v>41524.483553240745</v>
      </c>
      <c r="S2548" s="12">
        <f t="shared" si="156"/>
        <v>41551.833333333336</v>
      </c>
    </row>
    <row r="2549" spans="1:19" ht="43.2">
      <c r="A2549">
        <v>2547</v>
      </c>
      <c r="B2549" s="3" t="s">
        <v>2547</v>
      </c>
      <c r="C2549" s="3" t="s">
        <v>6657</v>
      </c>
      <c r="D2549" s="15">
        <v>5500</v>
      </c>
      <c r="E2549" s="1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7">
        <f t="shared" si="157"/>
        <v>41.044776119402982</v>
      </c>
      <c r="O2549" s="5">
        <f t="shared" si="158"/>
        <v>1.1985454545454546</v>
      </c>
      <c r="P2549" s="6" t="s">
        <v>8280</v>
      </c>
      <c r="Q2549" s="6" t="s">
        <v>8309</v>
      </c>
      <c r="R2549" s="11">
        <f t="shared" si="159"/>
        <v>40973.398182870369</v>
      </c>
      <c r="S2549" s="12">
        <f t="shared" si="156"/>
        <v>41003.356516203705</v>
      </c>
    </row>
    <row r="2550" spans="1:19" ht="43.2">
      <c r="A2550">
        <v>2548</v>
      </c>
      <c r="B2550" s="3" t="s">
        <v>2548</v>
      </c>
      <c r="C2550" s="3" t="s">
        <v>6658</v>
      </c>
      <c r="D2550" s="15">
        <v>6000</v>
      </c>
      <c r="E2550" s="1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7">
        <f t="shared" si="157"/>
        <v>162.16216216216216</v>
      </c>
      <c r="O2550" s="5">
        <f t="shared" si="158"/>
        <v>1.0185</v>
      </c>
      <c r="P2550" s="6" t="s">
        <v>8280</v>
      </c>
      <c r="Q2550" s="6" t="s">
        <v>8309</v>
      </c>
      <c r="R2550" s="11">
        <f t="shared" si="159"/>
        <v>42618.250428240739</v>
      </c>
      <c r="S2550" s="12">
        <f t="shared" si="156"/>
        <v>42642.810416666667</v>
      </c>
    </row>
    <row r="2551" spans="1:19" ht="43.2">
      <c r="A2551">
        <v>2549</v>
      </c>
      <c r="B2551" s="3" t="s">
        <v>2549</v>
      </c>
      <c r="C2551" s="3" t="s">
        <v>6659</v>
      </c>
      <c r="D2551" s="15">
        <v>1570</v>
      </c>
      <c r="E2551" s="1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7">
        <f t="shared" si="157"/>
        <v>42.432432432432435</v>
      </c>
      <c r="O2551" s="5">
        <f t="shared" si="158"/>
        <v>1.0280254777070064</v>
      </c>
      <c r="P2551" s="6" t="s">
        <v>8280</v>
      </c>
      <c r="Q2551" s="6" t="s">
        <v>8309</v>
      </c>
      <c r="R2551" s="11">
        <f t="shared" si="159"/>
        <v>41390.382754629631</v>
      </c>
      <c r="S2551" s="12">
        <f t="shared" si="156"/>
        <v>41425.333333333336</v>
      </c>
    </row>
    <row r="2552" spans="1:19" ht="57.6">
      <c r="A2552">
        <v>2550</v>
      </c>
      <c r="B2552" s="3" t="s">
        <v>2550</v>
      </c>
      <c r="C2552" s="3" t="s">
        <v>6660</v>
      </c>
      <c r="D2552" s="15">
        <v>6500</v>
      </c>
      <c r="E2552" s="1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7">
        <f t="shared" si="157"/>
        <v>43.333333333333336</v>
      </c>
      <c r="O2552" s="5">
        <f t="shared" si="158"/>
        <v>1.0084615384615385</v>
      </c>
      <c r="P2552" s="6" t="s">
        <v>8280</v>
      </c>
      <c r="Q2552" s="6" t="s">
        <v>8309</v>
      </c>
      <c r="R2552" s="11">
        <f t="shared" si="159"/>
        <v>42228.259328703702</v>
      </c>
      <c r="S2552" s="12">
        <f t="shared" si="156"/>
        <v>42284.790972222225</v>
      </c>
    </row>
    <row r="2553" spans="1:19" ht="43.2">
      <c r="A2553">
        <v>2551</v>
      </c>
      <c r="B2553" s="3" t="s">
        <v>2551</v>
      </c>
      <c r="C2553" s="3" t="s">
        <v>6661</v>
      </c>
      <c r="D2553" s="15">
        <v>3675</v>
      </c>
      <c r="E2553" s="1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7">
        <f t="shared" si="157"/>
        <v>65.625</v>
      </c>
      <c r="O2553" s="5">
        <f t="shared" si="158"/>
        <v>1.0273469387755103</v>
      </c>
      <c r="P2553" s="6" t="s">
        <v>8280</v>
      </c>
      <c r="Q2553" s="6" t="s">
        <v>8309</v>
      </c>
      <c r="R2553" s="11">
        <f t="shared" si="159"/>
        <v>40960.877141203702</v>
      </c>
      <c r="S2553" s="12">
        <f t="shared" si="156"/>
        <v>40989.491666666669</v>
      </c>
    </row>
    <row r="2554" spans="1:19" ht="43.2">
      <c r="A2554">
        <v>2552</v>
      </c>
      <c r="B2554" s="3" t="s">
        <v>2552</v>
      </c>
      <c r="C2554" s="3" t="s">
        <v>6662</v>
      </c>
      <c r="D2554" s="15">
        <v>3000</v>
      </c>
      <c r="E2554" s="1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7">
        <f t="shared" si="157"/>
        <v>166.66666666666666</v>
      </c>
      <c r="O2554" s="5">
        <f t="shared" si="158"/>
        <v>1.0649999999999999</v>
      </c>
      <c r="P2554" s="6" t="s">
        <v>8280</v>
      </c>
      <c r="Q2554" s="6" t="s">
        <v>8309</v>
      </c>
      <c r="R2554" s="11">
        <f t="shared" si="159"/>
        <v>42769.434965277775</v>
      </c>
      <c r="S2554" s="12">
        <f t="shared" si="156"/>
        <v>42799.434965277775</v>
      </c>
    </row>
    <row r="2555" spans="1:19" ht="43.2">
      <c r="A2555">
        <v>2553</v>
      </c>
      <c r="B2555" s="3" t="s">
        <v>2553</v>
      </c>
      <c r="C2555" s="3" t="s">
        <v>6663</v>
      </c>
      <c r="D2555" s="15">
        <v>1500</v>
      </c>
      <c r="E2555" s="1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7">
        <f t="shared" si="157"/>
        <v>25</v>
      </c>
      <c r="O2555" s="5">
        <f t="shared" si="158"/>
        <v>1.5553333333333332</v>
      </c>
      <c r="P2555" s="6" t="s">
        <v>8280</v>
      </c>
      <c r="Q2555" s="6" t="s">
        <v>8309</v>
      </c>
      <c r="R2555" s="11">
        <f t="shared" si="159"/>
        <v>41112.824155092589</v>
      </c>
      <c r="S2555" s="12">
        <f t="shared" si="156"/>
        <v>41172.824155092589</v>
      </c>
    </row>
    <row r="2556" spans="1:19" ht="57.6">
      <c r="A2556">
        <v>2554</v>
      </c>
      <c r="B2556" s="3" t="s">
        <v>2554</v>
      </c>
      <c r="C2556" s="3" t="s">
        <v>6664</v>
      </c>
      <c r="D2556" s="15">
        <v>3000</v>
      </c>
      <c r="E2556" s="1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7">
        <f t="shared" si="157"/>
        <v>44.776119402985074</v>
      </c>
      <c r="O2556" s="5">
        <f t="shared" si="158"/>
        <v>1.228</v>
      </c>
      <c r="P2556" s="6" t="s">
        <v>8280</v>
      </c>
      <c r="Q2556" s="6" t="s">
        <v>8309</v>
      </c>
      <c r="R2556" s="11">
        <f t="shared" si="159"/>
        <v>42124.703275462962</v>
      </c>
      <c r="S2556" s="12">
        <f t="shared" si="156"/>
        <v>42155.790972222225</v>
      </c>
    </row>
    <row r="2557" spans="1:19" ht="57.6">
      <c r="A2557">
        <v>2555</v>
      </c>
      <c r="B2557" s="3" t="s">
        <v>2555</v>
      </c>
      <c r="C2557" s="3" t="s">
        <v>6665</v>
      </c>
      <c r="D2557" s="15">
        <v>2000</v>
      </c>
      <c r="E2557" s="1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7">
        <f t="shared" si="157"/>
        <v>57.142857142857146</v>
      </c>
      <c r="O2557" s="5">
        <f t="shared" si="158"/>
        <v>1.0734999999999999</v>
      </c>
      <c r="P2557" s="6" t="s">
        <v>8280</v>
      </c>
      <c r="Q2557" s="6" t="s">
        <v>8309</v>
      </c>
      <c r="R2557" s="11">
        <f t="shared" si="159"/>
        <v>41026.280011574076</v>
      </c>
      <c r="S2557" s="12">
        <f t="shared" si="156"/>
        <v>41057.280011574076</v>
      </c>
    </row>
    <row r="2558" spans="1:19" ht="43.2">
      <c r="A2558">
        <v>2556</v>
      </c>
      <c r="B2558" s="3" t="s">
        <v>2556</v>
      </c>
      <c r="C2558" s="3" t="s">
        <v>6666</v>
      </c>
      <c r="D2558" s="15">
        <v>745</v>
      </c>
      <c r="E2558" s="1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7">
        <f t="shared" si="157"/>
        <v>21.911764705882351</v>
      </c>
      <c r="O2558" s="5">
        <f t="shared" si="158"/>
        <v>1.0550335570469798</v>
      </c>
      <c r="P2558" s="6" t="s">
        <v>8280</v>
      </c>
      <c r="Q2558" s="6" t="s">
        <v>8309</v>
      </c>
      <c r="R2558" s="11">
        <f t="shared" si="159"/>
        <v>41222.616400462961</v>
      </c>
      <c r="S2558" s="12">
        <f t="shared" si="156"/>
        <v>41267.616400462961</v>
      </c>
    </row>
    <row r="2559" spans="1:19" ht="28.8">
      <c r="A2559">
        <v>2557</v>
      </c>
      <c r="B2559" s="3" t="s">
        <v>2557</v>
      </c>
      <c r="C2559" s="3" t="s">
        <v>6667</v>
      </c>
      <c r="D2559" s="15">
        <v>900</v>
      </c>
      <c r="E2559" s="1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7">
        <f t="shared" si="157"/>
        <v>25</v>
      </c>
      <c r="O2559" s="5">
        <f t="shared" si="158"/>
        <v>1.1844444444444444</v>
      </c>
      <c r="P2559" s="6" t="s">
        <v>8280</v>
      </c>
      <c r="Q2559" s="6" t="s">
        <v>8309</v>
      </c>
      <c r="R2559" s="11">
        <f t="shared" si="159"/>
        <v>41744.370208333334</v>
      </c>
      <c r="S2559" s="12">
        <f t="shared" si="156"/>
        <v>41774.370208333334</v>
      </c>
    </row>
    <row r="2560" spans="1:19" ht="43.2">
      <c r="A2560">
        <v>2558</v>
      </c>
      <c r="B2560" s="3" t="s">
        <v>2558</v>
      </c>
      <c r="C2560" s="3" t="s">
        <v>6668</v>
      </c>
      <c r="D2560" s="15">
        <v>1250</v>
      </c>
      <c r="E2560" s="1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7">
        <f t="shared" si="157"/>
        <v>69.444444444444443</v>
      </c>
      <c r="O2560" s="5">
        <f t="shared" si="158"/>
        <v>1.0888</v>
      </c>
      <c r="P2560" s="6" t="s">
        <v>8280</v>
      </c>
      <c r="Q2560" s="6" t="s">
        <v>8309</v>
      </c>
      <c r="R2560" s="11">
        <f t="shared" si="159"/>
        <v>42093.485023148147</v>
      </c>
      <c r="S2560" s="12">
        <f t="shared" si="156"/>
        <v>42125.207638888889</v>
      </c>
    </row>
    <row r="2561" spans="1:19" ht="43.2">
      <c r="A2561">
        <v>2559</v>
      </c>
      <c r="B2561" s="3" t="s">
        <v>2559</v>
      </c>
      <c r="C2561" s="3" t="s">
        <v>6669</v>
      </c>
      <c r="D2561" s="15">
        <v>800</v>
      </c>
      <c r="E2561" s="1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7">
        <f t="shared" si="157"/>
        <v>32</v>
      </c>
      <c r="O2561" s="5">
        <f t="shared" si="158"/>
        <v>1.1125</v>
      </c>
      <c r="P2561" s="6" t="s">
        <v>8280</v>
      </c>
      <c r="Q2561" s="6" t="s">
        <v>8309</v>
      </c>
      <c r="R2561" s="11">
        <f t="shared" si="159"/>
        <v>40829.498657407406</v>
      </c>
      <c r="S2561" s="12">
        <f t="shared" si="156"/>
        <v>40862.442361111112</v>
      </c>
    </row>
    <row r="2562" spans="1:19" ht="43.2">
      <c r="A2562">
        <v>2560</v>
      </c>
      <c r="B2562" s="3" t="s">
        <v>2560</v>
      </c>
      <c r="C2562" s="3" t="s">
        <v>6670</v>
      </c>
      <c r="D2562" s="15">
        <v>3000</v>
      </c>
      <c r="E2562" s="1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7">
        <f t="shared" si="157"/>
        <v>142.85714285714286</v>
      </c>
      <c r="O2562" s="5">
        <f t="shared" si="158"/>
        <v>1.0009999999999999</v>
      </c>
      <c r="P2562" s="6" t="s">
        <v>8280</v>
      </c>
      <c r="Q2562" s="6" t="s">
        <v>8309</v>
      </c>
      <c r="R2562" s="11">
        <f t="shared" si="159"/>
        <v>42039.576087962967</v>
      </c>
      <c r="S2562" s="12">
        <f t="shared" ref="S2562:S2625" si="160">(I2562/86400)+25569+(-9/24)</f>
        <v>42069.576087962967</v>
      </c>
    </row>
    <row r="2563" spans="1:19" ht="43.2">
      <c r="A2563">
        <v>2561</v>
      </c>
      <c r="B2563" s="3" t="s">
        <v>2561</v>
      </c>
      <c r="C2563" s="3" t="s">
        <v>6671</v>
      </c>
      <c r="D2563" s="15">
        <v>100000</v>
      </c>
      <c r="E2563" s="1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7" t="e">
        <f t="shared" ref="N2563:N2626" si="161">D2563/L2563</f>
        <v>#DIV/0!</v>
      </c>
      <c r="O2563" s="5">
        <f t="shared" ref="O2563:O2626" si="162">E2563/D2563</f>
        <v>0</v>
      </c>
      <c r="P2563" s="6" t="s">
        <v>8291</v>
      </c>
      <c r="Q2563" s="6" t="s">
        <v>8292</v>
      </c>
      <c r="R2563" s="11">
        <f t="shared" ref="R2563:R2626" si="163">(J2563/86400)+25569+(-9/24)</f>
        <v>42260.153807870374</v>
      </c>
      <c r="S2563" s="12">
        <f t="shared" si="160"/>
        <v>42290.153807870374</v>
      </c>
    </row>
    <row r="2564" spans="1:19" ht="57.6">
      <c r="A2564">
        <v>2562</v>
      </c>
      <c r="B2564" s="3" t="s">
        <v>2562</v>
      </c>
      <c r="C2564" s="3" t="s">
        <v>6672</v>
      </c>
      <c r="D2564" s="15">
        <v>10000</v>
      </c>
      <c r="E2564" s="1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7">
        <f t="shared" si="161"/>
        <v>3333.3333333333335</v>
      </c>
      <c r="O2564" s="5">
        <f t="shared" si="162"/>
        <v>7.4999999999999997E-3</v>
      </c>
      <c r="P2564" s="6" t="s">
        <v>8291</v>
      </c>
      <c r="Q2564" s="6" t="s">
        <v>8292</v>
      </c>
      <c r="R2564" s="11">
        <f t="shared" si="163"/>
        <v>42594.149756944447</v>
      </c>
      <c r="S2564" s="12">
        <f t="shared" si="160"/>
        <v>42654.149756944447</v>
      </c>
    </row>
    <row r="2565" spans="1:19" ht="28.8">
      <c r="A2565">
        <v>2563</v>
      </c>
      <c r="B2565" s="3" t="s">
        <v>2563</v>
      </c>
      <c r="C2565" s="3" t="s">
        <v>6673</v>
      </c>
      <c r="D2565" s="15">
        <v>20000</v>
      </c>
      <c r="E2565" s="1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7" t="e">
        <f t="shared" si="161"/>
        <v>#DIV/0!</v>
      </c>
      <c r="O2565" s="5">
        <f t="shared" si="162"/>
        <v>0</v>
      </c>
      <c r="P2565" s="6" t="s">
        <v>8291</v>
      </c>
      <c r="Q2565" s="6" t="s">
        <v>8292</v>
      </c>
      <c r="R2565" s="11">
        <f t="shared" si="163"/>
        <v>42154.764479166668</v>
      </c>
      <c r="S2565" s="12">
        <f t="shared" si="160"/>
        <v>42214.764479166668</v>
      </c>
    </row>
    <row r="2566" spans="1:19" ht="43.2">
      <c r="A2566">
        <v>2564</v>
      </c>
      <c r="B2566" s="3" t="s">
        <v>2564</v>
      </c>
      <c r="C2566" s="3" t="s">
        <v>6674</v>
      </c>
      <c r="D2566" s="15">
        <v>40000</v>
      </c>
      <c r="E2566" s="1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7" t="e">
        <f t="shared" si="161"/>
        <v>#DIV/0!</v>
      </c>
      <c r="O2566" s="5">
        <f t="shared" si="162"/>
        <v>0</v>
      </c>
      <c r="P2566" s="6" t="s">
        <v>8291</v>
      </c>
      <c r="Q2566" s="6" t="s">
        <v>8292</v>
      </c>
      <c r="R2566" s="11">
        <f t="shared" si="163"/>
        <v>41821.665497685186</v>
      </c>
      <c r="S2566" s="12">
        <f t="shared" si="160"/>
        <v>41851.665497685186</v>
      </c>
    </row>
    <row r="2567" spans="1:19" ht="43.2">
      <c r="A2567">
        <v>2565</v>
      </c>
      <c r="B2567" s="3" t="s">
        <v>2565</v>
      </c>
      <c r="C2567" s="3" t="s">
        <v>6675</v>
      </c>
      <c r="D2567" s="15">
        <v>10000</v>
      </c>
      <c r="E2567" s="1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7">
        <f t="shared" si="161"/>
        <v>10000</v>
      </c>
      <c r="O2567" s="5">
        <f t="shared" si="162"/>
        <v>0.01</v>
      </c>
      <c r="P2567" s="6" t="s">
        <v>8291</v>
      </c>
      <c r="Q2567" s="6" t="s">
        <v>8292</v>
      </c>
      <c r="R2567" s="11">
        <f t="shared" si="163"/>
        <v>42440.275335648148</v>
      </c>
      <c r="S2567" s="12">
        <f t="shared" si="160"/>
        <v>42499.493055555555</v>
      </c>
    </row>
    <row r="2568" spans="1:19" ht="43.2">
      <c r="A2568">
        <v>2566</v>
      </c>
      <c r="B2568" s="3" t="s">
        <v>2566</v>
      </c>
      <c r="C2568" s="3" t="s">
        <v>6676</v>
      </c>
      <c r="D2568" s="15">
        <v>35000</v>
      </c>
      <c r="E2568" s="1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7" t="e">
        <f t="shared" si="161"/>
        <v>#DIV/0!</v>
      </c>
      <c r="O2568" s="5">
        <f t="shared" si="162"/>
        <v>0</v>
      </c>
      <c r="P2568" s="6" t="s">
        <v>8291</v>
      </c>
      <c r="Q2568" s="6" t="s">
        <v>8292</v>
      </c>
      <c r="R2568" s="11">
        <f t="shared" si="163"/>
        <v>41842.605879629627</v>
      </c>
      <c r="S2568" s="12">
        <f t="shared" si="160"/>
        <v>41872.605879629627</v>
      </c>
    </row>
    <row r="2569" spans="1:19" ht="43.2">
      <c r="A2569">
        <v>2567</v>
      </c>
      <c r="B2569" s="3" t="s">
        <v>2567</v>
      </c>
      <c r="C2569" s="3" t="s">
        <v>6677</v>
      </c>
      <c r="D2569" s="15">
        <v>45000</v>
      </c>
      <c r="E2569" s="1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7">
        <f t="shared" si="161"/>
        <v>22500</v>
      </c>
      <c r="O2569" s="5">
        <f t="shared" si="162"/>
        <v>2.6666666666666666E-3</v>
      </c>
      <c r="P2569" s="6" t="s">
        <v>8291</v>
      </c>
      <c r="Q2569" s="6" t="s">
        <v>8292</v>
      </c>
      <c r="R2569" s="11">
        <f t="shared" si="163"/>
        <v>42087.503912037035</v>
      </c>
      <c r="S2569" s="12">
        <f t="shared" si="160"/>
        <v>42117.503912037035</v>
      </c>
    </row>
    <row r="2570" spans="1:19" ht="43.2">
      <c r="A2570">
        <v>2568</v>
      </c>
      <c r="B2570" s="3" t="s">
        <v>2568</v>
      </c>
      <c r="C2570" s="3" t="s">
        <v>6678</v>
      </c>
      <c r="D2570" s="15">
        <v>10000</v>
      </c>
      <c r="E2570" s="1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7">
        <f t="shared" si="161"/>
        <v>10000</v>
      </c>
      <c r="O2570" s="5">
        <f t="shared" si="162"/>
        <v>5.0000000000000001E-3</v>
      </c>
      <c r="P2570" s="6" t="s">
        <v>8291</v>
      </c>
      <c r="Q2570" s="6" t="s">
        <v>8292</v>
      </c>
      <c r="R2570" s="11">
        <f t="shared" si="163"/>
        <v>42584.291597222225</v>
      </c>
      <c r="S2570" s="12">
        <f t="shared" si="160"/>
        <v>42614.291597222225</v>
      </c>
    </row>
    <row r="2571" spans="1:19" ht="43.2">
      <c r="A2571">
        <v>2569</v>
      </c>
      <c r="B2571" s="3" t="s">
        <v>2569</v>
      </c>
      <c r="C2571" s="3" t="s">
        <v>6679</v>
      </c>
      <c r="D2571" s="15">
        <v>6500</v>
      </c>
      <c r="E2571" s="1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7">
        <f t="shared" si="161"/>
        <v>3250</v>
      </c>
      <c r="O2571" s="5">
        <f t="shared" si="162"/>
        <v>2.2307692307692306E-2</v>
      </c>
      <c r="P2571" s="6" t="s">
        <v>8291</v>
      </c>
      <c r="Q2571" s="6" t="s">
        <v>8292</v>
      </c>
      <c r="R2571" s="11">
        <f t="shared" si="163"/>
        <v>42233.730462962965</v>
      </c>
      <c r="S2571" s="12">
        <f t="shared" si="160"/>
        <v>42263.730462962965</v>
      </c>
    </row>
    <row r="2572" spans="1:19" ht="43.2">
      <c r="A2572">
        <v>2570</v>
      </c>
      <c r="B2572" s="3" t="s">
        <v>2570</v>
      </c>
      <c r="C2572" s="3" t="s">
        <v>6680</v>
      </c>
      <c r="D2572" s="15">
        <v>7000</v>
      </c>
      <c r="E2572" s="1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7">
        <f t="shared" si="161"/>
        <v>3500</v>
      </c>
      <c r="O2572" s="5">
        <f t="shared" si="162"/>
        <v>8.4285714285714294E-3</v>
      </c>
      <c r="P2572" s="6" t="s">
        <v>8291</v>
      </c>
      <c r="Q2572" s="6" t="s">
        <v>8292</v>
      </c>
      <c r="R2572" s="11">
        <f t="shared" si="163"/>
        <v>42744.528182870374</v>
      </c>
      <c r="S2572" s="12">
        <f t="shared" si="160"/>
        <v>42774.528182870374</v>
      </c>
    </row>
    <row r="2573" spans="1:19" ht="43.2">
      <c r="A2573">
        <v>2571</v>
      </c>
      <c r="B2573" s="3" t="s">
        <v>2571</v>
      </c>
      <c r="C2573" s="3" t="s">
        <v>6681</v>
      </c>
      <c r="D2573" s="15">
        <v>100000</v>
      </c>
      <c r="E2573" s="1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7">
        <f t="shared" si="161"/>
        <v>25000</v>
      </c>
      <c r="O2573" s="5">
        <f t="shared" si="162"/>
        <v>2.5000000000000001E-3</v>
      </c>
      <c r="P2573" s="6" t="s">
        <v>8291</v>
      </c>
      <c r="Q2573" s="6" t="s">
        <v>8292</v>
      </c>
      <c r="R2573" s="11">
        <f t="shared" si="163"/>
        <v>42448.966678240744</v>
      </c>
      <c r="S2573" s="12">
        <f t="shared" si="160"/>
        <v>42508.966678240744</v>
      </c>
    </row>
    <row r="2574" spans="1:19" ht="43.2">
      <c r="A2574">
        <v>2572</v>
      </c>
      <c r="B2574" s="3" t="s">
        <v>2572</v>
      </c>
      <c r="C2574" s="3" t="s">
        <v>6682</v>
      </c>
      <c r="D2574" s="15">
        <v>30000</v>
      </c>
      <c r="E2574" s="1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7" t="e">
        <f t="shared" si="161"/>
        <v>#DIV/0!</v>
      </c>
      <c r="O2574" s="5">
        <f t="shared" si="162"/>
        <v>0</v>
      </c>
      <c r="P2574" s="6" t="s">
        <v>8291</v>
      </c>
      <c r="Q2574" s="6" t="s">
        <v>8292</v>
      </c>
      <c r="R2574" s="11">
        <f t="shared" si="163"/>
        <v>42076.744409722218</v>
      </c>
      <c r="S2574" s="12">
        <f t="shared" si="160"/>
        <v>42106.744409722218</v>
      </c>
    </row>
    <row r="2575" spans="1:19" ht="43.2">
      <c r="A2575">
        <v>2573</v>
      </c>
      <c r="B2575" s="3" t="s">
        <v>2573</v>
      </c>
      <c r="C2575" s="3" t="s">
        <v>6683</v>
      </c>
      <c r="D2575" s="15">
        <v>8000</v>
      </c>
      <c r="E2575" s="1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7" t="e">
        <f t="shared" si="161"/>
        <v>#DIV/0!</v>
      </c>
      <c r="O2575" s="5">
        <f t="shared" si="162"/>
        <v>0</v>
      </c>
      <c r="P2575" s="6" t="s">
        <v>8291</v>
      </c>
      <c r="Q2575" s="6" t="s">
        <v>8292</v>
      </c>
      <c r="R2575" s="11">
        <f t="shared" si="163"/>
        <v>41829.217002314814</v>
      </c>
      <c r="S2575" s="12">
        <f t="shared" si="160"/>
        <v>41874.217002314814</v>
      </c>
    </row>
    <row r="2576" spans="1:19" ht="43.2">
      <c r="A2576">
        <v>2574</v>
      </c>
      <c r="B2576" s="3" t="s">
        <v>2574</v>
      </c>
      <c r="C2576" s="3" t="s">
        <v>6684</v>
      </c>
      <c r="D2576" s="15">
        <v>10000</v>
      </c>
      <c r="E2576" s="1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7" t="e">
        <f t="shared" si="161"/>
        <v>#DIV/0!</v>
      </c>
      <c r="O2576" s="5">
        <f t="shared" si="162"/>
        <v>0</v>
      </c>
      <c r="P2576" s="6" t="s">
        <v>8291</v>
      </c>
      <c r="Q2576" s="6" t="s">
        <v>8292</v>
      </c>
      <c r="R2576" s="11">
        <f t="shared" si="163"/>
        <v>42487.450752314813</v>
      </c>
      <c r="S2576" s="12">
        <f t="shared" si="160"/>
        <v>42508.450752314813</v>
      </c>
    </row>
    <row r="2577" spans="1:19" ht="43.2">
      <c r="A2577">
        <v>2575</v>
      </c>
      <c r="B2577" s="3" t="s">
        <v>2575</v>
      </c>
      <c r="C2577" s="3" t="s">
        <v>6685</v>
      </c>
      <c r="D2577" s="15">
        <v>85000</v>
      </c>
      <c r="E2577" s="1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7" t="e">
        <f t="shared" si="161"/>
        <v>#DIV/0!</v>
      </c>
      <c r="O2577" s="5">
        <f t="shared" si="162"/>
        <v>0</v>
      </c>
      <c r="P2577" s="6" t="s">
        <v>8291</v>
      </c>
      <c r="Q2577" s="6" t="s">
        <v>8292</v>
      </c>
      <c r="R2577" s="11">
        <f t="shared" si="163"/>
        <v>41985.733726851853</v>
      </c>
      <c r="S2577" s="12">
        <f t="shared" si="160"/>
        <v>42015.733726851853</v>
      </c>
    </row>
    <row r="2578" spans="1:19" ht="28.8">
      <c r="A2578">
        <v>2576</v>
      </c>
      <c r="B2578" s="3" t="s">
        <v>2576</v>
      </c>
      <c r="C2578" s="3" t="s">
        <v>6686</v>
      </c>
      <c r="D2578" s="15">
        <v>10000</v>
      </c>
      <c r="E2578" s="1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7" t="e">
        <f t="shared" si="161"/>
        <v>#DIV/0!</v>
      </c>
      <c r="O2578" s="5">
        <f t="shared" si="162"/>
        <v>0</v>
      </c>
      <c r="P2578" s="6" t="s">
        <v>8291</v>
      </c>
      <c r="Q2578" s="6" t="s">
        <v>8292</v>
      </c>
      <c r="R2578" s="11">
        <f t="shared" si="163"/>
        <v>42059.63480324074</v>
      </c>
      <c r="S2578" s="12">
        <f t="shared" si="160"/>
        <v>42104.593136574069</v>
      </c>
    </row>
    <row r="2579" spans="1:19" ht="43.2">
      <c r="A2579">
        <v>2577</v>
      </c>
      <c r="B2579" s="3" t="s">
        <v>2577</v>
      </c>
      <c r="C2579" s="3" t="s">
        <v>6687</v>
      </c>
      <c r="D2579" s="15">
        <v>15000</v>
      </c>
      <c r="E2579" s="1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7" t="e">
        <f t="shared" si="161"/>
        <v>#DIV/0!</v>
      </c>
      <c r="O2579" s="5">
        <f t="shared" si="162"/>
        <v>0</v>
      </c>
      <c r="P2579" s="6" t="s">
        <v>8291</v>
      </c>
      <c r="Q2579" s="6" t="s">
        <v>8292</v>
      </c>
      <c r="R2579" s="11">
        <f t="shared" si="163"/>
        <v>41830.445567129631</v>
      </c>
      <c r="S2579" s="12">
        <f t="shared" si="160"/>
        <v>41855.445567129631</v>
      </c>
    </row>
    <row r="2580" spans="1:19" ht="57.6">
      <c r="A2580">
        <v>2578</v>
      </c>
      <c r="B2580" s="3" t="s">
        <v>2578</v>
      </c>
      <c r="C2580" s="3" t="s">
        <v>6688</v>
      </c>
      <c r="D2580" s="15">
        <v>6000</v>
      </c>
      <c r="E2580" s="1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7" t="e">
        <f t="shared" si="161"/>
        <v>#DIV/0!</v>
      </c>
      <c r="O2580" s="5">
        <f t="shared" si="162"/>
        <v>0</v>
      </c>
      <c r="P2580" s="6" t="s">
        <v>8291</v>
      </c>
      <c r="Q2580" s="6" t="s">
        <v>8292</v>
      </c>
      <c r="R2580" s="11">
        <f t="shared" si="163"/>
        <v>42237.647905092592</v>
      </c>
      <c r="S2580" s="12">
        <f t="shared" si="160"/>
        <v>42286.333333333328</v>
      </c>
    </row>
    <row r="2581" spans="1:19" ht="43.2">
      <c r="A2581">
        <v>2579</v>
      </c>
      <c r="B2581" s="3" t="s">
        <v>2579</v>
      </c>
      <c r="C2581" s="3" t="s">
        <v>6689</v>
      </c>
      <c r="D2581" s="15">
        <v>200000</v>
      </c>
      <c r="E2581" s="1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7">
        <f t="shared" si="161"/>
        <v>16666.666666666668</v>
      </c>
      <c r="O2581" s="5">
        <f t="shared" si="162"/>
        <v>1.3849999999999999E-3</v>
      </c>
      <c r="P2581" s="6" t="s">
        <v>8291</v>
      </c>
      <c r="Q2581" s="6" t="s">
        <v>8292</v>
      </c>
      <c r="R2581" s="11">
        <f t="shared" si="163"/>
        <v>41837.454895833333</v>
      </c>
      <c r="S2581" s="12">
        <f t="shared" si="160"/>
        <v>41897.454895833333</v>
      </c>
    </row>
    <row r="2582" spans="1:19" ht="43.2">
      <c r="A2582">
        <v>2580</v>
      </c>
      <c r="B2582" s="3" t="s">
        <v>2580</v>
      </c>
      <c r="C2582" s="3" t="s">
        <v>6690</v>
      </c>
      <c r="D2582" s="15">
        <v>8500</v>
      </c>
      <c r="E2582" s="1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7">
        <f t="shared" si="161"/>
        <v>4250</v>
      </c>
      <c r="O2582" s="5">
        <f t="shared" si="162"/>
        <v>6.0000000000000001E-3</v>
      </c>
      <c r="P2582" s="6" t="s">
        <v>8291</v>
      </c>
      <c r="Q2582" s="6" t="s">
        <v>8292</v>
      </c>
      <c r="R2582" s="11">
        <f t="shared" si="163"/>
        <v>42109.951423611114</v>
      </c>
      <c r="S2582" s="12">
        <f t="shared" si="160"/>
        <v>42139.75</v>
      </c>
    </row>
    <row r="2583" spans="1:19" ht="43.2">
      <c r="A2583">
        <v>2581</v>
      </c>
      <c r="B2583" s="3" t="s">
        <v>2581</v>
      </c>
      <c r="C2583" s="3" t="s">
        <v>6691</v>
      </c>
      <c r="D2583" s="15">
        <v>5000</v>
      </c>
      <c r="E2583" s="1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7">
        <f t="shared" si="161"/>
        <v>454.54545454545456</v>
      </c>
      <c r="O2583" s="5">
        <f t="shared" si="162"/>
        <v>0.106</v>
      </c>
      <c r="P2583" s="6" t="s">
        <v>8291</v>
      </c>
      <c r="Q2583" s="6" t="s">
        <v>8292</v>
      </c>
      <c r="R2583" s="11">
        <f t="shared" si="163"/>
        <v>42294.253449074073</v>
      </c>
      <c r="S2583" s="12">
        <f t="shared" si="160"/>
        <v>42324.295115740737</v>
      </c>
    </row>
    <row r="2584" spans="1:19" ht="28.8">
      <c r="A2584">
        <v>2582</v>
      </c>
      <c r="B2584" s="3" t="s">
        <v>2582</v>
      </c>
      <c r="C2584" s="3" t="s">
        <v>6692</v>
      </c>
      <c r="D2584" s="15">
        <v>90000</v>
      </c>
      <c r="E2584" s="1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7">
        <f t="shared" si="161"/>
        <v>90000</v>
      </c>
      <c r="O2584" s="5">
        <f t="shared" si="162"/>
        <v>1.1111111111111112E-5</v>
      </c>
      <c r="P2584" s="6" t="s">
        <v>8291</v>
      </c>
      <c r="Q2584" s="6" t="s">
        <v>8292</v>
      </c>
      <c r="R2584" s="11">
        <f t="shared" si="163"/>
        <v>42642.613819444443</v>
      </c>
      <c r="S2584" s="12">
        <f t="shared" si="160"/>
        <v>42672.613819444443</v>
      </c>
    </row>
    <row r="2585" spans="1:19" ht="43.2">
      <c r="A2585">
        <v>2583</v>
      </c>
      <c r="B2585" s="3" t="s">
        <v>2583</v>
      </c>
      <c r="C2585" s="3" t="s">
        <v>6693</v>
      </c>
      <c r="D2585" s="15">
        <v>1000</v>
      </c>
      <c r="E2585" s="1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7">
        <f t="shared" si="161"/>
        <v>200</v>
      </c>
      <c r="O2585" s="5">
        <f t="shared" si="162"/>
        <v>5.0000000000000001E-3</v>
      </c>
      <c r="P2585" s="6" t="s">
        <v>8291</v>
      </c>
      <c r="Q2585" s="6" t="s">
        <v>8292</v>
      </c>
      <c r="R2585" s="11">
        <f t="shared" si="163"/>
        <v>42019.39444444445</v>
      </c>
      <c r="S2585" s="12">
        <f t="shared" si="160"/>
        <v>42079.352777777778</v>
      </c>
    </row>
    <row r="2586" spans="1:19" ht="28.8">
      <c r="A2586">
        <v>2584</v>
      </c>
      <c r="B2586" s="3" t="s">
        <v>2584</v>
      </c>
      <c r="C2586" s="3" t="s">
        <v>6694</v>
      </c>
      <c r="D2586" s="15">
        <v>10000</v>
      </c>
      <c r="E2586" s="1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7" t="e">
        <f t="shared" si="161"/>
        <v>#DIV/0!</v>
      </c>
      <c r="O2586" s="5">
        <f t="shared" si="162"/>
        <v>0</v>
      </c>
      <c r="P2586" s="6" t="s">
        <v>8291</v>
      </c>
      <c r="Q2586" s="6" t="s">
        <v>8292</v>
      </c>
      <c r="R2586" s="11">
        <f t="shared" si="163"/>
        <v>42139.798252314809</v>
      </c>
      <c r="S2586" s="12">
        <f t="shared" si="160"/>
        <v>42169.798252314809</v>
      </c>
    </row>
    <row r="2587" spans="1:19" ht="43.2">
      <c r="A2587">
        <v>2585</v>
      </c>
      <c r="B2587" s="3" t="s">
        <v>2585</v>
      </c>
      <c r="C2587" s="3" t="s">
        <v>6695</v>
      </c>
      <c r="D2587" s="15">
        <v>30000</v>
      </c>
      <c r="E2587" s="1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7">
        <f t="shared" si="161"/>
        <v>30000</v>
      </c>
      <c r="O2587" s="5">
        <f t="shared" si="162"/>
        <v>1.6666666666666668E-3</v>
      </c>
      <c r="P2587" s="6" t="s">
        <v>8291</v>
      </c>
      <c r="Q2587" s="6" t="s">
        <v>8292</v>
      </c>
      <c r="R2587" s="11">
        <f t="shared" si="163"/>
        <v>41795.588333333333</v>
      </c>
      <c r="S2587" s="12">
        <f t="shared" si="160"/>
        <v>41825.588333333333</v>
      </c>
    </row>
    <row r="2588" spans="1:19" ht="28.8">
      <c r="A2588">
        <v>2586</v>
      </c>
      <c r="B2588" s="3" t="s">
        <v>2586</v>
      </c>
      <c r="C2588" s="3" t="s">
        <v>6696</v>
      </c>
      <c r="D2588" s="15">
        <v>3000</v>
      </c>
      <c r="E2588" s="1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7">
        <f t="shared" si="161"/>
        <v>3000</v>
      </c>
      <c r="O2588" s="5">
        <f t="shared" si="162"/>
        <v>1.6666666666666668E-3</v>
      </c>
      <c r="P2588" s="6" t="s">
        <v>8291</v>
      </c>
      <c r="Q2588" s="6" t="s">
        <v>8292</v>
      </c>
      <c r="R2588" s="11">
        <f t="shared" si="163"/>
        <v>42332.955277777779</v>
      </c>
      <c r="S2588" s="12">
        <f t="shared" si="160"/>
        <v>42362.955277777779</v>
      </c>
    </row>
    <row r="2589" spans="1:19" ht="43.2">
      <c r="A2589">
        <v>2587</v>
      </c>
      <c r="B2589" s="3" t="s">
        <v>2587</v>
      </c>
      <c r="C2589" s="3" t="s">
        <v>6697</v>
      </c>
      <c r="D2589" s="15">
        <v>50000</v>
      </c>
      <c r="E2589" s="1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7">
        <f t="shared" si="161"/>
        <v>8333.3333333333339</v>
      </c>
      <c r="O2589" s="5">
        <f t="shared" si="162"/>
        <v>2.4340000000000001E-2</v>
      </c>
      <c r="P2589" s="6" t="s">
        <v>8291</v>
      </c>
      <c r="Q2589" s="6" t="s">
        <v>8292</v>
      </c>
      <c r="R2589" s="11">
        <f t="shared" si="163"/>
        <v>42338.300381944442</v>
      </c>
      <c r="S2589" s="12">
        <f t="shared" si="160"/>
        <v>42368.300381944442</v>
      </c>
    </row>
    <row r="2590" spans="1:19" ht="57.6">
      <c r="A2590">
        <v>2588</v>
      </c>
      <c r="B2590" s="3" t="s">
        <v>2588</v>
      </c>
      <c r="C2590" s="3" t="s">
        <v>6698</v>
      </c>
      <c r="D2590" s="15">
        <v>6000</v>
      </c>
      <c r="E2590" s="1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7">
        <f t="shared" si="161"/>
        <v>750</v>
      </c>
      <c r="O2590" s="5">
        <f t="shared" si="162"/>
        <v>3.8833333333333331E-2</v>
      </c>
      <c r="P2590" s="6" t="s">
        <v>8291</v>
      </c>
      <c r="Q2590" s="6" t="s">
        <v>8292</v>
      </c>
      <c r="R2590" s="11">
        <f t="shared" si="163"/>
        <v>42042.301226851851</v>
      </c>
      <c r="S2590" s="12">
        <f t="shared" si="160"/>
        <v>42094.176388888889</v>
      </c>
    </row>
    <row r="2591" spans="1:19" ht="43.2">
      <c r="A2591">
        <v>2589</v>
      </c>
      <c r="B2591" s="3" t="s">
        <v>2589</v>
      </c>
      <c r="C2591" s="3" t="s">
        <v>6699</v>
      </c>
      <c r="D2591" s="15">
        <v>50000</v>
      </c>
      <c r="E2591" s="1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7">
        <f t="shared" si="161"/>
        <v>50000</v>
      </c>
      <c r="O2591" s="5">
        <f t="shared" si="162"/>
        <v>1E-4</v>
      </c>
      <c r="P2591" s="6" t="s">
        <v>8291</v>
      </c>
      <c r="Q2591" s="6" t="s">
        <v>8292</v>
      </c>
      <c r="R2591" s="11">
        <f t="shared" si="163"/>
        <v>42422.161192129628</v>
      </c>
      <c r="S2591" s="12">
        <f t="shared" si="160"/>
        <v>42452.119525462964</v>
      </c>
    </row>
    <row r="2592" spans="1:19" ht="43.2">
      <c r="A2592">
        <v>2590</v>
      </c>
      <c r="B2592" s="3" t="s">
        <v>2590</v>
      </c>
      <c r="C2592" s="3" t="s">
        <v>6700</v>
      </c>
      <c r="D2592" s="15">
        <v>3000</v>
      </c>
      <c r="E2592" s="1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7" t="e">
        <f t="shared" si="161"/>
        <v>#DIV/0!</v>
      </c>
      <c r="O2592" s="5">
        <f t="shared" si="162"/>
        <v>0</v>
      </c>
      <c r="P2592" s="6" t="s">
        <v>8291</v>
      </c>
      <c r="Q2592" s="6" t="s">
        <v>8292</v>
      </c>
      <c r="R2592" s="11">
        <f t="shared" si="163"/>
        <v>42388.214085648149</v>
      </c>
      <c r="S2592" s="12">
        <f t="shared" si="160"/>
        <v>42395.214085648149</v>
      </c>
    </row>
    <row r="2593" spans="1:19" ht="43.2">
      <c r="A2593">
        <v>2591</v>
      </c>
      <c r="B2593" s="3" t="s">
        <v>2591</v>
      </c>
      <c r="C2593" s="3" t="s">
        <v>6701</v>
      </c>
      <c r="D2593" s="15">
        <v>1500</v>
      </c>
      <c r="E2593" s="1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7">
        <f t="shared" si="161"/>
        <v>750</v>
      </c>
      <c r="O2593" s="5">
        <f t="shared" si="162"/>
        <v>1.7333333333333333E-2</v>
      </c>
      <c r="P2593" s="6" t="s">
        <v>8291</v>
      </c>
      <c r="Q2593" s="6" t="s">
        <v>8292</v>
      </c>
      <c r="R2593" s="11">
        <f t="shared" si="163"/>
        <v>42382.531527777777</v>
      </c>
      <c r="S2593" s="12">
        <f t="shared" si="160"/>
        <v>42442.489861111113</v>
      </c>
    </row>
    <row r="2594" spans="1:19" ht="57.6">
      <c r="A2594">
        <v>2592</v>
      </c>
      <c r="B2594" s="3" t="s">
        <v>2592</v>
      </c>
      <c r="C2594" s="3" t="s">
        <v>6702</v>
      </c>
      <c r="D2594" s="15">
        <v>30000</v>
      </c>
      <c r="E2594" s="1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7">
        <f t="shared" si="161"/>
        <v>30000</v>
      </c>
      <c r="O2594" s="5">
        <f t="shared" si="162"/>
        <v>1.6666666666666668E-3</v>
      </c>
      <c r="P2594" s="6" t="s">
        <v>8291</v>
      </c>
      <c r="Q2594" s="6" t="s">
        <v>8292</v>
      </c>
      <c r="R2594" s="11">
        <f t="shared" si="163"/>
        <v>41887.426168981481</v>
      </c>
      <c r="S2594" s="12">
        <f t="shared" si="160"/>
        <v>41917.426168981481</v>
      </c>
    </row>
    <row r="2595" spans="1:19" ht="43.2">
      <c r="A2595">
        <v>2593</v>
      </c>
      <c r="B2595" s="3" t="s">
        <v>2593</v>
      </c>
      <c r="C2595" s="3" t="s">
        <v>6703</v>
      </c>
      <c r="D2595" s="15">
        <v>10000</v>
      </c>
      <c r="E2595" s="1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7" t="e">
        <f t="shared" si="161"/>
        <v>#DIV/0!</v>
      </c>
      <c r="O2595" s="5">
        <f t="shared" si="162"/>
        <v>0</v>
      </c>
      <c r="P2595" s="6" t="s">
        <v>8291</v>
      </c>
      <c r="Q2595" s="6" t="s">
        <v>8292</v>
      </c>
      <c r="R2595" s="11">
        <f t="shared" si="163"/>
        <v>42089.470208333332</v>
      </c>
      <c r="S2595" s="12">
        <f t="shared" si="160"/>
        <v>42119.470208333332</v>
      </c>
    </row>
    <row r="2596" spans="1:19" ht="43.2">
      <c r="A2596">
        <v>2594</v>
      </c>
      <c r="B2596" s="3" t="s">
        <v>2594</v>
      </c>
      <c r="C2596" s="3" t="s">
        <v>6704</v>
      </c>
      <c r="D2596" s="15">
        <v>80000</v>
      </c>
      <c r="E2596" s="1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7">
        <f t="shared" si="161"/>
        <v>80000</v>
      </c>
      <c r="O2596" s="5">
        <f t="shared" si="162"/>
        <v>1.2500000000000001E-5</v>
      </c>
      <c r="P2596" s="6" t="s">
        <v>8291</v>
      </c>
      <c r="Q2596" s="6" t="s">
        <v>8292</v>
      </c>
      <c r="R2596" s="11">
        <f t="shared" si="163"/>
        <v>41828.592916666668</v>
      </c>
      <c r="S2596" s="12">
        <f t="shared" si="160"/>
        <v>41858.592916666668</v>
      </c>
    </row>
    <row r="2597" spans="1:19" ht="28.8">
      <c r="A2597">
        <v>2595</v>
      </c>
      <c r="B2597" s="3" t="s">
        <v>2595</v>
      </c>
      <c r="C2597" s="3" t="s">
        <v>6705</v>
      </c>
      <c r="D2597" s="15">
        <v>15000</v>
      </c>
      <c r="E2597" s="1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7">
        <f t="shared" si="161"/>
        <v>789.47368421052636</v>
      </c>
      <c r="O2597" s="5">
        <f t="shared" si="162"/>
        <v>0.12166666666666667</v>
      </c>
      <c r="P2597" s="6" t="s">
        <v>8291</v>
      </c>
      <c r="Q2597" s="6" t="s">
        <v>8292</v>
      </c>
      <c r="R2597" s="11">
        <f t="shared" si="163"/>
        <v>42759.869212962964</v>
      </c>
      <c r="S2597" s="12">
        <f t="shared" si="160"/>
        <v>42789.869212962964</v>
      </c>
    </row>
    <row r="2598" spans="1:19" ht="43.2">
      <c r="A2598">
        <v>2596</v>
      </c>
      <c r="B2598" s="3" t="s">
        <v>2596</v>
      </c>
      <c r="C2598" s="3" t="s">
        <v>6706</v>
      </c>
      <c r="D2598" s="15">
        <v>35000</v>
      </c>
      <c r="E2598" s="1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7">
        <f t="shared" si="161"/>
        <v>1296.2962962962963</v>
      </c>
      <c r="O2598" s="5">
        <f t="shared" si="162"/>
        <v>0.23588571428571428</v>
      </c>
      <c r="P2598" s="6" t="s">
        <v>8291</v>
      </c>
      <c r="Q2598" s="6" t="s">
        <v>8292</v>
      </c>
      <c r="R2598" s="11">
        <f t="shared" si="163"/>
        <v>41828.289456018516</v>
      </c>
      <c r="S2598" s="12">
        <f t="shared" si="160"/>
        <v>41858.289456018516</v>
      </c>
    </row>
    <row r="2599" spans="1:19" ht="43.2">
      <c r="A2599">
        <v>2597</v>
      </c>
      <c r="B2599" s="3" t="s">
        <v>2597</v>
      </c>
      <c r="C2599" s="3" t="s">
        <v>6707</v>
      </c>
      <c r="D2599" s="15">
        <v>1500</v>
      </c>
      <c r="E2599" s="1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7">
        <f t="shared" si="161"/>
        <v>214.28571428571428</v>
      </c>
      <c r="O2599" s="5">
        <f t="shared" si="162"/>
        <v>5.6666666666666664E-2</v>
      </c>
      <c r="P2599" s="6" t="s">
        <v>8291</v>
      </c>
      <c r="Q2599" s="6" t="s">
        <v>8292</v>
      </c>
      <c r="R2599" s="11">
        <f t="shared" si="163"/>
        <v>42509.966631944444</v>
      </c>
      <c r="S2599" s="12">
        <f t="shared" si="160"/>
        <v>42539.966631944444</v>
      </c>
    </row>
    <row r="2600" spans="1:19" ht="43.2">
      <c r="A2600">
        <v>2598</v>
      </c>
      <c r="B2600" s="3" t="s">
        <v>2598</v>
      </c>
      <c r="C2600" s="3" t="s">
        <v>6708</v>
      </c>
      <c r="D2600" s="15">
        <v>3000</v>
      </c>
      <c r="E2600" s="1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7">
        <f t="shared" si="161"/>
        <v>214.28571428571428</v>
      </c>
      <c r="O2600" s="5">
        <f t="shared" si="162"/>
        <v>0.39</v>
      </c>
      <c r="P2600" s="6" t="s">
        <v>8291</v>
      </c>
      <c r="Q2600" s="6" t="s">
        <v>8292</v>
      </c>
      <c r="R2600" s="11">
        <f t="shared" si="163"/>
        <v>42240.465289351851</v>
      </c>
      <c r="S2600" s="12">
        <f t="shared" si="160"/>
        <v>42270.465289351851</v>
      </c>
    </row>
    <row r="2601" spans="1:19" ht="28.8">
      <c r="A2601">
        <v>2599</v>
      </c>
      <c r="B2601" s="3" t="s">
        <v>2599</v>
      </c>
      <c r="C2601" s="3" t="s">
        <v>6709</v>
      </c>
      <c r="D2601" s="15">
        <v>9041</v>
      </c>
      <c r="E2601" s="1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7">
        <f t="shared" si="161"/>
        <v>1808.2</v>
      </c>
      <c r="O2601" s="5">
        <f t="shared" si="162"/>
        <v>9.9546510341776348E-3</v>
      </c>
      <c r="P2601" s="6" t="s">
        <v>8291</v>
      </c>
      <c r="Q2601" s="6" t="s">
        <v>8292</v>
      </c>
      <c r="R2601" s="11">
        <f t="shared" si="163"/>
        <v>41809.379016203704</v>
      </c>
      <c r="S2601" s="12">
        <f t="shared" si="160"/>
        <v>41854.379016203704</v>
      </c>
    </row>
    <row r="2602" spans="1:19" ht="43.2">
      <c r="A2602">
        <v>2600</v>
      </c>
      <c r="B2602" s="3" t="s">
        <v>2600</v>
      </c>
      <c r="C2602" s="3" t="s">
        <v>6710</v>
      </c>
      <c r="D2602" s="15">
        <v>50000</v>
      </c>
      <c r="E2602" s="1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7">
        <f t="shared" si="161"/>
        <v>1666.6666666666667</v>
      </c>
      <c r="O2602" s="5">
        <f t="shared" si="162"/>
        <v>6.9320000000000007E-2</v>
      </c>
      <c r="P2602" s="6" t="s">
        <v>8291</v>
      </c>
      <c r="Q2602" s="6" t="s">
        <v>8292</v>
      </c>
      <c r="R2602" s="11">
        <f t="shared" si="163"/>
        <v>42394.525462962964</v>
      </c>
      <c r="S2602" s="12">
        <f t="shared" si="160"/>
        <v>42454.483796296292</v>
      </c>
    </row>
    <row r="2603" spans="1:19" ht="57.6">
      <c r="A2603">
        <v>2601</v>
      </c>
      <c r="B2603" s="3" t="s">
        <v>2601</v>
      </c>
      <c r="C2603" s="3" t="s">
        <v>6711</v>
      </c>
      <c r="D2603" s="15">
        <v>500</v>
      </c>
      <c r="E2603" s="1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7">
        <f t="shared" si="161"/>
        <v>3.3112582781456954</v>
      </c>
      <c r="O2603" s="5">
        <f t="shared" si="162"/>
        <v>6.6139999999999999</v>
      </c>
      <c r="P2603" s="6" t="s">
        <v>8274</v>
      </c>
      <c r="Q2603" s="6" t="s">
        <v>8310</v>
      </c>
      <c r="R2603" s="11">
        <f t="shared" si="163"/>
        <v>41150.527187500003</v>
      </c>
      <c r="S2603" s="12">
        <f t="shared" si="160"/>
        <v>41164.790972222225</v>
      </c>
    </row>
    <row r="2604" spans="1:19" ht="43.2">
      <c r="A2604">
        <v>2602</v>
      </c>
      <c r="B2604" s="3" t="s">
        <v>2602</v>
      </c>
      <c r="C2604" s="3" t="s">
        <v>6712</v>
      </c>
      <c r="D2604" s="15">
        <v>12000</v>
      </c>
      <c r="E2604" s="1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7">
        <f t="shared" si="161"/>
        <v>24.539877300613497</v>
      </c>
      <c r="O2604" s="5">
        <f t="shared" si="162"/>
        <v>3.2609166666666667</v>
      </c>
      <c r="P2604" s="6" t="s">
        <v>8274</v>
      </c>
      <c r="Q2604" s="6" t="s">
        <v>8310</v>
      </c>
      <c r="R2604" s="11">
        <f t="shared" si="163"/>
        <v>41915.372314814813</v>
      </c>
      <c r="S2604" s="12">
        <f t="shared" si="160"/>
        <v>41955.513888888891</v>
      </c>
    </row>
    <row r="2605" spans="1:19" ht="28.8">
      <c r="A2605">
        <v>2603</v>
      </c>
      <c r="B2605" s="3" t="s">
        <v>2603</v>
      </c>
      <c r="C2605" s="3" t="s">
        <v>6713</v>
      </c>
      <c r="D2605" s="15">
        <v>1750</v>
      </c>
      <c r="E2605" s="1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7">
        <f t="shared" si="161"/>
        <v>35</v>
      </c>
      <c r="O2605" s="5">
        <f t="shared" si="162"/>
        <v>1.0148571428571429</v>
      </c>
      <c r="P2605" s="6" t="s">
        <v>8274</v>
      </c>
      <c r="Q2605" s="6" t="s">
        <v>8310</v>
      </c>
      <c r="R2605" s="11">
        <f t="shared" si="163"/>
        <v>41617.537662037037</v>
      </c>
      <c r="S2605" s="12">
        <f t="shared" si="160"/>
        <v>41631.537662037037</v>
      </c>
    </row>
    <row r="2606" spans="1:19" ht="43.2">
      <c r="A2606">
        <v>2604</v>
      </c>
      <c r="B2606" s="3" t="s">
        <v>2604</v>
      </c>
      <c r="C2606" s="3" t="s">
        <v>6714</v>
      </c>
      <c r="D2606" s="15">
        <v>20000</v>
      </c>
      <c r="E2606" s="1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7">
        <f t="shared" si="161"/>
        <v>62.305295950155767</v>
      </c>
      <c r="O2606" s="5">
        <f t="shared" si="162"/>
        <v>1.0421799999999999</v>
      </c>
      <c r="P2606" s="6" t="s">
        <v>8274</v>
      </c>
      <c r="Q2606" s="6" t="s">
        <v>8310</v>
      </c>
      <c r="R2606" s="11">
        <f t="shared" si="163"/>
        <v>40997.676192129627</v>
      </c>
      <c r="S2606" s="12">
        <f t="shared" si="160"/>
        <v>41027.676192129627</v>
      </c>
    </row>
    <row r="2607" spans="1:19" ht="43.2">
      <c r="A2607">
        <v>2605</v>
      </c>
      <c r="B2607" s="3" t="s">
        <v>2605</v>
      </c>
      <c r="C2607" s="3" t="s">
        <v>6715</v>
      </c>
      <c r="D2607" s="15">
        <v>100000</v>
      </c>
      <c r="E2607" s="1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7">
        <f t="shared" si="161"/>
        <v>56.753688989784337</v>
      </c>
      <c r="O2607" s="5">
        <f t="shared" si="162"/>
        <v>1.0742157000000001</v>
      </c>
      <c r="P2607" s="6" t="s">
        <v>8274</v>
      </c>
      <c r="Q2607" s="6" t="s">
        <v>8310</v>
      </c>
      <c r="R2607" s="11">
        <f t="shared" si="163"/>
        <v>42508.166550925926</v>
      </c>
      <c r="S2607" s="12">
        <f t="shared" si="160"/>
        <v>42538.166550925926</v>
      </c>
    </row>
    <row r="2608" spans="1:19" ht="57.6">
      <c r="A2608">
        <v>2606</v>
      </c>
      <c r="B2608" s="3" t="s">
        <v>2606</v>
      </c>
      <c r="C2608" s="3" t="s">
        <v>6716</v>
      </c>
      <c r="D2608" s="15">
        <v>11000</v>
      </c>
      <c r="E2608" s="1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7">
        <f t="shared" si="161"/>
        <v>28.571428571428573</v>
      </c>
      <c r="O2608" s="5">
        <f t="shared" si="162"/>
        <v>1.1005454545454545</v>
      </c>
      <c r="P2608" s="6" t="s">
        <v>8274</v>
      </c>
      <c r="Q2608" s="6" t="s">
        <v>8310</v>
      </c>
      <c r="R2608" s="11">
        <f t="shared" si="163"/>
        <v>41726.337754629625</v>
      </c>
      <c r="S2608" s="12">
        <f t="shared" si="160"/>
        <v>41758.337754629625</v>
      </c>
    </row>
    <row r="2609" spans="1:19" ht="43.2">
      <c r="A2609">
        <v>2607</v>
      </c>
      <c r="B2609" s="3" t="s">
        <v>2607</v>
      </c>
      <c r="C2609" s="3" t="s">
        <v>6717</v>
      </c>
      <c r="D2609" s="15">
        <v>8000</v>
      </c>
      <c r="E2609" s="1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7">
        <f t="shared" si="161"/>
        <v>20.100502512562816</v>
      </c>
      <c r="O2609" s="5">
        <f t="shared" si="162"/>
        <v>4.077</v>
      </c>
      <c r="P2609" s="6" t="s">
        <v>8274</v>
      </c>
      <c r="Q2609" s="6" t="s">
        <v>8310</v>
      </c>
      <c r="R2609" s="11">
        <f t="shared" si="163"/>
        <v>42184.499675925923</v>
      </c>
      <c r="S2609" s="12">
        <f t="shared" si="160"/>
        <v>42227.708333333328</v>
      </c>
    </row>
    <row r="2610" spans="1:19" ht="43.2">
      <c r="A2610">
        <v>2608</v>
      </c>
      <c r="B2610" s="3" t="s">
        <v>2608</v>
      </c>
      <c r="C2610" s="3" t="s">
        <v>6718</v>
      </c>
      <c r="D2610" s="15">
        <v>8000</v>
      </c>
      <c r="E2610" s="1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7">
        <f t="shared" si="161"/>
        <v>26.315789473684209</v>
      </c>
      <c r="O2610" s="5">
        <f t="shared" si="162"/>
        <v>2.2392500000000002</v>
      </c>
      <c r="P2610" s="6" t="s">
        <v>8274</v>
      </c>
      <c r="Q2610" s="6" t="s">
        <v>8310</v>
      </c>
      <c r="R2610" s="11">
        <f t="shared" si="163"/>
        <v>42767.426712962959</v>
      </c>
      <c r="S2610" s="12">
        <f t="shared" si="160"/>
        <v>42808.625</v>
      </c>
    </row>
    <row r="2611" spans="1:19" ht="57.6">
      <c r="A2611">
        <v>2609</v>
      </c>
      <c r="B2611" s="3" t="s">
        <v>2609</v>
      </c>
      <c r="C2611" s="3" t="s">
        <v>6719</v>
      </c>
      <c r="D2611" s="15">
        <v>35000</v>
      </c>
      <c r="E2611" s="1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7">
        <f t="shared" si="161"/>
        <v>51.77514792899408</v>
      </c>
      <c r="O2611" s="5">
        <f t="shared" si="162"/>
        <v>3.038011142857143</v>
      </c>
      <c r="P2611" s="6" t="s">
        <v>8274</v>
      </c>
      <c r="Q2611" s="6" t="s">
        <v>8310</v>
      </c>
      <c r="R2611" s="11">
        <f t="shared" si="163"/>
        <v>41074.862858796296</v>
      </c>
      <c r="S2611" s="12">
        <f t="shared" si="160"/>
        <v>41104.862858796296</v>
      </c>
    </row>
    <row r="2612" spans="1:19" ht="43.2">
      <c r="A2612">
        <v>2610</v>
      </c>
      <c r="B2612" s="3" t="s">
        <v>2610</v>
      </c>
      <c r="C2612" s="3" t="s">
        <v>6720</v>
      </c>
      <c r="D2612" s="15">
        <v>22765</v>
      </c>
      <c r="E2612" s="1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7">
        <f t="shared" si="161"/>
        <v>39.454072790294624</v>
      </c>
      <c r="O2612" s="5">
        <f t="shared" si="162"/>
        <v>1.4132510432681749</v>
      </c>
      <c r="P2612" s="6" t="s">
        <v>8274</v>
      </c>
      <c r="Q2612" s="6" t="s">
        <v>8310</v>
      </c>
      <c r="R2612" s="11">
        <f t="shared" si="163"/>
        <v>42564.506076388891</v>
      </c>
      <c r="S2612" s="12">
        <f t="shared" si="160"/>
        <v>42603.915972222225</v>
      </c>
    </row>
    <row r="2613" spans="1:19" ht="57.6">
      <c r="A2613">
        <v>2611</v>
      </c>
      <c r="B2613" s="3" t="s">
        <v>2611</v>
      </c>
      <c r="C2613" s="3" t="s">
        <v>6721</v>
      </c>
      <c r="D2613" s="15">
        <v>11000</v>
      </c>
      <c r="E2613" s="1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7">
        <f t="shared" si="161"/>
        <v>3.0030030030030028</v>
      </c>
      <c r="O2613" s="5">
        <f t="shared" si="162"/>
        <v>27.906363636363636</v>
      </c>
      <c r="P2613" s="6" t="s">
        <v>8274</v>
      </c>
      <c r="Q2613" s="6" t="s">
        <v>8310</v>
      </c>
      <c r="R2613" s="11">
        <f t="shared" si="163"/>
        <v>42703.960810185185</v>
      </c>
      <c r="S2613" s="12">
        <f t="shared" si="160"/>
        <v>42737.582638888889</v>
      </c>
    </row>
    <row r="2614" spans="1:19" ht="43.2">
      <c r="A2614">
        <v>2612</v>
      </c>
      <c r="B2614" s="3" t="s">
        <v>2612</v>
      </c>
      <c r="C2614" s="3" t="s">
        <v>6722</v>
      </c>
      <c r="D2614" s="15">
        <v>10000</v>
      </c>
      <c r="E2614" s="1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7">
        <f t="shared" si="161"/>
        <v>34.013605442176868</v>
      </c>
      <c r="O2614" s="5">
        <f t="shared" si="162"/>
        <v>1.7176130000000001</v>
      </c>
      <c r="P2614" s="6" t="s">
        <v>8274</v>
      </c>
      <c r="Q2614" s="6" t="s">
        <v>8310</v>
      </c>
      <c r="R2614" s="11">
        <f t="shared" si="163"/>
        <v>41981.768171296295</v>
      </c>
      <c r="S2614" s="12">
        <f t="shared" si="160"/>
        <v>42012.768171296295</v>
      </c>
    </row>
    <row r="2615" spans="1:19" ht="43.2">
      <c r="A2615">
        <v>2613</v>
      </c>
      <c r="B2615" s="3" t="s">
        <v>2613</v>
      </c>
      <c r="C2615" s="3" t="s">
        <v>6723</v>
      </c>
      <c r="D2615" s="15">
        <v>7500</v>
      </c>
      <c r="E2615" s="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7">
        <f t="shared" si="161"/>
        <v>267.85714285714283</v>
      </c>
      <c r="O2615" s="5">
        <f t="shared" si="162"/>
        <v>1.0101333333333333</v>
      </c>
      <c r="P2615" s="6" t="s">
        <v>8274</v>
      </c>
      <c r="Q2615" s="6" t="s">
        <v>8310</v>
      </c>
      <c r="R2615" s="11">
        <f t="shared" si="163"/>
        <v>41143.44321759259</v>
      </c>
      <c r="S2615" s="12">
        <f t="shared" si="160"/>
        <v>41173.44321759259</v>
      </c>
    </row>
    <row r="2616" spans="1:19" ht="43.2">
      <c r="A2616">
        <v>2614</v>
      </c>
      <c r="B2616" s="3" t="s">
        <v>2614</v>
      </c>
      <c r="C2616" s="3" t="s">
        <v>6724</v>
      </c>
      <c r="D2616" s="15">
        <v>10500</v>
      </c>
      <c r="E2616" s="1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7">
        <f t="shared" si="161"/>
        <v>105</v>
      </c>
      <c r="O2616" s="5">
        <f t="shared" si="162"/>
        <v>1.02</v>
      </c>
      <c r="P2616" s="6" t="s">
        <v>8274</v>
      </c>
      <c r="Q2616" s="6" t="s">
        <v>8310</v>
      </c>
      <c r="R2616" s="11">
        <f t="shared" si="163"/>
        <v>41730.333472222221</v>
      </c>
      <c r="S2616" s="12">
        <f t="shared" si="160"/>
        <v>41758.833333333336</v>
      </c>
    </row>
    <row r="2617" spans="1:19" ht="43.2">
      <c r="A2617">
        <v>2615</v>
      </c>
      <c r="B2617" s="3" t="s">
        <v>2615</v>
      </c>
      <c r="C2617" s="3" t="s">
        <v>6725</v>
      </c>
      <c r="D2617" s="15">
        <v>2001</v>
      </c>
      <c r="E2617" s="1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7">
        <f t="shared" si="161"/>
        <v>27.791666666666668</v>
      </c>
      <c r="O2617" s="5">
        <f t="shared" si="162"/>
        <v>1.6976511744127936</v>
      </c>
      <c r="P2617" s="6" t="s">
        <v>8274</v>
      </c>
      <c r="Q2617" s="6" t="s">
        <v>8310</v>
      </c>
      <c r="R2617" s="11">
        <f t="shared" si="163"/>
        <v>42453.12226851852</v>
      </c>
      <c r="S2617" s="12">
        <f t="shared" si="160"/>
        <v>42490.125</v>
      </c>
    </row>
    <row r="2618" spans="1:19" ht="43.2">
      <c r="A2618">
        <v>2616</v>
      </c>
      <c r="B2618" s="3" t="s">
        <v>2616</v>
      </c>
      <c r="C2618" s="3" t="s">
        <v>6726</v>
      </c>
      <c r="D2618" s="15">
        <v>25000</v>
      </c>
      <c r="E2618" s="1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7">
        <f t="shared" si="161"/>
        <v>105.04201680672269</v>
      </c>
      <c r="O2618" s="5">
        <f t="shared" si="162"/>
        <v>1.14534</v>
      </c>
      <c r="P2618" s="6" t="s">
        <v>8274</v>
      </c>
      <c r="Q2618" s="6" t="s">
        <v>8310</v>
      </c>
      <c r="R2618" s="11">
        <f t="shared" si="163"/>
        <v>42211.61954861111</v>
      </c>
      <c r="S2618" s="12">
        <f t="shared" si="160"/>
        <v>42241.61954861111</v>
      </c>
    </row>
    <row r="2619" spans="1:19" ht="43.2">
      <c r="A2619">
        <v>2617</v>
      </c>
      <c r="B2619" s="3" t="s">
        <v>2617</v>
      </c>
      <c r="C2619" s="3" t="s">
        <v>6727</v>
      </c>
      <c r="D2619" s="15">
        <v>500</v>
      </c>
      <c r="E2619" s="1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7">
        <f t="shared" si="161"/>
        <v>3.1446540880503147</v>
      </c>
      <c r="O2619" s="5">
        <f t="shared" si="162"/>
        <v>8.7759999999999998</v>
      </c>
      <c r="P2619" s="6" t="s">
        <v>8274</v>
      </c>
      <c r="Q2619" s="6" t="s">
        <v>8310</v>
      </c>
      <c r="R2619" s="11">
        <f t="shared" si="163"/>
        <v>41902.499432870369</v>
      </c>
      <c r="S2619" s="12">
        <f t="shared" si="160"/>
        <v>41932.499432870369</v>
      </c>
    </row>
    <row r="2620" spans="1:19" ht="28.8">
      <c r="A2620">
        <v>2618</v>
      </c>
      <c r="B2620" s="3" t="s">
        <v>2618</v>
      </c>
      <c r="C2620" s="3" t="s">
        <v>6728</v>
      </c>
      <c r="D2620" s="15">
        <v>15000</v>
      </c>
      <c r="E2620" s="1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7">
        <f t="shared" si="161"/>
        <v>194.80519480519482</v>
      </c>
      <c r="O2620" s="5">
        <f t="shared" si="162"/>
        <v>1.0538666666666667</v>
      </c>
      <c r="P2620" s="6" t="s">
        <v>8274</v>
      </c>
      <c r="Q2620" s="6" t="s">
        <v>8310</v>
      </c>
      <c r="R2620" s="11">
        <f t="shared" si="163"/>
        <v>42279.417372685188</v>
      </c>
      <c r="S2620" s="12">
        <f t="shared" si="160"/>
        <v>42339.459039351852</v>
      </c>
    </row>
    <row r="2621" spans="1:19" ht="43.2">
      <c r="A2621">
        <v>2619</v>
      </c>
      <c r="B2621" s="3" t="s">
        <v>2619</v>
      </c>
      <c r="C2621" s="3" t="s">
        <v>6729</v>
      </c>
      <c r="D2621" s="15">
        <v>1000</v>
      </c>
      <c r="E2621" s="1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7">
        <f t="shared" si="161"/>
        <v>18.867924528301888</v>
      </c>
      <c r="O2621" s="5">
        <f t="shared" si="162"/>
        <v>1.8839999999999999</v>
      </c>
      <c r="P2621" s="6" t="s">
        <v>8274</v>
      </c>
      <c r="Q2621" s="6" t="s">
        <v>8310</v>
      </c>
      <c r="R2621" s="11">
        <f t="shared" si="163"/>
        <v>42273.509305555555</v>
      </c>
      <c r="S2621" s="12">
        <f t="shared" si="160"/>
        <v>42300.083333333328</v>
      </c>
    </row>
    <row r="2622" spans="1:19" ht="43.2">
      <c r="A2622">
        <v>2620</v>
      </c>
      <c r="B2622" s="3" t="s">
        <v>2620</v>
      </c>
      <c r="C2622" s="3" t="s">
        <v>6730</v>
      </c>
      <c r="D2622" s="15">
        <v>65000</v>
      </c>
      <c r="E2622" s="1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7">
        <f t="shared" si="161"/>
        <v>51.958433253397281</v>
      </c>
      <c r="O2622" s="5">
        <f t="shared" si="162"/>
        <v>1.436523076923077</v>
      </c>
      <c r="P2622" s="6" t="s">
        <v>8274</v>
      </c>
      <c r="Q2622" s="6" t="s">
        <v>8310</v>
      </c>
      <c r="R2622" s="11">
        <f t="shared" si="163"/>
        <v>42250.79215277778</v>
      </c>
      <c r="S2622" s="12">
        <f t="shared" si="160"/>
        <v>42287.666666666672</v>
      </c>
    </row>
    <row r="2623" spans="1:19" ht="43.2">
      <c r="A2623">
        <v>2621</v>
      </c>
      <c r="B2623" s="3" t="s">
        <v>2621</v>
      </c>
      <c r="C2623" s="3" t="s">
        <v>6731</v>
      </c>
      <c r="D2623" s="15">
        <v>15000</v>
      </c>
      <c r="E2623" s="1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7">
        <f t="shared" si="161"/>
        <v>32.258064516129032</v>
      </c>
      <c r="O2623" s="5">
        <f t="shared" si="162"/>
        <v>1.4588000000000001</v>
      </c>
      <c r="P2623" s="6" t="s">
        <v>8274</v>
      </c>
      <c r="Q2623" s="6" t="s">
        <v>8310</v>
      </c>
      <c r="R2623" s="11">
        <f t="shared" si="163"/>
        <v>42115.372546296298</v>
      </c>
      <c r="S2623" s="12">
        <f t="shared" si="160"/>
        <v>42145.372546296298</v>
      </c>
    </row>
    <row r="2624" spans="1:19" ht="43.2">
      <c r="A2624">
        <v>2622</v>
      </c>
      <c r="B2624" s="3" t="s">
        <v>2622</v>
      </c>
      <c r="C2624" s="3" t="s">
        <v>6732</v>
      </c>
      <c r="D2624" s="15">
        <v>1500</v>
      </c>
      <c r="E2624" s="1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7">
        <f t="shared" si="161"/>
        <v>20.27027027027027</v>
      </c>
      <c r="O2624" s="5">
        <f t="shared" si="162"/>
        <v>1.3118399999999999</v>
      </c>
      <c r="P2624" s="6" t="s">
        <v>8274</v>
      </c>
      <c r="Q2624" s="6" t="s">
        <v>8310</v>
      </c>
      <c r="R2624" s="11">
        <f t="shared" si="163"/>
        <v>42689.36824074074</v>
      </c>
      <c r="S2624" s="12">
        <f t="shared" si="160"/>
        <v>42734.36824074074</v>
      </c>
    </row>
    <row r="2625" spans="1:19" ht="43.2">
      <c r="A2625">
        <v>2623</v>
      </c>
      <c r="B2625" s="3" t="s">
        <v>2623</v>
      </c>
      <c r="C2625" s="3" t="s">
        <v>6733</v>
      </c>
      <c r="D2625" s="15">
        <v>2000</v>
      </c>
      <c r="E2625" s="1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7">
        <f t="shared" si="161"/>
        <v>32.258064516129032</v>
      </c>
      <c r="O2625" s="5">
        <f t="shared" si="162"/>
        <v>1.1399999999999999</v>
      </c>
      <c r="P2625" s="6" t="s">
        <v>8274</v>
      </c>
      <c r="Q2625" s="6" t="s">
        <v>8310</v>
      </c>
      <c r="R2625" s="11">
        <f t="shared" si="163"/>
        <v>42691.881550925929</v>
      </c>
      <c r="S2625" s="12">
        <f t="shared" si="160"/>
        <v>42705.881550925929</v>
      </c>
    </row>
    <row r="2626" spans="1:19" ht="43.2">
      <c r="A2626">
        <v>2624</v>
      </c>
      <c r="B2626" s="3" t="s">
        <v>2624</v>
      </c>
      <c r="C2626" s="3" t="s">
        <v>6734</v>
      </c>
      <c r="D2626" s="15">
        <v>8000</v>
      </c>
      <c r="E2626" s="1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7">
        <f t="shared" si="161"/>
        <v>2.306805074971165</v>
      </c>
      <c r="O2626" s="5">
        <f t="shared" si="162"/>
        <v>13.794206249999998</v>
      </c>
      <c r="P2626" s="6" t="s">
        <v>8274</v>
      </c>
      <c r="Q2626" s="6" t="s">
        <v>8310</v>
      </c>
      <c r="R2626" s="11">
        <f t="shared" si="163"/>
        <v>41144.046550925923</v>
      </c>
      <c r="S2626" s="12">
        <f t="shared" ref="S2626:S2689" si="164">(I2626/86400)+25569+(-9/24)</f>
        <v>41165.046550925923</v>
      </c>
    </row>
    <row r="2627" spans="1:19" ht="57.6">
      <c r="A2627">
        <v>2625</v>
      </c>
      <c r="B2627" s="3" t="s">
        <v>2625</v>
      </c>
      <c r="C2627" s="3" t="s">
        <v>6735</v>
      </c>
      <c r="D2627" s="15">
        <v>150</v>
      </c>
      <c r="E2627" s="1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7">
        <f t="shared" ref="N2627:N2690" si="165">D2627/L2627</f>
        <v>2.8846153846153846</v>
      </c>
      <c r="O2627" s="5">
        <f t="shared" ref="O2627:O2690" si="166">E2627/D2627</f>
        <v>9.56</v>
      </c>
      <c r="P2627" s="6" t="s">
        <v>8274</v>
      </c>
      <c r="Q2627" s="6" t="s">
        <v>8310</v>
      </c>
      <c r="R2627" s="11">
        <f t="shared" ref="R2627:R2690" si="167">(J2627/86400)+25569+(-9/24)</f>
        <v>42658.435277777782</v>
      </c>
      <c r="S2627" s="12">
        <f t="shared" si="164"/>
        <v>42683.476944444439</v>
      </c>
    </row>
    <row r="2628" spans="1:19" ht="43.2">
      <c r="A2628">
        <v>2626</v>
      </c>
      <c r="B2628" s="3" t="s">
        <v>2626</v>
      </c>
      <c r="C2628" s="3" t="s">
        <v>6736</v>
      </c>
      <c r="D2628" s="15">
        <v>2500</v>
      </c>
      <c r="E2628" s="1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7">
        <f t="shared" si="165"/>
        <v>50</v>
      </c>
      <c r="O2628" s="5">
        <f t="shared" si="166"/>
        <v>1.1200000000000001</v>
      </c>
      <c r="P2628" s="6" t="s">
        <v>8274</v>
      </c>
      <c r="Q2628" s="6" t="s">
        <v>8310</v>
      </c>
      <c r="R2628" s="11">
        <f t="shared" si="167"/>
        <v>42128.253113425926</v>
      </c>
      <c r="S2628" s="12">
        <f t="shared" si="164"/>
        <v>42158.253113425926</v>
      </c>
    </row>
    <row r="2629" spans="1:19" ht="43.2">
      <c r="A2629">
        <v>2627</v>
      </c>
      <c r="B2629" s="3" t="s">
        <v>2627</v>
      </c>
      <c r="C2629" s="3" t="s">
        <v>6737</v>
      </c>
      <c r="D2629" s="15">
        <v>150</v>
      </c>
      <c r="E2629" s="1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7">
        <f t="shared" si="165"/>
        <v>3.3333333333333335</v>
      </c>
      <c r="O2629" s="5">
        <f t="shared" si="166"/>
        <v>6.4666666666666668</v>
      </c>
      <c r="P2629" s="6" t="s">
        <v>8274</v>
      </c>
      <c r="Q2629" s="6" t="s">
        <v>8310</v>
      </c>
      <c r="R2629" s="11">
        <f t="shared" si="167"/>
        <v>42304.454409722224</v>
      </c>
      <c r="S2629" s="12">
        <f t="shared" si="164"/>
        <v>42334.496076388888</v>
      </c>
    </row>
    <row r="2630" spans="1:19" ht="43.2">
      <c r="A2630">
        <v>2628</v>
      </c>
      <c r="B2630" s="3" t="s">
        <v>2628</v>
      </c>
      <c r="C2630" s="3" t="s">
        <v>6738</v>
      </c>
      <c r="D2630" s="15">
        <v>839</v>
      </c>
      <c r="E2630" s="1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7">
        <f t="shared" si="165"/>
        <v>39.952380952380949</v>
      </c>
      <c r="O2630" s="5">
        <f t="shared" si="166"/>
        <v>1.1036948748510131</v>
      </c>
      <c r="P2630" s="6" t="s">
        <v>8274</v>
      </c>
      <c r="Q2630" s="6" t="s">
        <v>8310</v>
      </c>
      <c r="R2630" s="11">
        <f t="shared" si="167"/>
        <v>41953.591053240743</v>
      </c>
      <c r="S2630" s="12">
        <f t="shared" si="164"/>
        <v>41973.591053240743</v>
      </c>
    </row>
    <row r="2631" spans="1:19" ht="28.8">
      <c r="A2631">
        <v>2629</v>
      </c>
      <c r="B2631" s="3" t="s">
        <v>2629</v>
      </c>
      <c r="C2631" s="3" t="s">
        <v>6739</v>
      </c>
      <c r="D2631" s="15">
        <v>5000</v>
      </c>
      <c r="E2631" s="1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7">
        <f t="shared" si="165"/>
        <v>50</v>
      </c>
      <c r="O2631" s="5">
        <f t="shared" si="166"/>
        <v>1.2774000000000001</v>
      </c>
      <c r="P2631" s="6" t="s">
        <v>8274</v>
      </c>
      <c r="Q2631" s="6" t="s">
        <v>8310</v>
      </c>
      <c r="R2631" s="11">
        <f t="shared" si="167"/>
        <v>42108.163449074069</v>
      </c>
      <c r="S2631" s="12">
        <f t="shared" si="164"/>
        <v>42138.163449074069</v>
      </c>
    </row>
    <row r="2632" spans="1:19" ht="43.2">
      <c r="A2632">
        <v>2630</v>
      </c>
      <c r="B2632" s="3" t="s">
        <v>2630</v>
      </c>
      <c r="C2632" s="3" t="s">
        <v>6740</v>
      </c>
      <c r="D2632" s="15">
        <v>2000</v>
      </c>
      <c r="E2632" s="1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7">
        <f t="shared" si="165"/>
        <v>24.691358024691358</v>
      </c>
      <c r="O2632" s="5">
        <f t="shared" si="166"/>
        <v>1.579</v>
      </c>
      <c r="P2632" s="6" t="s">
        <v>8274</v>
      </c>
      <c r="Q2632" s="6" t="s">
        <v>8310</v>
      </c>
      <c r="R2632" s="11">
        <f t="shared" si="167"/>
        <v>42523.730462962965</v>
      </c>
      <c r="S2632" s="12">
        <f t="shared" si="164"/>
        <v>42551.041666666672</v>
      </c>
    </row>
    <row r="2633" spans="1:19" ht="43.2">
      <c r="A2633">
        <v>2631</v>
      </c>
      <c r="B2633" s="3" t="s">
        <v>2631</v>
      </c>
      <c r="C2633" s="3" t="s">
        <v>6741</v>
      </c>
      <c r="D2633" s="15">
        <v>20000</v>
      </c>
      <c r="E2633" s="1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7">
        <f t="shared" si="165"/>
        <v>69.930069930069934</v>
      </c>
      <c r="O2633" s="5">
        <f t="shared" si="166"/>
        <v>1.1466525000000001</v>
      </c>
      <c r="P2633" s="6" t="s">
        <v>8274</v>
      </c>
      <c r="Q2633" s="6" t="s">
        <v>8310</v>
      </c>
      <c r="R2633" s="11">
        <f t="shared" si="167"/>
        <v>42217.794293981482</v>
      </c>
      <c r="S2633" s="12">
        <f t="shared" si="164"/>
        <v>42245.794293981482</v>
      </c>
    </row>
    <row r="2634" spans="1:19" ht="43.2">
      <c r="A2634">
        <v>2632</v>
      </c>
      <c r="B2634" s="3" t="s">
        <v>2632</v>
      </c>
      <c r="C2634" s="3" t="s">
        <v>6742</v>
      </c>
      <c r="D2634" s="15">
        <v>1070</v>
      </c>
      <c r="E2634" s="1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7">
        <f t="shared" si="165"/>
        <v>25.476190476190474</v>
      </c>
      <c r="O2634" s="5">
        <f t="shared" si="166"/>
        <v>1.3700934579439252</v>
      </c>
      <c r="P2634" s="6" t="s">
        <v>8274</v>
      </c>
      <c r="Q2634" s="6" t="s">
        <v>8310</v>
      </c>
      <c r="R2634" s="11">
        <f t="shared" si="167"/>
        <v>42493.686793981484</v>
      </c>
      <c r="S2634" s="12">
        <f t="shared" si="164"/>
        <v>42518.686793981484</v>
      </c>
    </row>
    <row r="2635" spans="1:19" ht="43.2">
      <c r="A2635">
        <v>2633</v>
      </c>
      <c r="B2635" s="3" t="s">
        <v>2633</v>
      </c>
      <c r="C2635" s="3" t="s">
        <v>6743</v>
      </c>
      <c r="D2635" s="15">
        <v>5000</v>
      </c>
      <c r="E2635" s="1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7">
        <f t="shared" si="165"/>
        <v>25.125628140703519</v>
      </c>
      <c r="O2635" s="5">
        <f t="shared" si="166"/>
        <v>3.5461999999999998</v>
      </c>
      <c r="P2635" s="6" t="s">
        <v>8274</v>
      </c>
      <c r="Q2635" s="6" t="s">
        <v>8310</v>
      </c>
      <c r="R2635" s="11">
        <f t="shared" si="167"/>
        <v>41667.448287037041</v>
      </c>
      <c r="S2635" s="12">
        <f t="shared" si="164"/>
        <v>41697.583333333336</v>
      </c>
    </row>
    <row r="2636" spans="1:19" ht="43.2">
      <c r="A2636">
        <v>2634</v>
      </c>
      <c r="B2636" s="3" t="s">
        <v>2634</v>
      </c>
      <c r="C2636" s="3" t="s">
        <v>6744</v>
      </c>
      <c r="D2636" s="15">
        <v>930</v>
      </c>
      <c r="E2636" s="1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7">
        <f t="shared" si="165"/>
        <v>37.200000000000003</v>
      </c>
      <c r="O2636" s="5">
        <f t="shared" si="166"/>
        <v>1.0602150537634409</v>
      </c>
      <c r="P2636" s="6" t="s">
        <v>8274</v>
      </c>
      <c r="Q2636" s="6" t="s">
        <v>8310</v>
      </c>
      <c r="R2636" s="11">
        <f t="shared" si="167"/>
        <v>42612.281493055554</v>
      </c>
      <c r="S2636" s="12">
        <f t="shared" si="164"/>
        <v>42642.281493055554</v>
      </c>
    </row>
    <row r="2637" spans="1:19" ht="43.2">
      <c r="A2637">
        <v>2635</v>
      </c>
      <c r="B2637" s="3" t="s">
        <v>2635</v>
      </c>
      <c r="C2637" s="3" t="s">
        <v>6745</v>
      </c>
      <c r="D2637" s="15">
        <v>11500</v>
      </c>
      <c r="E2637" s="1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7">
        <f t="shared" si="165"/>
        <v>136.9047619047619</v>
      </c>
      <c r="O2637" s="5">
        <f t="shared" si="166"/>
        <v>1</v>
      </c>
      <c r="P2637" s="6" t="s">
        <v>8274</v>
      </c>
      <c r="Q2637" s="6" t="s">
        <v>8310</v>
      </c>
      <c r="R2637" s="11">
        <f t="shared" si="167"/>
        <v>42037.575937500005</v>
      </c>
      <c r="S2637" s="12">
        <f t="shared" si="164"/>
        <v>42072.534270833334</v>
      </c>
    </row>
    <row r="2638" spans="1:19" ht="57.6">
      <c r="A2638">
        <v>2636</v>
      </c>
      <c r="B2638" s="3" t="s">
        <v>2636</v>
      </c>
      <c r="C2638" s="3" t="s">
        <v>6746</v>
      </c>
      <c r="D2638" s="15">
        <v>1000</v>
      </c>
      <c r="E2638" s="1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7">
        <f t="shared" si="165"/>
        <v>20</v>
      </c>
      <c r="O2638" s="5">
        <f t="shared" si="166"/>
        <v>1.873</v>
      </c>
      <c r="P2638" s="6" t="s">
        <v>8274</v>
      </c>
      <c r="Q2638" s="6" t="s">
        <v>8310</v>
      </c>
      <c r="R2638" s="11">
        <f t="shared" si="167"/>
        <v>42636.239745370374</v>
      </c>
      <c r="S2638" s="12">
        <f t="shared" si="164"/>
        <v>42658.666666666672</v>
      </c>
    </row>
    <row r="2639" spans="1:19" ht="28.8">
      <c r="A2639">
        <v>2637</v>
      </c>
      <c r="B2639" s="3" t="s">
        <v>2637</v>
      </c>
      <c r="C2639" s="3" t="s">
        <v>6747</v>
      </c>
      <c r="D2639" s="15">
        <v>500</v>
      </c>
      <c r="E2639" s="1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7">
        <f t="shared" si="165"/>
        <v>19.23076923076923</v>
      </c>
      <c r="O2639" s="5">
        <f t="shared" si="166"/>
        <v>1.6619999999999999</v>
      </c>
      <c r="P2639" s="6" t="s">
        <v>8274</v>
      </c>
      <c r="Q2639" s="6" t="s">
        <v>8310</v>
      </c>
      <c r="R2639" s="11">
        <f t="shared" si="167"/>
        <v>42639.174479166672</v>
      </c>
      <c r="S2639" s="12">
        <f t="shared" si="164"/>
        <v>42655.174479166672</v>
      </c>
    </row>
    <row r="2640" spans="1:19" ht="43.2">
      <c r="A2640">
        <v>2638</v>
      </c>
      <c r="B2640" s="3" t="s">
        <v>2638</v>
      </c>
      <c r="C2640" s="3" t="s">
        <v>6748</v>
      </c>
      <c r="D2640" s="15">
        <v>347</v>
      </c>
      <c r="E2640" s="1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7">
        <f t="shared" si="165"/>
        <v>24.785714285714285</v>
      </c>
      <c r="O2640" s="5">
        <f t="shared" si="166"/>
        <v>1.0172910662824208</v>
      </c>
      <c r="P2640" s="6" t="s">
        <v>8274</v>
      </c>
      <c r="Q2640" s="6" t="s">
        <v>8310</v>
      </c>
      <c r="R2640" s="11">
        <f t="shared" si="167"/>
        <v>41989.538136574076</v>
      </c>
      <c r="S2640" s="12">
        <f t="shared" si="164"/>
        <v>42019.538136574076</v>
      </c>
    </row>
    <row r="2641" spans="1:19" ht="43.2">
      <c r="A2641">
        <v>2639</v>
      </c>
      <c r="B2641" s="3" t="s">
        <v>2639</v>
      </c>
      <c r="C2641" s="3" t="s">
        <v>6749</v>
      </c>
      <c r="D2641" s="15">
        <v>300</v>
      </c>
      <c r="E2641" s="1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7">
        <f t="shared" si="165"/>
        <v>6.1224489795918364</v>
      </c>
      <c r="O2641" s="5">
        <f t="shared" si="166"/>
        <v>1.64</v>
      </c>
      <c r="P2641" s="6" t="s">
        <v>8274</v>
      </c>
      <c r="Q2641" s="6" t="s">
        <v>8310</v>
      </c>
      <c r="R2641" s="11">
        <f t="shared" si="167"/>
        <v>42024.49013888889</v>
      </c>
      <c r="S2641" s="12">
        <f t="shared" si="164"/>
        <v>42054.49013888889</v>
      </c>
    </row>
    <row r="2642" spans="1:19" ht="57.6">
      <c r="A2642">
        <v>2640</v>
      </c>
      <c r="B2642" s="3" t="s">
        <v>2640</v>
      </c>
      <c r="C2642" s="3" t="s">
        <v>6750</v>
      </c>
      <c r="D2642" s="15">
        <v>3000</v>
      </c>
      <c r="E2642" s="1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7">
        <f t="shared" si="165"/>
        <v>43.478260869565219</v>
      </c>
      <c r="O2642" s="5">
        <f t="shared" si="166"/>
        <v>1.0566666666666666</v>
      </c>
      <c r="P2642" s="6" t="s">
        <v>8274</v>
      </c>
      <c r="Q2642" s="6" t="s">
        <v>8310</v>
      </c>
      <c r="R2642" s="11">
        <f t="shared" si="167"/>
        <v>42102.785578703704</v>
      </c>
      <c r="S2642" s="12">
        <f t="shared" si="164"/>
        <v>42162.785578703704</v>
      </c>
    </row>
    <row r="2643" spans="1:19" ht="28.8">
      <c r="A2643">
        <v>2641</v>
      </c>
      <c r="B2643" s="3" t="s">
        <v>2641</v>
      </c>
      <c r="C2643" s="3" t="s">
        <v>6751</v>
      </c>
      <c r="D2643" s="15">
        <v>1500</v>
      </c>
      <c r="E2643" s="1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7">
        <f t="shared" si="165"/>
        <v>1500</v>
      </c>
      <c r="O2643" s="5">
        <f t="shared" si="166"/>
        <v>0.01</v>
      </c>
      <c r="P2643" s="6" t="s">
        <v>8274</v>
      </c>
      <c r="Q2643" s="6" t="s">
        <v>8310</v>
      </c>
      <c r="R2643" s="11">
        <f t="shared" si="167"/>
        <v>41880.452118055553</v>
      </c>
      <c r="S2643" s="12">
        <f t="shared" si="164"/>
        <v>41897.464583333334</v>
      </c>
    </row>
    <row r="2644" spans="1:19" ht="57.6">
      <c r="A2644">
        <v>2642</v>
      </c>
      <c r="B2644" s="3" t="s">
        <v>2642</v>
      </c>
      <c r="C2644" s="3" t="s">
        <v>6752</v>
      </c>
      <c r="D2644" s="15">
        <v>500000</v>
      </c>
      <c r="E2644" s="1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7" t="e">
        <f t="shared" si="165"/>
        <v>#DIV/0!</v>
      </c>
      <c r="O2644" s="5">
        <f t="shared" si="166"/>
        <v>0</v>
      </c>
      <c r="P2644" s="6" t="s">
        <v>8274</v>
      </c>
      <c r="Q2644" s="6" t="s">
        <v>8310</v>
      </c>
      <c r="R2644" s="11">
        <f t="shared" si="167"/>
        <v>42535.871620370366</v>
      </c>
      <c r="S2644" s="12">
        <f t="shared" si="164"/>
        <v>42565.914583333331</v>
      </c>
    </row>
    <row r="2645" spans="1:19" ht="43.2">
      <c r="A2645">
        <v>2643</v>
      </c>
      <c r="B2645" s="3" t="s">
        <v>2643</v>
      </c>
      <c r="C2645" s="3" t="s">
        <v>6753</v>
      </c>
      <c r="D2645" s="15">
        <v>1000000</v>
      </c>
      <c r="E2645" s="1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7">
        <f t="shared" si="165"/>
        <v>666.22251832111931</v>
      </c>
      <c r="O2645" s="5">
        <f t="shared" si="166"/>
        <v>0.33559730999999998</v>
      </c>
      <c r="P2645" s="6" t="s">
        <v>8274</v>
      </c>
      <c r="Q2645" s="6" t="s">
        <v>8310</v>
      </c>
      <c r="R2645" s="11">
        <f t="shared" si="167"/>
        <v>42689.207349537042</v>
      </c>
      <c r="S2645" s="12">
        <f t="shared" si="164"/>
        <v>42724.957638888889</v>
      </c>
    </row>
    <row r="2646" spans="1:19" ht="43.2">
      <c r="A2646">
        <v>2644</v>
      </c>
      <c r="B2646" s="3" t="s">
        <v>2644</v>
      </c>
      <c r="C2646" s="3" t="s">
        <v>6754</v>
      </c>
      <c r="D2646" s="15">
        <v>100000</v>
      </c>
      <c r="E2646" s="1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7">
        <f t="shared" si="165"/>
        <v>1923.0769230769231</v>
      </c>
      <c r="O2646" s="5">
        <f t="shared" si="166"/>
        <v>2.053E-2</v>
      </c>
      <c r="P2646" s="6" t="s">
        <v>8274</v>
      </c>
      <c r="Q2646" s="6" t="s">
        <v>8310</v>
      </c>
      <c r="R2646" s="11">
        <f t="shared" si="167"/>
        <v>42774.417071759264</v>
      </c>
      <c r="S2646" s="12">
        <f t="shared" si="164"/>
        <v>42804.417071759264</v>
      </c>
    </row>
    <row r="2647" spans="1:19" ht="43.2">
      <c r="A2647">
        <v>2645</v>
      </c>
      <c r="B2647" s="3" t="s">
        <v>2645</v>
      </c>
      <c r="C2647" s="3" t="s">
        <v>6755</v>
      </c>
      <c r="D2647" s="15">
        <v>20000</v>
      </c>
      <c r="E2647" s="1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7">
        <f t="shared" si="165"/>
        <v>869.56521739130437</v>
      </c>
      <c r="O2647" s="5">
        <f t="shared" si="166"/>
        <v>0.105</v>
      </c>
      <c r="P2647" s="6" t="s">
        <v>8274</v>
      </c>
      <c r="Q2647" s="6" t="s">
        <v>8310</v>
      </c>
      <c r="R2647" s="11">
        <f t="shared" si="167"/>
        <v>41921.467627314814</v>
      </c>
      <c r="S2647" s="12">
        <f t="shared" si="164"/>
        <v>41951.509293981479</v>
      </c>
    </row>
    <row r="2648" spans="1:19" ht="43.2">
      <c r="A2648">
        <v>2646</v>
      </c>
      <c r="B2648" s="3" t="s">
        <v>2646</v>
      </c>
      <c r="C2648" s="3" t="s">
        <v>6756</v>
      </c>
      <c r="D2648" s="15">
        <v>500000</v>
      </c>
      <c r="E2648" s="1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7">
        <f t="shared" si="165"/>
        <v>934.57943925233644</v>
      </c>
      <c r="O2648" s="5">
        <f t="shared" si="166"/>
        <v>8.4172839999999999E-2</v>
      </c>
      <c r="P2648" s="6" t="s">
        <v>8274</v>
      </c>
      <c r="Q2648" s="6" t="s">
        <v>8310</v>
      </c>
      <c r="R2648" s="11">
        <f t="shared" si="167"/>
        <v>42225.938298611116</v>
      </c>
      <c r="S2648" s="12">
        <f t="shared" si="164"/>
        <v>42255.938298611116</v>
      </c>
    </row>
    <row r="2649" spans="1:19" ht="43.2">
      <c r="A2649">
        <v>2647</v>
      </c>
      <c r="B2649" s="3" t="s">
        <v>2647</v>
      </c>
      <c r="C2649" s="3" t="s">
        <v>6757</v>
      </c>
      <c r="D2649" s="15">
        <v>2500</v>
      </c>
      <c r="E2649" s="1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7">
        <f t="shared" si="165"/>
        <v>833.33333333333337</v>
      </c>
      <c r="O2649" s="5">
        <f t="shared" si="166"/>
        <v>1.44E-2</v>
      </c>
      <c r="P2649" s="6" t="s">
        <v>8274</v>
      </c>
      <c r="Q2649" s="6" t="s">
        <v>8310</v>
      </c>
      <c r="R2649" s="11">
        <f t="shared" si="167"/>
        <v>42199.886793981481</v>
      </c>
      <c r="S2649" s="12">
        <f t="shared" si="164"/>
        <v>42229.886793981481</v>
      </c>
    </row>
    <row r="2650" spans="1:19" ht="57.6">
      <c r="A2650">
        <v>2648</v>
      </c>
      <c r="B2650" s="3" t="s">
        <v>2648</v>
      </c>
      <c r="C2650" s="3" t="s">
        <v>6758</v>
      </c>
      <c r="D2650" s="15">
        <v>12000</v>
      </c>
      <c r="E2650" s="1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7">
        <f t="shared" si="165"/>
        <v>2000</v>
      </c>
      <c r="O2650" s="5">
        <f t="shared" si="166"/>
        <v>8.8333333333333337E-3</v>
      </c>
      <c r="P2650" s="6" t="s">
        <v>8274</v>
      </c>
      <c r="Q2650" s="6" t="s">
        <v>8310</v>
      </c>
      <c r="R2650" s="11">
        <f t="shared" si="167"/>
        <v>42408.339814814812</v>
      </c>
      <c r="S2650" s="12">
        <f t="shared" si="164"/>
        <v>42438.339814814812</v>
      </c>
    </row>
    <row r="2651" spans="1:19" ht="28.8">
      <c r="A2651">
        <v>2649</v>
      </c>
      <c r="B2651" s="3" t="s">
        <v>2649</v>
      </c>
      <c r="C2651" s="3" t="s">
        <v>6759</v>
      </c>
      <c r="D2651" s="15">
        <v>125000</v>
      </c>
      <c r="E2651" s="1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7">
        <f t="shared" si="165"/>
        <v>41666.666666666664</v>
      </c>
      <c r="O2651" s="5">
        <f t="shared" si="166"/>
        <v>9.9200000000000004E-4</v>
      </c>
      <c r="P2651" s="6" t="s">
        <v>8274</v>
      </c>
      <c r="Q2651" s="6" t="s">
        <v>8310</v>
      </c>
      <c r="R2651" s="11">
        <f t="shared" si="167"/>
        <v>42341.62200231482</v>
      </c>
      <c r="S2651" s="12">
        <f t="shared" si="164"/>
        <v>42401.62200231482</v>
      </c>
    </row>
    <row r="2652" spans="1:19" ht="57.6">
      <c r="A2652">
        <v>2650</v>
      </c>
      <c r="B2652" s="3" t="s">
        <v>2650</v>
      </c>
      <c r="C2652" s="3" t="s">
        <v>6760</v>
      </c>
      <c r="D2652" s="15">
        <v>60000</v>
      </c>
      <c r="E2652" s="1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7">
        <f t="shared" si="165"/>
        <v>12000</v>
      </c>
      <c r="O2652" s="5">
        <f t="shared" si="166"/>
        <v>5.966666666666667E-3</v>
      </c>
      <c r="P2652" s="6" t="s">
        <v>8274</v>
      </c>
      <c r="Q2652" s="6" t="s">
        <v>8310</v>
      </c>
      <c r="R2652" s="11">
        <f t="shared" si="167"/>
        <v>42695.249340277776</v>
      </c>
      <c r="S2652" s="12">
        <f t="shared" si="164"/>
        <v>42725.249340277776</v>
      </c>
    </row>
    <row r="2653" spans="1:19" ht="43.2">
      <c r="A2653">
        <v>2651</v>
      </c>
      <c r="B2653" s="3" t="s">
        <v>2651</v>
      </c>
      <c r="C2653" s="3" t="s">
        <v>6761</v>
      </c>
      <c r="D2653" s="15">
        <v>280000</v>
      </c>
      <c r="E2653" s="1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7">
        <f t="shared" si="165"/>
        <v>16470.588235294119</v>
      </c>
      <c r="O2653" s="5">
        <f t="shared" si="166"/>
        <v>1.8689285714285714E-2</v>
      </c>
      <c r="P2653" s="6" t="s">
        <v>8274</v>
      </c>
      <c r="Q2653" s="6" t="s">
        <v>8310</v>
      </c>
      <c r="R2653" s="11">
        <f t="shared" si="167"/>
        <v>42327.430659722224</v>
      </c>
      <c r="S2653" s="12">
        <f t="shared" si="164"/>
        <v>42355.430659722224</v>
      </c>
    </row>
    <row r="2654" spans="1:19" ht="43.2">
      <c r="A2654">
        <v>2652</v>
      </c>
      <c r="B2654" s="3" t="s">
        <v>2652</v>
      </c>
      <c r="C2654" s="3" t="s">
        <v>6762</v>
      </c>
      <c r="D2654" s="15">
        <v>100000</v>
      </c>
      <c r="E2654" s="1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7">
        <f t="shared" si="165"/>
        <v>9090.9090909090901</v>
      </c>
      <c r="O2654" s="5">
        <f t="shared" si="166"/>
        <v>8.8500000000000002E-3</v>
      </c>
      <c r="P2654" s="6" t="s">
        <v>8274</v>
      </c>
      <c r="Q2654" s="6" t="s">
        <v>8310</v>
      </c>
      <c r="R2654" s="11">
        <f t="shared" si="167"/>
        <v>41952.783854166672</v>
      </c>
      <c r="S2654" s="12">
        <f t="shared" si="164"/>
        <v>41982.783854166672</v>
      </c>
    </row>
    <row r="2655" spans="1:19" ht="43.2">
      <c r="A2655">
        <v>2653</v>
      </c>
      <c r="B2655" s="3" t="s">
        <v>2653</v>
      </c>
      <c r="C2655" s="3" t="s">
        <v>6763</v>
      </c>
      <c r="D2655" s="15">
        <v>51000</v>
      </c>
      <c r="E2655" s="1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7">
        <f t="shared" si="165"/>
        <v>728.57142857142856</v>
      </c>
      <c r="O2655" s="5">
        <f t="shared" si="166"/>
        <v>0.1152156862745098</v>
      </c>
      <c r="P2655" s="6" t="s">
        <v>8274</v>
      </c>
      <c r="Q2655" s="6" t="s">
        <v>8310</v>
      </c>
      <c r="R2655" s="11">
        <f t="shared" si="167"/>
        <v>41771.276932870373</v>
      </c>
      <c r="S2655" s="12">
        <f t="shared" si="164"/>
        <v>41802.791666666664</v>
      </c>
    </row>
    <row r="2656" spans="1:19" ht="43.2">
      <c r="A2656">
        <v>2654</v>
      </c>
      <c r="B2656" s="3" t="s">
        <v>2654</v>
      </c>
      <c r="C2656" s="3" t="s">
        <v>6764</v>
      </c>
      <c r="D2656" s="15">
        <v>100000</v>
      </c>
      <c r="E2656" s="1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7">
        <f t="shared" si="165"/>
        <v>16666.666666666668</v>
      </c>
      <c r="O2656" s="5">
        <f t="shared" si="166"/>
        <v>5.1000000000000004E-4</v>
      </c>
      <c r="P2656" s="6" t="s">
        <v>8274</v>
      </c>
      <c r="Q2656" s="6" t="s">
        <v>8310</v>
      </c>
      <c r="R2656" s="11">
        <f t="shared" si="167"/>
        <v>42055.225995370369</v>
      </c>
      <c r="S2656" s="12">
        <f t="shared" si="164"/>
        <v>42115.184328703705</v>
      </c>
    </row>
    <row r="2657" spans="1:19">
      <c r="A2657">
        <v>2655</v>
      </c>
      <c r="B2657" s="3" t="s">
        <v>2655</v>
      </c>
      <c r="C2657" s="3" t="s">
        <v>6765</v>
      </c>
      <c r="D2657" s="15">
        <v>15000</v>
      </c>
      <c r="E2657" s="1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7">
        <f t="shared" si="165"/>
        <v>348.83720930232556</v>
      </c>
      <c r="O2657" s="5">
        <f t="shared" si="166"/>
        <v>0.21033333333333334</v>
      </c>
      <c r="P2657" s="6" t="s">
        <v>8274</v>
      </c>
      <c r="Q2657" s="6" t="s">
        <v>8310</v>
      </c>
      <c r="R2657" s="11">
        <f t="shared" si="167"/>
        <v>42381.491284722222</v>
      </c>
      <c r="S2657" s="12">
        <f t="shared" si="164"/>
        <v>42409.458333333328</v>
      </c>
    </row>
    <row r="2658" spans="1:19" ht="28.8">
      <c r="A2658">
        <v>2656</v>
      </c>
      <c r="B2658" s="3" t="s">
        <v>2656</v>
      </c>
      <c r="C2658" s="3" t="s">
        <v>6766</v>
      </c>
      <c r="D2658" s="15">
        <v>150000</v>
      </c>
      <c r="E2658" s="1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7">
        <f t="shared" si="165"/>
        <v>986.84210526315792</v>
      </c>
      <c r="O2658" s="5">
        <f t="shared" si="166"/>
        <v>0.11436666666666667</v>
      </c>
      <c r="P2658" s="6" t="s">
        <v>8274</v>
      </c>
      <c r="Q2658" s="6" t="s">
        <v>8310</v>
      </c>
      <c r="R2658" s="11">
        <f t="shared" si="167"/>
        <v>42767.313518518524</v>
      </c>
      <c r="S2658" s="12">
        <f t="shared" si="164"/>
        <v>42806.416666666672</v>
      </c>
    </row>
    <row r="2659" spans="1:19" ht="43.2">
      <c r="A2659">
        <v>2657</v>
      </c>
      <c r="B2659" s="3" t="s">
        <v>2657</v>
      </c>
      <c r="C2659" s="3" t="s">
        <v>6767</v>
      </c>
      <c r="D2659" s="15">
        <v>30000</v>
      </c>
      <c r="E2659" s="1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7">
        <f t="shared" si="165"/>
        <v>508.47457627118644</v>
      </c>
      <c r="O2659" s="5">
        <f t="shared" si="166"/>
        <v>0.18737933333333334</v>
      </c>
      <c r="P2659" s="6" t="s">
        <v>8274</v>
      </c>
      <c r="Q2659" s="6" t="s">
        <v>8310</v>
      </c>
      <c r="R2659" s="11">
        <f t="shared" si="167"/>
        <v>42551.553854166668</v>
      </c>
      <c r="S2659" s="12">
        <f t="shared" si="164"/>
        <v>42584.6875</v>
      </c>
    </row>
    <row r="2660" spans="1:19" ht="43.2">
      <c r="A2660">
        <v>2658</v>
      </c>
      <c r="B2660" s="3" t="s">
        <v>2658</v>
      </c>
      <c r="C2660" s="3" t="s">
        <v>6768</v>
      </c>
      <c r="D2660" s="15">
        <v>98000</v>
      </c>
      <c r="E2660" s="1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7">
        <f t="shared" si="165"/>
        <v>24500</v>
      </c>
      <c r="O2660" s="5">
        <f t="shared" si="166"/>
        <v>9.2857142857142856E-4</v>
      </c>
      <c r="P2660" s="6" t="s">
        <v>8274</v>
      </c>
      <c r="Q2660" s="6" t="s">
        <v>8310</v>
      </c>
      <c r="R2660" s="11">
        <f t="shared" si="167"/>
        <v>42551.509189814809</v>
      </c>
      <c r="S2660" s="12">
        <f t="shared" si="164"/>
        <v>42581.509189814809</v>
      </c>
    </row>
    <row r="2661" spans="1:19">
      <c r="A2661">
        <v>2659</v>
      </c>
      <c r="B2661" s="3" t="s">
        <v>2659</v>
      </c>
      <c r="C2661" s="3" t="s">
        <v>6769</v>
      </c>
      <c r="D2661" s="15">
        <v>49000</v>
      </c>
      <c r="E2661" s="1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7">
        <f t="shared" si="165"/>
        <v>4900</v>
      </c>
      <c r="O2661" s="5">
        <f t="shared" si="166"/>
        <v>2.720408163265306E-2</v>
      </c>
      <c r="P2661" s="6" t="s">
        <v>8274</v>
      </c>
      <c r="Q2661" s="6" t="s">
        <v>8310</v>
      </c>
      <c r="R2661" s="11">
        <f t="shared" si="167"/>
        <v>42081.694560185184</v>
      </c>
      <c r="S2661" s="12">
        <f t="shared" si="164"/>
        <v>42111.694560185184</v>
      </c>
    </row>
    <row r="2662" spans="1:19" ht="57.6">
      <c r="A2662">
        <v>2660</v>
      </c>
      <c r="B2662" s="3" t="s">
        <v>2660</v>
      </c>
      <c r="C2662" s="3" t="s">
        <v>6770</v>
      </c>
      <c r="D2662" s="15">
        <v>20000</v>
      </c>
      <c r="E2662" s="1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7">
        <f t="shared" si="165"/>
        <v>4000</v>
      </c>
      <c r="O2662" s="5">
        <f t="shared" si="166"/>
        <v>9.5E-4</v>
      </c>
      <c r="P2662" s="6" t="s">
        <v>8274</v>
      </c>
      <c r="Q2662" s="6" t="s">
        <v>8310</v>
      </c>
      <c r="R2662" s="11">
        <f t="shared" si="167"/>
        <v>42272.338171296295</v>
      </c>
      <c r="S2662" s="12">
        <f t="shared" si="164"/>
        <v>42332.379837962959</v>
      </c>
    </row>
    <row r="2663" spans="1:19" ht="43.2">
      <c r="A2663">
        <v>2661</v>
      </c>
      <c r="B2663" s="3" t="s">
        <v>2661</v>
      </c>
      <c r="C2663" s="3" t="s">
        <v>6771</v>
      </c>
      <c r="D2663" s="15">
        <v>5000</v>
      </c>
      <c r="E2663" s="1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7">
        <f t="shared" si="165"/>
        <v>83.333333333333329</v>
      </c>
      <c r="O2663" s="5">
        <f t="shared" si="166"/>
        <v>1.0289999999999999</v>
      </c>
      <c r="P2663" s="6" t="s">
        <v>8274</v>
      </c>
      <c r="Q2663" s="6" t="s">
        <v>8311</v>
      </c>
      <c r="R2663" s="11">
        <f t="shared" si="167"/>
        <v>41542.583449074074</v>
      </c>
      <c r="S2663" s="12">
        <f t="shared" si="164"/>
        <v>41572.583449074074</v>
      </c>
    </row>
    <row r="2664" spans="1:19" ht="43.2">
      <c r="A2664">
        <v>2662</v>
      </c>
      <c r="B2664" s="3" t="s">
        <v>2662</v>
      </c>
      <c r="C2664" s="3" t="s">
        <v>6772</v>
      </c>
      <c r="D2664" s="15">
        <v>20000</v>
      </c>
      <c r="E2664" s="1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7">
        <f t="shared" si="165"/>
        <v>250</v>
      </c>
      <c r="O2664" s="5">
        <f t="shared" si="166"/>
        <v>1.0680000000000001</v>
      </c>
      <c r="P2664" s="6" t="s">
        <v>8274</v>
      </c>
      <c r="Q2664" s="6" t="s">
        <v>8311</v>
      </c>
      <c r="R2664" s="11">
        <f t="shared" si="167"/>
        <v>42207.371678240743</v>
      </c>
      <c r="S2664" s="12">
        <f t="shared" si="164"/>
        <v>42237.371678240743</v>
      </c>
    </row>
    <row r="2665" spans="1:19" ht="43.2">
      <c r="A2665">
        <v>2663</v>
      </c>
      <c r="B2665" s="3" t="s">
        <v>2663</v>
      </c>
      <c r="C2665" s="3" t="s">
        <v>6773</v>
      </c>
      <c r="D2665" s="15">
        <v>20000</v>
      </c>
      <c r="E2665" s="1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7">
        <f t="shared" si="165"/>
        <v>357.14285714285717</v>
      </c>
      <c r="O2665" s="5">
        <f t="shared" si="166"/>
        <v>1.0459624999999999</v>
      </c>
      <c r="P2665" s="6" t="s">
        <v>8274</v>
      </c>
      <c r="Q2665" s="6" t="s">
        <v>8311</v>
      </c>
      <c r="R2665" s="11">
        <f t="shared" si="167"/>
        <v>42222.247766203705</v>
      </c>
      <c r="S2665" s="12">
        <f t="shared" si="164"/>
        <v>42251.25</v>
      </c>
    </row>
    <row r="2666" spans="1:19" ht="43.2">
      <c r="A2666">
        <v>2664</v>
      </c>
      <c r="B2666" s="3" t="s">
        <v>2664</v>
      </c>
      <c r="C2666" s="3" t="s">
        <v>6774</v>
      </c>
      <c r="D2666" s="15">
        <v>17500</v>
      </c>
      <c r="E2666" s="1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7">
        <f t="shared" si="165"/>
        <v>168.26923076923077</v>
      </c>
      <c r="O2666" s="5">
        <f t="shared" si="166"/>
        <v>1.0342857142857143</v>
      </c>
      <c r="P2666" s="6" t="s">
        <v>8274</v>
      </c>
      <c r="Q2666" s="6" t="s">
        <v>8311</v>
      </c>
      <c r="R2666" s="11">
        <f t="shared" si="167"/>
        <v>42312.65042824074</v>
      </c>
      <c r="S2666" s="12">
        <f t="shared" si="164"/>
        <v>42346.915972222225</v>
      </c>
    </row>
    <row r="2667" spans="1:19" ht="43.2">
      <c r="A2667">
        <v>2665</v>
      </c>
      <c r="B2667" s="3" t="s">
        <v>2665</v>
      </c>
      <c r="C2667" s="3" t="s">
        <v>6775</v>
      </c>
      <c r="D2667" s="15">
        <v>3500</v>
      </c>
      <c r="E2667" s="1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7">
        <f t="shared" si="165"/>
        <v>76.086956521739125</v>
      </c>
      <c r="O2667" s="5">
        <f t="shared" si="166"/>
        <v>1.2314285714285715</v>
      </c>
      <c r="P2667" s="6" t="s">
        <v>8274</v>
      </c>
      <c r="Q2667" s="6" t="s">
        <v>8311</v>
      </c>
      <c r="R2667" s="11">
        <f t="shared" si="167"/>
        <v>42083.520532407405</v>
      </c>
      <c r="S2667" s="12">
        <f t="shared" si="164"/>
        <v>42128.520532407405</v>
      </c>
    </row>
    <row r="2668" spans="1:19" ht="43.2">
      <c r="A2668">
        <v>2666</v>
      </c>
      <c r="B2668" s="3" t="s">
        <v>2666</v>
      </c>
      <c r="C2668" s="3" t="s">
        <v>6776</v>
      </c>
      <c r="D2668" s="15">
        <v>10000</v>
      </c>
      <c r="E2668" s="1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7">
        <f t="shared" si="165"/>
        <v>48.543689320388353</v>
      </c>
      <c r="O2668" s="5">
        <f t="shared" si="166"/>
        <v>1.592951</v>
      </c>
      <c r="P2668" s="6" t="s">
        <v>8274</v>
      </c>
      <c r="Q2668" s="6" t="s">
        <v>8311</v>
      </c>
      <c r="R2668" s="11">
        <f t="shared" si="167"/>
        <v>42235.389340277776</v>
      </c>
      <c r="S2668" s="12">
        <f t="shared" si="164"/>
        <v>42272.5</v>
      </c>
    </row>
    <row r="2669" spans="1:19" ht="57.6">
      <c r="A2669">
        <v>2667</v>
      </c>
      <c r="B2669" s="3" t="s">
        <v>2667</v>
      </c>
      <c r="C2669" s="3" t="s">
        <v>6777</v>
      </c>
      <c r="D2669" s="15">
        <v>1500</v>
      </c>
      <c r="E2669" s="1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7">
        <f t="shared" si="165"/>
        <v>83.333333333333329</v>
      </c>
      <c r="O2669" s="5">
        <f t="shared" si="166"/>
        <v>1.1066666666666667</v>
      </c>
      <c r="P2669" s="6" t="s">
        <v>8274</v>
      </c>
      <c r="Q2669" s="6" t="s">
        <v>8311</v>
      </c>
      <c r="R2669" s="11">
        <f t="shared" si="167"/>
        <v>42380.551111111112</v>
      </c>
      <c r="S2669" s="12">
        <f t="shared" si="164"/>
        <v>42410.551111111112</v>
      </c>
    </row>
    <row r="2670" spans="1:19" ht="28.8">
      <c r="A2670">
        <v>2668</v>
      </c>
      <c r="B2670" s="3" t="s">
        <v>2668</v>
      </c>
      <c r="C2670" s="3" t="s">
        <v>6778</v>
      </c>
      <c r="D2670" s="15">
        <v>1000</v>
      </c>
      <c r="E2670" s="1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7">
        <f t="shared" si="165"/>
        <v>35.714285714285715</v>
      </c>
      <c r="O2670" s="5">
        <f t="shared" si="166"/>
        <v>1.7070000000000001</v>
      </c>
      <c r="P2670" s="6" t="s">
        <v>8274</v>
      </c>
      <c r="Q2670" s="6" t="s">
        <v>8311</v>
      </c>
      <c r="R2670" s="11">
        <f t="shared" si="167"/>
        <v>42275.21371527778</v>
      </c>
      <c r="S2670" s="12">
        <f t="shared" si="164"/>
        <v>42317.23055555555</v>
      </c>
    </row>
    <row r="2671" spans="1:19" ht="43.2">
      <c r="A2671">
        <v>2669</v>
      </c>
      <c r="B2671" s="3" t="s">
        <v>2669</v>
      </c>
      <c r="C2671" s="3" t="s">
        <v>6779</v>
      </c>
      <c r="D2671" s="15">
        <v>800</v>
      </c>
      <c r="E2671" s="1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7">
        <f t="shared" si="165"/>
        <v>72.727272727272734</v>
      </c>
      <c r="O2671" s="5">
        <f t="shared" si="166"/>
        <v>1.25125</v>
      </c>
      <c r="P2671" s="6" t="s">
        <v>8274</v>
      </c>
      <c r="Q2671" s="6" t="s">
        <v>8311</v>
      </c>
      <c r="R2671" s="11">
        <f t="shared" si="167"/>
        <v>42318.660833333328</v>
      </c>
      <c r="S2671" s="12">
        <f t="shared" si="164"/>
        <v>42378.660833333328</v>
      </c>
    </row>
    <row r="2672" spans="1:19" ht="43.2">
      <c r="A2672">
        <v>2670</v>
      </c>
      <c r="B2672" s="3" t="s">
        <v>2670</v>
      </c>
      <c r="C2672" s="3" t="s">
        <v>6780</v>
      </c>
      <c r="D2672" s="15">
        <v>38888</v>
      </c>
      <c r="E2672" s="1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7">
        <f t="shared" si="165"/>
        <v>648.13333333333333</v>
      </c>
      <c r="O2672" s="5">
        <f t="shared" si="166"/>
        <v>6.4158609339642042E-2</v>
      </c>
      <c r="P2672" s="6" t="s">
        <v>8274</v>
      </c>
      <c r="Q2672" s="6" t="s">
        <v>8311</v>
      </c>
      <c r="R2672" s="11">
        <f t="shared" si="167"/>
        <v>41820.645601851851</v>
      </c>
      <c r="S2672" s="12">
        <f t="shared" si="164"/>
        <v>41848.645601851851</v>
      </c>
    </row>
    <row r="2673" spans="1:19" ht="43.2">
      <c r="A2673">
        <v>2671</v>
      </c>
      <c r="B2673" s="3" t="s">
        <v>2671</v>
      </c>
      <c r="C2673" s="3" t="s">
        <v>6781</v>
      </c>
      <c r="D2673" s="15">
        <v>25000</v>
      </c>
      <c r="E2673" s="1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7">
        <f t="shared" si="165"/>
        <v>297.61904761904759</v>
      </c>
      <c r="O2673" s="5">
        <f t="shared" si="166"/>
        <v>0.11344</v>
      </c>
      <c r="P2673" s="6" t="s">
        <v>8274</v>
      </c>
      <c r="Q2673" s="6" t="s">
        <v>8311</v>
      </c>
      <c r="R2673" s="11">
        <f t="shared" si="167"/>
        <v>41962.374027777776</v>
      </c>
      <c r="S2673" s="12">
        <f t="shared" si="164"/>
        <v>41992.443055555559</v>
      </c>
    </row>
    <row r="2674" spans="1:19" ht="43.2">
      <c r="A2674">
        <v>2672</v>
      </c>
      <c r="B2674" s="3" t="s">
        <v>2672</v>
      </c>
      <c r="C2674" s="3" t="s">
        <v>6782</v>
      </c>
      <c r="D2674" s="15">
        <v>10000</v>
      </c>
      <c r="E2674" s="1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7">
        <f t="shared" si="165"/>
        <v>212.7659574468085</v>
      </c>
      <c r="O2674" s="5">
        <f t="shared" si="166"/>
        <v>0.33189999999999997</v>
      </c>
      <c r="P2674" s="6" t="s">
        <v>8274</v>
      </c>
      <c r="Q2674" s="6" t="s">
        <v>8311</v>
      </c>
      <c r="R2674" s="11">
        <f t="shared" si="167"/>
        <v>42344.509143518517</v>
      </c>
      <c r="S2674" s="12">
        <f t="shared" si="164"/>
        <v>42365.875</v>
      </c>
    </row>
    <row r="2675" spans="1:19" ht="43.2">
      <c r="A2675">
        <v>2673</v>
      </c>
      <c r="B2675" s="3" t="s">
        <v>2673</v>
      </c>
      <c r="C2675" s="3" t="s">
        <v>6783</v>
      </c>
      <c r="D2675" s="15">
        <v>40000</v>
      </c>
      <c r="E2675" s="1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7">
        <f t="shared" si="165"/>
        <v>606.06060606060601</v>
      </c>
      <c r="O2675" s="5">
        <f t="shared" si="166"/>
        <v>0.27579999999999999</v>
      </c>
      <c r="P2675" s="6" t="s">
        <v>8274</v>
      </c>
      <c r="Q2675" s="6" t="s">
        <v>8311</v>
      </c>
      <c r="R2675" s="11">
        <f t="shared" si="167"/>
        <v>41912.166655092595</v>
      </c>
      <c r="S2675" s="12">
        <f t="shared" si="164"/>
        <v>41941.572916666664</v>
      </c>
    </row>
    <row r="2676" spans="1:19" ht="57.6">
      <c r="A2676">
        <v>2674</v>
      </c>
      <c r="B2676" s="3" t="s">
        <v>2674</v>
      </c>
      <c r="C2676" s="3" t="s">
        <v>6784</v>
      </c>
      <c r="D2676" s="15">
        <v>35000</v>
      </c>
      <c r="E2676" s="1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7">
        <f t="shared" si="165"/>
        <v>204.67836257309941</v>
      </c>
      <c r="O2676" s="5">
        <f t="shared" si="166"/>
        <v>0.62839999999999996</v>
      </c>
      <c r="P2676" s="6" t="s">
        <v>8274</v>
      </c>
      <c r="Q2676" s="6" t="s">
        <v>8311</v>
      </c>
      <c r="R2676" s="11">
        <f t="shared" si="167"/>
        <v>42529.257754629631</v>
      </c>
      <c r="S2676" s="12">
        <f t="shared" si="164"/>
        <v>42555.832638888889</v>
      </c>
    </row>
    <row r="2677" spans="1:19" ht="57.6">
      <c r="A2677">
        <v>2675</v>
      </c>
      <c r="B2677" s="3" t="s">
        <v>2675</v>
      </c>
      <c r="C2677" s="3" t="s">
        <v>6785</v>
      </c>
      <c r="D2677" s="15">
        <v>25000</v>
      </c>
      <c r="E2677" s="1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7">
        <f t="shared" si="165"/>
        <v>862.06896551724139</v>
      </c>
      <c r="O2677" s="5">
        <f t="shared" si="166"/>
        <v>7.5880000000000003E-2</v>
      </c>
      <c r="P2677" s="6" t="s">
        <v>8274</v>
      </c>
      <c r="Q2677" s="6" t="s">
        <v>8311</v>
      </c>
      <c r="R2677" s="11">
        <f t="shared" si="167"/>
        <v>41923.482511574075</v>
      </c>
      <c r="S2677" s="12">
        <f t="shared" si="164"/>
        <v>41953.524178240739</v>
      </c>
    </row>
    <row r="2678" spans="1:19" ht="43.2">
      <c r="A2678">
        <v>2676</v>
      </c>
      <c r="B2678" s="3" t="s">
        <v>2676</v>
      </c>
      <c r="C2678" s="3" t="s">
        <v>6786</v>
      </c>
      <c r="D2678" s="15">
        <v>2100</v>
      </c>
      <c r="E2678" s="1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7">
        <f t="shared" si="165"/>
        <v>233.33333333333334</v>
      </c>
      <c r="O2678" s="5">
        <f t="shared" si="166"/>
        <v>0.50380952380952382</v>
      </c>
      <c r="P2678" s="6" t="s">
        <v>8274</v>
      </c>
      <c r="Q2678" s="6" t="s">
        <v>8311</v>
      </c>
      <c r="R2678" s="11">
        <f t="shared" si="167"/>
        <v>42482.249699074076</v>
      </c>
      <c r="S2678" s="12">
        <f t="shared" si="164"/>
        <v>42512.249699074076</v>
      </c>
    </row>
    <row r="2679" spans="1:19" ht="43.2">
      <c r="A2679">
        <v>2677</v>
      </c>
      <c r="B2679" s="3" t="s">
        <v>2677</v>
      </c>
      <c r="C2679" s="3" t="s">
        <v>6787</v>
      </c>
      <c r="D2679" s="15">
        <v>19500</v>
      </c>
      <c r="E2679" s="1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7">
        <f t="shared" si="165"/>
        <v>722.22222222222217</v>
      </c>
      <c r="O2679" s="5">
        <f t="shared" si="166"/>
        <v>0.17512820512820512</v>
      </c>
      <c r="P2679" s="6" t="s">
        <v>8274</v>
      </c>
      <c r="Q2679" s="6" t="s">
        <v>8311</v>
      </c>
      <c r="R2679" s="11">
        <f t="shared" si="167"/>
        <v>41792.654432870375</v>
      </c>
      <c r="S2679" s="12">
        <f t="shared" si="164"/>
        <v>41822.654432870375</v>
      </c>
    </row>
    <row r="2680" spans="1:19" ht="43.2">
      <c r="A2680">
        <v>2678</v>
      </c>
      <c r="B2680" s="3" t="s">
        <v>2678</v>
      </c>
      <c r="C2680" s="3" t="s">
        <v>6788</v>
      </c>
      <c r="D2680" s="15">
        <v>8000000</v>
      </c>
      <c r="E2680" s="1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7">
        <f t="shared" si="165"/>
        <v>4000000</v>
      </c>
      <c r="O2680" s="5">
        <f t="shared" si="166"/>
        <v>1.3750000000000001E-4</v>
      </c>
      <c r="P2680" s="6" t="s">
        <v>8274</v>
      </c>
      <c r="Q2680" s="6" t="s">
        <v>8311</v>
      </c>
      <c r="R2680" s="11">
        <f t="shared" si="167"/>
        <v>42241.423206018517</v>
      </c>
      <c r="S2680" s="12">
        <f t="shared" si="164"/>
        <v>42271.423206018517</v>
      </c>
    </row>
    <row r="2681" spans="1:19" ht="57.6">
      <c r="A2681">
        <v>2679</v>
      </c>
      <c r="B2681" s="3" t="s">
        <v>2679</v>
      </c>
      <c r="C2681" s="3" t="s">
        <v>6789</v>
      </c>
      <c r="D2681" s="15">
        <v>40000</v>
      </c>
      <c r="E2681" s="1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7">
        <f t="shared" si="165"/>
        <v>13333.333333333334</v>
      </c>
      <c r="O2681" s="5">
        <f t="shared" si="166"/>
        <v>3.3E-3</v>
      </c>
      <c r="P2681" s="6" t="s">
        <v>8274</v>
      </c>
      <c r="Q2681" s="6" t="s">
        <v>8311</v>
      </c>
      <c r="R2681" s="11">
        <f t="shared" si="167"/>
        <v>42032.626087962963</v>
      </c>
      <c r="S2681" s="12">
        <f t="shared" si="164"/>
        <v>42062.626087962963</v>
      </c>
    </row>
    <row r="2682" spans="1:19">
      <c r="A2682">
        <v>2680</v>
      </c>
      <c r="B2682" s="3" t="s">
        <v>2680</v>
      </c>
      <c r="C2682" s="3" t="s">
        <v>6790</v>
      </c>
      <c r="D2682" s="15">
        <v>32000</v>
      </c>
      <c r="E2682" s="1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7">
        <f t="shared" si="165"/>
        <v>8000</v>
      </c>
      <c r="O2682" s="5">
        <f t="shared" si="166"/>
        <v>8.6250000000000007E-3</v>
      </c>
      <c r="P2682" s="6" t="s">
        <v>8274</v>
      </c>
      <c r="Q2682" s="6" t="s">
        <v>8311</v>
      </c>
      <c r="R2682" s="11">
        <f t="shared" si="167"/>
        <v>42435.836701388893</v>
      </c>
      <c r="S2682" s="12">
        <f t="shared" si="164"/>
        <v>42465.795034722221</v>
      </c>
    </row>
    <row r="2683" spans="1:19" ht="43.2">
      <c r="A2683">
        <v>2681</v>
      </c>
      <c r="B2683" s="3" t="s">
        <v>2681</v>
      </c>
      <c r="C2683" s="3" t="s">
        <v>6791</v>
      </c>
      <c r="D2683" s="15">
        <v>8000</v>
      </c>
      <c r="E2683" s="1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7">
        <f t="shared" si="165"/>
        <v>4000</v>
      </c>
      <c r="O2683" s="5">
        <f t="shared" si="166"/>
        <v>6.875E-3</v>
      </c>
      <c r="P2683" s="6" t="s">
        <v>8291</v>
      </c>
      <c r="Q2683" s="6" t="s">
        <v>8292</v>
      </c>
      <c r="R2683" s="11">
        <f t="shared" si="167"/>
        <v>41805.520254629628</v>
      </c>
      <c r="S2683" s="12">
        <f t="shared" si="164"/>
        <v>41830.520254629628</v>
      </c>
    </row>
    <row r="2684" spans="1:19" ht="43.2">
      <c r="A2684">
        <v>2682</v>
      </c>
      <c r="B2684" s="3" t="s">
        <v>2682</v>
      </c>
      <c r="C2684" s="3" t="s">
        <v>6792</v>
      </c>
      <c r="D2684" s="15">
        <v>6000</v>
      </c>
      <c r="E2684" s="1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7">
        <f t="shared" si="165"/>
        <v>300</v>
      </c>
      <c r="O2684" s="5">
        <f t="shared" si="166"/>
        <v>0.28299999999999997</v>
      </c>
      <c r="P2684" s="6" t="s">
        <v>8291</v>
      </c>
      <c r="Q2684" s="6" t="s">
        <v>8292</v>
      </c>
      <c r="R2684" s="11">
        <f t="shared" si="167"/>
        <v>41932.496990740743</v>
      </c>
      <c r="S2684" s="12">
        <f t="shared" si="164"/>
        <v>41964.874305555553</v>
      </c>
    </row>
    <row r="2685" spans="1:19" ht="43.2">
      <c r="A2685">
        <v>2683</v>
      </c>
      <c r="B2685" s="3" t="s">
        <v>2683</v>
      </c>
      <c r="C2685" s="3" t="s">
        <v>6793</v>
      </c>
      <c r="D2685" s="15">
        <v>15000</v>
      </c>
      <c r="E2685" s="1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7">
        <f t="shared" si="165"/>
        <v>5000</v>
      </c>
      <c r="O2685" s="5">
        <f t="shared" si="166"/>
        <v>2.3999999999999998E-3</v>
      </c>
      <c r="P2685" s="6" t="s">
        <v>8291</v>
      </c>
      <c r="Q2685" s="6" t="s">
        <v>8292</v>
      </c>
      <c r="R2685" s="11">
        <f t="shared" si="167"/>
        <v>42034.38009259259</v>
      </c>
      <c r="S2685" s="12">
        <f t="shared" si="164"/>
        <v>42064.38009259259</v>
      </c>
    </row>
    <row r="2686" spans="1:19" ht="43.2">
      <c r="A2686">
        <v>2684</v>
      </c>
      <c r="B2686" s="3" t="s">
        <v>2684</v>
      </c>
      <c r="C2686" s="3" t="s">
        <v>6794</v>
      </c>
      <c r="D2686" s="15">
        <v>70000</v>
      </c>
      <c r="E2686" s="1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7">
        <f t="shared" si="165"/>
        <v>17500</v>
      </c>
      <c r="O2686" s="5">
        <f t="shared" si="166"/>
        <v>1.1428571428571429E-2</v>
      </c>
      <c r="P2686" s="6" t="s">
        <v>8291</v>
      </c>
      <c r="Q2686" s="6" t="s">
        <v>8292</v>
      </c>
      <c r="R2686" s="11">
        <f t="shared" si="167"/>
        <v>41820.539641203708</v>
      </c>
      <c r="S2686" s="12">
        <f t="shared" si="164"/>
        <v>41860.539641203708</v>
      </c>
    </row>
    <row r="2687" spans="1:19" ht="43.2">
      <c r="A2687">
        <v>2685</v>
      </c>
      <c r="B2687" s="3" t="s">
        <v>2685</v>
      </c>
      <c r="C2687" s="3" t="s">
        <v>6795</v>
      </c>
      <c r="D2687" s="15">
        <v>50000</v>
      </c>
      <c r="E2687" s="1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7">
        <f t="shared" si="165"/>
        <v>50000</v>
      </c>
      <c r="O2687" s="5">
        <f t="shared" si="166"/>
        <v>2.0000000000000001E-4</v>
      </c>
      <c r="P2687" s="6" t="s">
        <v>8291</v>
      </c>
      <c r="Q2687" s="6" t="s">
        <v>8292</v>
      </c>
      <c r="R2687" s="11">
        <f t="shared" si="167"/>
        <v>42061.32094907407</v>
      </c>
      <c r="S2687" s="12">
        <f t="shared" si="164"/>
        <v>42121.279282407406</v>
      </c>
    </row>
    <row r="2688" spans="1:19" ht="43.2">
      <c r="A2688">
        <v>2686</v>
      </c>
      <c r="B2688" s="3" t="s">
        <v>2686</v>
      </c>
      <c r="C2688" s="3" t="s">
        <v>6796</v>
      </c>
      <c r="D2688" s="15">
        <v>30000</v>
      </c>
      <c r="E2688" s="1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7" t="e">
        <f t="shared" si="165"/>
        <v>#DIV/0!</v>
      </c>
      <c r="O2688" s="5">
        <f t="shared" si="166"/>
        <v>0</v>
      </c>
      <c r="P2688" s="6" t="s">
        <v>8291</v>
      </c>
      <c r="Q2688" s="6" t="s">
        <v>8292</v>
      </c>
      <c r="R2688" s="11">
        <f t="shared" si="167"/>
        <v>41892.599803240737</v>
      </c>
      <c r="S2688" s="12">
        <f t="shared" si="164"/>
        <v>41912.599803240737</v>
      </c>
    </row>
    <row r="2689" spans="1:19" ht="43.2">
      <c r="A2689">
        <v>2687</v>
      </c>
      <c r="B2689" s="3" t="s">
        <v>2687</v>
      </c>
      <c r="C2689" s="3" t="s">
        <v>6797</v>
      </c>
      <c r="D2689" s="15">
        <v>15000</v>
      </c>
      <c r="E2689" s="1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7" t="e">
        <f t="shared" si="165"/>
        <v>#DIV/0!</v>
      </c>
      <c r="O2689" s="5">
        <f t="shared" si="166"/>
        <v>0</v>
      </c>
      <c r="P2689" s="6" t="s">
        <v>8291</v>
      </c>
      <c r="Q2689" s="6" t="s">
        <v>8292</v>
      </c>
      <c r="R2689" s="11">
        <f t="shared" si="167"/>
        <v>42154.26525462963</v>
      </c>
      <c r="S2689" s="12">
        <f t="shared" si="164"/>
        <v>42184.26525462963</v>
      </c>
    </row>
    <row r="2690" spans="1:19" ht="28.8">
      <c r="A2690">
        <v>2688</v>
      </c>
      <c r="B2690" s="3" t="s">
        <v>2688</v>
      </c>
      <c r="C2690" s="3" t="s">
        <v>6798</v>
      </c>
      <c r="D2690" s="15">
        <v>50000</v>
      </c>
      <c r="E2690" s="1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7">
        <f t="shared" si="165"/>
        <v>3571.4285714285716</v>
      </c>
      <c r="O2690" s="5">
        <f t="shared" si="166"/>
        <v>1.48E-3</v>
      </c>
      <c r="P2690" s="6" t="s">
        <v>8291</v>
      </c>
      <c r="Q2690" s="6" t="s">
        <v>8292</v>
      </c>
      <c r="R2690" s="11">
        <f t="shared" si="167"/>
        <v>42027.74386574074</v>
      </c>
      <c r="S2690" s="12">
        <f t="shared" ref="S2690:S2753" si="168">(I2690/86400)+25569+(-9/24)</f>
        <v>42058.75</v>
      </c>
    </row>
    <row r="2691" spans="1:19" ht="43.2">
      <c r="A2691">
        <v>2689</v>
      </c>
      <c r="B2691" s="3" t="s">
        <v>2689</v>
      </c>
      <c r="C2691" s="3" t="s">
        <v>6799</v>
      </c>
      <c r="D2691" s="15">
        <v>35000</v>
      </c>
      <c r="E2691" s="1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7">
        <f t="shared" ref="N2691:N2754" si="169">D2691/L2691</f>
        <v>35000</v>
      </c>
      <c r="O2691" s="5">
        <f t="shared" ref="O2691:O2754" si="170">E2691/D2691</f>
        <v>2.8571428571428571E-5</v>
      </c>
      <c r="P2691" s="6" t="s">
        <v>8291</v>
      </c>
      <c r="Q2691" s="6" t="s">
        <v>8292</v>
      </c>
      <c r="R2691" s="11">
        <f t="shared" ref="R2691:R2754" si="171">(J2691/86400)+25569+(-9/24)</f>
        <v>42551.586689814816</v>
      </c>
      <c r="S2691" s="12">
        <f t="shared" si="168"/>
        <v>42581.586689814816</v>
      </c>
    </row>
    <row r="2692" spans="1:19" ht="57.6">
      <c r="A2692">
        <v>2690</v>
      </c>
      <c r="B2692" s="3" t="s">
        <v>2690</v>
      </c>
      <c r="C2692" s="3" t="s">
        <v>6800</v>
      </c>
      <c r="D2692" s="15">
        <v>80000</v>
      </c>
      <c r="E2692" s="1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7">
        <f t="shared" si="169"/>
        <v>677.96610169491521</v>
      </c>
      <c r="O2692" s="5">
        <f t="shared" si="170"/>
        <v>0.107325</v>
      </c>
      <c r="P2692" s="6" t="s">
        <v>8291</v>
      </c>
      <c r="Q2692" s="6" t="s">
        <v>8292</v>
      </c>
      <c r="R2692" s="11">
        <f t="shared" si="171"/>
        <v>42112.730046296296</v>
      </c>
      <c r="S2692" s="12">
        <f t="shared" si="168"/>
        <v>42157.730046296296</v>
      </c>
    </row>
    <row r="2693" spans="1:19" ht="28.8">
      <c r="A2693">
        <v>2691</v>
      </c>
      <c r="B2693" s="3" t="s">
        <v>2691</v>
      </c>
      <c r="C2693" s="3" t="s">
        <v>6801</v>
      </c>
      <c r="D2693" s="15">
        <v>65000</v>
      </c>
      <c r="E2693" s="1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7">
        <f t="shared" si="169"/>
        <v>32500</v>
      </c>
      <c r="O2693" s="5">
        <f t="shared" si="170"/>
        <v>5.3846153846153844E-4</v>
      </c>
      <c r="P2693" s="6" t="s">
        <v>8291</v>
      </c>
      <c r="Q2693" s="6" t="s">
        <v>8292</v>
      </c>
      <c r="R2693" s="11">
        <f t="shared" si="171"/>
        <v>42089.349039351851</v>
      </c>
      <c r="S2693" s="12">
        <f t="shared" si="168"/>
        <v>42134.349039351851</v>
      </c>
    </row>
    <row r="2694" spans="1:19" ht="43.2">
      <c r="A2694">
        <v>2692</v>
      </c>
      <c r="B2694" s="3" t="s">
        <v>2692</v>
      </c>
      <c r="C2694" s="3" t="s">
        <v>6802</v>
      </c>
      <c r="D2694" s="15">
        <v>3500</v>
      </c>
      <c r="E2694" s="1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7">
        <f t="shared" si="169"/>
        <v>3500</v>
      </c>
      <c r="O2694" s="5">
        <f t="shared" si="170"/>
        <v>7.1428571428571426E-3</v>
      </c>
      <c r="P2694" s="6" t="s">
        <v>8291</v>
      </c>
      <c r="Q2694" s="6" t="s">
        <v>8292</v>
      </c>
      <c r="R2694" s="11">
        <f t="shared" si="171"/>
        <v>42057.959027777775</v>
      </c>
      <c r="S2694" s="12">
        <f t="shared" si="168"/>
        <v>42087.917361111111</v>
      </c>
    </row>
    <row r="2695" spans="1:19" ht="43.2">
      <c r="A2695">
        <v>2693</v>
      </c>
      <c r="B2695" s="3" t="s">
        <v>2693</v>
      </c>
      <c r="C2695" s="3" t="s">
        <v>6803</v>
      </c>
      <c r="D2695" s="15">
        <v>5000</v>
      </c>
      <c r="E2695" s="1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7">
        <f t="shared" si="169"/>
        <v>1666.6666666666667</v>
      </c>
      <c r="O2695" s="5">
        <f t="shared" si="170"/>
        <v>8.0000000000000002E-3</v>
      </c>
      <c r="P2695" s="6" t="s">
        <v>8291</v>
      </c>
      <c r="Q2695" s="6" t="s">
        <v>8292</v>
      </c>
      <c r="R2695" s="11">
        <f t="shared" si="171"/>
        <v>41833.763495370367</v>
      </c>
      <c r="S2695" s="12">
        <f t="shared" si="168"/>
        <v>41863.763495370367</v>
      </c>
    </row>
    <row r="2696" spans="1:19" ht="57.6">
      <c r="A2696">
        <v>2694</v>
      </c>
      <c r="B2696" s="3" t="s">
        <v>2694</v>
      </c>
      <c r="C2696" s="3" t="s">
        <v>6804</v>
      </c>
      <c r="D2696" s="15">
        <v>30000</v>
      </c>
      <c r="E2696" s="1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7">
        <f t="shared" si="169"/>
        <v>30000</v>
      </c>
      <c r="O2696" s="5">
        <f t="shared" si="170"/>
        <v>3.3333333333333335E-5</v>
      </c>
      <c r="P2696" s="6" t="s">
        <v>8291</v>
      </c>
      <c r="Q2696" s="6" t="s">
        <v>8292</v>
      </c>
      <c r="R2696" s="11">
        <f t="shared" si="171"/>
        <v>41877.765497685185</v>
      </c>
      <c r="S2696" s="12">
        <f t="shared" si="168"/>
        <v>41907.765497685185</v>
      </c>
    </row>
    <row r="2697" spans="1:19" ht="43.2">
      <c r="A2697">
        <v>2695</v>
      </c>
      <c r="B2697" s="3" t="s">
        <v>2695</v>
      </c>
      <c r="C2697" s="3" t="s">
        <v>6805</v>
      </c>
      <c r="D2697" s="15">
        <v>15000</v>
      </c>
      <c r="E2697" s="1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7">
        <f t="shared" si="169"/>
        <v>5000</v>
      </c>
      <c r="O2697" s="5">
        <f t="shared" si="170"/>
        <v>4.7333333333333333E-3</v>
      </c>
      <c r="P2697" s="6" t="s">
        <v>8291</v>
      </c>
      <c r="Q2697" s="6" t="s">
        <v>8292</v>
      </c>
      <c r="R2697" s="11">
        <f t="shared" si="171"/>
        <v>42047.806921296295</v>
      </c>
      <c r="S2697" s="12">
        <f t="shared" si="168"/>
        <v>42107.76525462963</v>
      </c>
    </row>
    <row r="2698" spans="1:19" ht="57.6">
      <c r="A2698">
        <v>2696</v>
      </c>
      <c r="B2698" s="3" t="s">
        <v>2696</v>
      </c>
      <c r="C2698" s="3" t="s">
        <v>6806</v>
      </c>
      <c r="D2698" s="15">
        <v>60000</v>
      </c>
      <c r="E2698" s="1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7">
        <f t="shared" si="169"/>
        <v>1578.9473684210527</v>
      </c>
      <c r="O2698" s="5">
        <f t="shared" si="170"/>
        <v>5.6500000000000002E-2</v>
      </c>
      <c r="P2698" s="6" t="s">
        <v>8291</v>
      </c>
      <c r="Q2698" s="6" t="s">
        <v>8292</v>
      </c>
      <c r="R2698" s="11">
        <f t="shared" si="171"/>
        <v>41964.469444444447</v>
      </c>
      <c r="S2698" s="12">
        <f t="shared" si="168"/>
        <v>41998.469444444447</v>
      </c>
    </row>
    <row r="2699" spans="1:19" ht="43.2">
      <c r="A2699">
        <v>2697</v>
      </c>
      <c r="B2699" s="3" t="s">
        <v>2697</v>
      </c>
      <c r="C2699" s="3" t="s">
        <v>6807</v>
      </c>
      <c r="D2699" s="15">
        <v>23000</v>
      </c>
      <c r="E2699" s="1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7">
        <f t="shared" si="169"/>
        <v>442.30769230769232</v>
      </c>
      <c r="O2699" s="5">
        <f t="shared" si="170"/>
        <v>0.26352173913043481</v>
      </c>
      <c r="P2699" s="6" t="s">
        <v>8291</v>
      </c>
      <c r="Q2699" s="6" t="s">
        <v>8292</v>
      </c>
      <c r="R2699" s="11">
        <f t="shared" si="171"/>
        <v>42187.565081018518</v>
      </c>
      <c r="S2699" s="12">
        <f t="shared" si="168"/>
        <v>42218.541666666672</v>
      </c>
    </row>
    <row r="2700" spans="1:19" ht="43.2">
      <c r="A2700">
        <v>2698</v>
      </c>
      <c r="B2700" s="3" t="s">
        <v>2698</v>
      </c>
      <c r="C2700" s="3" t="s">
        <v>6808</v>
      </c>
      <c r="D2700" s="15">
        <v>8000</v>
      </c>
      <c r="E2700" s="1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7">
        <f t="shared" si="169"/>
        <v>4000</v>
      </c>
      <c r="O2700" s="5">
        <f t="shared" si="170"/>
        <v>3.2512500000000002E-3</v>
      </c>
      <c r="P2700" s="6" t="s">
        <v>8291</v>
      </c>
      <c r="Q2700" s="6" t="s">
        <v>8292</v>
      </c>
      <c r="R2700" s="11">
        <f t="shared" si="171"/>
        <v>41787.523240740738</v>
      </c>
      <c r="S2700" s="12">
        <f t="shared" si="168"/>
        <v>41817.523240740738</v>
      </c>
    </row>
    <row r="2701" spans="1:19" ht="43.2">
      <c r="A2701">
        <v>2699</v>
      </c>
      <c r="B2701" s="3" t="s">
        <v>2699</v>
      </c>
      <c r="C2701" s="3" t="s">
        <v>6809</v>
      </c>
      <c r="D2701" s="15">
        <v>2</v>
      </c>
      <c r="E2701" s="1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7" t="e">
        <f t="shared" si="169"/>
        <v>#DIV/0!</v>
      </c>
      <c r="O2701" s="5">
        <f t="shared" si="170"/>
        <v>0</v>
      </c>
      <c r="P2701" s="6" t="s">
        <v>8291</v>
      </c>
      <c r="Q2701" s="6" t="s">
        <v>8292</v>
      </c>
      <c r="R2701" s="11">
        <f t="shared" si="171"/>
        <v>41829.521562499998</v>
      </c>
      <c r="S2701" s="12">
        <f t="shared" si="168"/>
        <v>41859.521562499998</v>
      </c>
    </row>
    <row r="2702" spans="1:19" ht="43.2">
      <c r="A2702">
        <v>2700</v>
      </c>
      <c r="B2702" s="3" t="s">
        <v>2700</v>
      </c>
      <c r="C2702" s="3" t="s">
        <v>6810</v>
      </c>
      <c r="D2702" s="15">
        <v>9999</v>
      </c>
      <c r="E2702" s="1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7">
        <f t="shared" si="169"/>
        <v>2499.75</v>
      </c>
      <c r="O2702" s="5">
        <f t="shared" si="170"/>
        <v>7.0007000700070005E-3</v>
      </c>
      <c r="P2702" s="6" t="s">
        <v>8291</v>
      </c>
      <c r="Q2702" s="6" t="s">
        <v>8292</v>
      </c>
      <c r="R2702" s="11">
        <f t="shared" si="171"/>
        <v>41870.499675925923</v>
      </c>
      <c r="S2702" s="12">
        <f t="shared" si="168"/>
        <v>41900.499675925923</v>
      </c>
    </row>
    <row r="2703" spans="1:19" ht="43.2">
      <c r="A2703">
        <v>2701</v>
      </c>
      <c r="B2703" s="3" t="s">
        <v>2701</v>
      </c>
      <c r="C2703" s="3" t="s">
        <v>6811</v>
      </c>
      <c r="D2703" s="15">
        <v>3400</v>
      </c>
      <c r="E2703" s="1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7">
        <f t="shared" si="169"/>
        <v>73.913043478260875</v>
      </c>
      <c r="O2703" s="5">
        <f t="shared" si="170"/>
        <v>0.46176470588235297</v>
      </c>
      <c r="P2703" s="6" t="s">
        <v>8272</v>
      </c>
      <c r="Q2703" s="6" t="s">
        <v>8312</v>
      </c>
      <c r="R2703" s="11">
        <f t="shared" si="171"/>
        <v>42801.399699074071</v>
      </c>
      <c r="S2703" s="12">
        <f t="shared" si="168"/>
        <v>42832.358032407406</v>
      </c>
    </row>
    <row r="2704" spans="1:19" ht="43.2">
      <c r="A2704">
        <v>2702</v>
      </c>
      <c r="B2704" s="3" t="s">
        <v>2702</v>
      </c>
      <c r="C2704" s="3" t="s">
        <v>6812</v>
      </c>
      <c r="D2704" s="15">
        <v>10000</v>
      </c>
      <c r="E2704" s="1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7">
        <f t="shared" si="169"/>
        <v>384.61538461538464</v>
      </c>
      <c r="O2704" s="5">
        <f t="shared" si="170"/>
        <v>0.34410000000000002</v>
      </c>
      <c r="P2704" s="6" t="s">
        <v>8272</v>
      </c>
      <c r="Q2704" s="6" t="s">
        <v>8312</v>
      </c>
      <c r="R2704" s="11">
        <f t="shared" si="171"/>
        <v>42800.426817129628</v>
      </c>
      <c r="S2704" s="12">
        <f t="shared" si="168"/>
        <v>42830.385150462964</v>
      </c>
    </row>
    <row r="2705" spans="1:19" ht="28.8">
      <c r="A2705">
        <v>2703</v>
      </c>
      <c r="B2705" s="3" t="s">
        <v>2703</v>
      </c>
      <c r="C2705" s="3" t="s">
        <v>6813</v>
      </c>
      <c r="D2705" s="15">
        <v>40000</v>
      </c>
      <c r="E2705" s="1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7">
        <f t="shared" si="169"/>
        <v>888.88888888888891</v>
      </c>
      <c r="O2705" s="5">
        <f t="shared" si="170"/>
        <v>1.0375000000000001</v>
      </c>
      <c r="P2705" s="6" t="s">
        <v>8272</v>
      </c>
      <c r="Q2705" s="6" t="s">
        <v>8312</v>
      </c>
      <c r="R2705" s="11">
        <f t="shared" si="171"/>
        <v>42756.315162037034</v>
      </c>
      <c r="S2705" s="12">
        <f t="shared" si="168"/>
        <v>42816.273495370369</v>
      </c>
    </row>
    <row r="2706" spans="1:19" ht="43.2">
      <c r="A2706">
        <v>2704</v>
      </c>
      <c r="B2706" s="3" t="s">
        <v>2704</v>
      </c>
      <c r="C2706" s="3" t="s">
        <v>6814</v>
      </c>
      <c r="D2706" s="15">
        <v>19000</v>
      </c>
      <c r="E2706" s="1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7">
        <f t="shared" si="169"/>
        <v>2714.2857142857142</v>
      </c>
      <c r="O2706" s="5">
        <f t="shared" si="170"/>
        <v>6.0263157894736845E-2</v>
      </c>
      <c r="P2706" s="6" t="s">
        <v>8272</v>
      </c>
      <c r="Q2706" s="6" t="s">
        <v>8312</v>
      </c>
      <c r="R2706" s="11">
        <f t="shared" si="171"/>
        <v>42787.487430555557</v>
      </c>
      <c r="S2706" s="12">
        <f t="shared" si="168"/>
        <v>42830.445763888885</v>
      </c>
    </row>
    <row r="2707" spans="1:19" ht="28.8">
      <c r="A2707">
        <v>2705</v>
      </c>
      <c r="B2707" s="3" t="s">
        <v>2705</v>
      </c>
      <c r="C2707" s="3" t="s">
        <v>6815</v>
      </c>
      <c r="D2707" s="15">
        <v>16500</v>
      </c>
      <c r="E2707" s="1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7">
        <f t="shared" si="169"/>
        <v>2062.5</v>
      </c>
      <c r="O2707" s="5">
        <f t="shared" si="170"/>
        <v>0.10539393939393939</v>
      </c>
      <c r="P2707" s="6" t="s">
        <v>8272</v>
      </c>
      <c r="Q2707" s="6" t="s">
        <v>8312</v>
      </c>
      <c r="R2707" s="11">
        <f t="shared" si="171"/>
        <v>42773.541180555556</v>
      </c>
      <c r="S2707" s="12">
        <f t="shared" si="168"/>
        <v>42818.499513888892</v>
      </c>
    </row>
    <row r="2708" spans="1:19" ht="43.2">
      <c r="A2708">
        <v>2706</v>
      </c>
      <c r="B2708" s="3" t="s">
        <v>2706</v>
      </c>
      <c r="C2708" s="3" t="s">
        <v>6816</v>
      </c>
      <c r="D2708" s="15">
        <v>35000</v>
      </c>
      <c r="E2708" s="1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7">
        <f t="shared" si="169"/>
        <v>133.07984790874525</v>
      </c>
      <c r="O2708" s="5">
        <f t="shared" si="170"/>
        <v>1.1229714285714285</v>
      </c>
      <c r="P2708" s="6" t="s">
        <v>8272</v>
      </c>
      <c r="Q2708" s="6" t="s">
        <v>8312</v>
      </c>
      <c r="R2708" s="11">
        <f t="shared" si="171"/>
        <v>41898.919942129629</v>
      </c>
      <c r="S2708" s="12">
        <f t="shared" si="168"/>
        <v>41927.915972222225</v>
      </c>
    </row>
    <row r="2709" spans="1:19" ht="43.2">
      <c r="A2709">
        <v>2707</v>
      </c>
      <c r="B2709" s="3" t="s">
        <v>2707</v>
      </c>
      <c r="C2709" s="3" t="s">
        <v>6817</v>
      </c>
      <c r="D2709" s="15">
        <v>8000</v>
      </c>
      <c r="E2709" s="1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7">
        <f t="shared" si="169"/>
        <v>20.304568527918782</v>
      </c>
      <c r="O2709" s="5">
        <f t="shared" si="170"/>
        <v>3.50844625</v>
      </c>
      <c r="P2709" s="6" t="s">
        <v>8272</v>
      </c>
      <c r="Q2709" s="6" t="s">
        <v>8312</v>
      </c>
      <c r="R2709" s="11">
        <f t="shared" si="171"/>
        <v>41391.407905092594</v>
      </c>
      <c r="S2709" s="12">
        <f t="shared" si="168"/>
        <v>41420.915972222225</v>
      </c>
    </row>
    <row r="2710" spans="1:19" ht="43.2">
      <c r="A2710">
        <v>2708</v>
      </c>
      <c r="B2710" s="3" t="s">
        <v>2708</v>
      </c>
      <c r="C2710" s="3" t="s">
        <v>6818</v>
      </c>
      <c r="D2710" s="15">
        <v>20000</v>
      </c>
      <c r="E2710" s="1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7">
        <f t="shared" si="169"/>
        <v>19.065776930409914</v>
      </c>
      <c r="O2710" s="5">
        <f t="shared" si="170"/>
        <v>2.3321535</v>
      </c>
      <c r="P2710" s="6" t="s">
        <v>8272</v>
      </c>
      <c r="Q2710" s="6" t="s">
        <v>8312</v>
      </c>
      <c r="R2710" s="11">
        <f t="shared" si="171"/>
        <v>42512.323217592595</v>
      </c>
      <c r="S2710" s="12">
        <f t="shared" si="168"/>
        <v>42572.323217592595</v>
      </c>
    </row>
    <row r="2711" spans="1:19" ht="43.2">
      <c r="A2711">
        <v>2709</v>
      </c>
      <c r="B2711" s="3" t="s">
        <v>2709</v>
      </c>
      <c r="C2711" s="3" t="s">
        <v>6819</v>
      </c>
      <c r="D2711" s="15">
        <v>50000</v>
      </c>
      <c r="E2711" s="1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7">
        <f t="shared" si="169"/>
        <v>162.33766233766235</v>
      </c>
      <c r="O2711" s="5">
        <f t="shared" si="170"/>
        <v>1.01606</v>
      </c>
      <c r="P2711" s="6" t="s">
        <v>8272</v>
      </c>
      <c r="Q2711" s="6" t="s">
        <v>8312</v>
      </c>
      <c r="R2711" s="11">
        <f t="shared" si="171"/>
        <v>42611.774780092594</v>
      </c>
      <c r="S2711" s="12">
        <f t="shared" si="168"/>
        <v>42646.790972222225</v>
      </c>
    </row>
    <row r="2712" spans="1:19" ht="28.8">
      <c r="A2712">
        <v>2710</v>
      </c>
      <c r="B2712" s="3" t="s">
        <v>2710</v>
      </c>
      <c r="C2712" s="3" t="s">
        <v>6820</v>
      </c>
      <c r="D2712" s="15">
        <v>60000</v>
      </c>
      <c r="E2712" s="1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7">
        <f t="shared" si="169"/>
        <v>55.147058823529413</v>
      </c>
      <c r="O2712" s="5">
        <f t="shared" si="170"/>
        <v>1.5390035000000002</v>
      </c>
      <c r="P2712" s="6" t="s">
        <v>8272</v>
      </c>
      <c r="Q2712" s="6" t="s">
        <v>8312</v>
      </c>
      <c r="R2712" s="11">
        <f t="shared" si="171"/>
        <v>41827.854490740741</v>
      </c>
      <c r="S2712" s="12">
        <f t="shared" si="168"/>
        <v>41859.708333333336</v>
      </c>
    </row>
    <row r="2713" spans="1:19" ht="43.2">
      <c r="A2713">
        <v>2711</v>
      </c>
      <c r="B2713" s="3" t="s">
        <v>2711</v>
      </c>
      <c r="C2713" s="3" t="s">
        <v>6821</v>
      </c>
      <c r="D2713" s="15">
        <v>3910</v>
      </c>
      <c r="E2713" s="1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7">
        <f t="shared" si="169"/>
        <v>53.561643835616437</v>
      </c>
      <c r="O2713" s="5">
        <f t="shared" si="170"/>
        <v>1.007161125319693</v>
      </c>
      <c r="P2713" s="6" t="s">
        <v>8272</v>
      </c>
      <c r="Q2713" s="6" t="s">
        <v>8312</v>
      </c>
      <c r="R2713" s="11">
        <f t="shared" si="171"/>
        <v>41780.370254629626</v>
      </c>
      <c r="S2713" s="12">
        <f t="shared" si="168"/>
        <v>41810.542361111111</v>
      </c>
    </row>
    <row r="2714" spans="1:19" ht="43.2">
      <c r="A2714">
        <v>2712</v>
      </c>
      <c r="B2714" s="3" t="s">
        <v>2712</v>
      </c>
      <c r="C2714" s="3" t="s">
        <v>6822</v>
      </c>
      <c r="D2714" s="15">
        <v>5500</v>
      </c>
      <c r="E2714" s="1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7">
        <f t="shared" si="169"/>
        <v>38.46153846153846</v>
      </c>
      <c r="O2714" s="5">
        <f t="shared" si="170"/>
        <v>1.3138181818181818</v>
      </c>
      <c r="P2714" s="6" t="s">
        <v>8272</v>
      </c>
      <c r="Q2714" s="6" t="s">
        <v>8312</v>
      </c>
      <c r="R2714" s="11">
        <f t="shared" si="171"/>
        <v>41431.687037037038</v>
      </c>
      <c r="S2714" s="12">
        <f t="shared" si="168"/>
        <v>41468.375</v>
      </c>
    </row>
    <row r="2715" spans="1:19" ht="43.2">
      <c r="A2715">
        <v>2713</v>
      </c>
      <c r="B2715" s="3" t="s">
        <v>2713</v>
      </c>
      <c r="C2715" s="3" t="s">
        <v>6823</v>
      </c>
      <c r="D2715" s="15">
        <v>150000</v>
      </c>
      <c r="E2715" s="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7">
        <f t="shared" si="169"/>
        <v>105.63380281690141</v>
      </c>
      <c r="O2715" s="5">
        <f t="shared" si="170"/>
        <v>1.0224133333333334</v>
      </c>
      <c r="P2715" s="6" t="s">
        <v>8272</v>
      </c>
      <c r="Q2715" s="6" t="s">
        <v>8312</v>
      </c>
      <c r="R2715" s="11">
        <f t="shared" si="171"/>
        <v>42322.278749999998</v>
      </c>
      <c r="S2715" s="12">
        <f t="shared" si="168"/>
        <v>42362.278749999998</v>
      </c>
    </row>
    <row r="2716" spans="1:19" ht="28.8">
      <c r="A2716">
        <v>2714</v>
      </c>
      <c r="B2716" s="3" t="s">
        <v>2714</v>
      </c>
      <c r="C2716" s="3" t="s">
        <v>6824</v>
      </c>
      <c r="D2716" s="15">
        <v>25000</v>
      </c>
      <c r="E2716" s="1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7">
        <f t="shared" si="169"/>
        <v>81.967213114754102</v>
      </c>
      <c r="O2716" s="5">
        <f t="shared" si="170"/>
        <v>1.1635599999999999</v>
      </c>
      <c r="P2716" s="6" t="s">
        <v>8272</v>
      </c>
      <c r="Q2716" s="6" t="s">
        <v>8312</v>
      </c>
      <c r="R2716" s="11">
        <f t="shared" si="171"/>
        <v>42629.280046296291</v>
      </c>
      <c r="S2716" s="12">
        <f t="shared" si="168"/>
        <v>42657.583333333328</v>
      </c>
    </row>
    <row r="2717" spans="1:19" ht="43.2">
      <c r="A2717">
        <v>2715</v>
      </c>
      <c r="B2717" s="3" t="s">
        <v>2715</v>
      </c>
      <c r="C2717" s="3" t="s">
        <v>6825</v>
      </c>
      <c r="D2717" s="15">
        <v>12000</v>
      </c>
      <c r="E2717" s="1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7">
        <f t="shared" si="169"/>
        <v>21.778584392014519</v>
      </c>
      <c r="O2717" s="5">
        <f t="shared" si="170"/>
        <v>2.6462241666666664</v>
      </c>
      <c r="P2717" s="6" t="s">
        <v>8272</v>
      </c>
      <c r="Q2717" s="6" t="s">
        <v>8312</v>
      </c>
      <c r="R2717" s="11">
        <f t="shared" si="171"/>
        <v>42387.023472222223</v>
      </c>
      <c r="S2717" s="12">
        <f t="shared" si="168"/>
        <v>42421.023472222223</v>
      </c>
    </row>
    <row r="2718" spans="1:19" ht="72">
      <c r="A2718">
        <v>2716</v>
      </c>
      <c r="B2718" s="3" t="s">
        <v>2716</v>
      </c>
      <c r="C2718" s="3" t="s">
        <v>6826</v>
      </c>
      <c r="D2718" s="15">
        <v>10000</v>
      </c>
      <c r="E2718" s="1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7">
        <f t="shared" si="169"/>
        <v>53.475935828877006</v>
      </c>
      <c r="O2718" s="5">
        <f t="shared" si="170"/>
        <v>1.1998010000000001</v>
      </c>
      <c r="P2718" s="6" t="s">
        <v>8272</v>
      </c>
      <c r="Q2718" s="6" t="s">
        <v>8312</v>
      </c>
      <c r="R2718" s="11">
        <f t="shared" si="171"/>
        <v>42254.958252314813</v>
      </c>
      <c r="S2718" s="12">
        <f t="shared" si="168"/>
        <v>42284.958252314813</v>
      </c>
    </row>
    <row r="2719" spans="1:19" ht="43.2">
      <c r="A2719">
        <v>2717</v>
      </c>
      <c r="B2719" s="3" t="s">
        <v>2717</v>
      </c>
      <c r="C2719" s="3" t="s">
        <v>6827</v>
      </c>
      <c r="D2719" s="15">
        <v>25000</v>
      </c>
      <c r="E2719" s="1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7">
        <f t="shared" si="169"/>
        <v>76.92307692307692</v>
      </c>
      <c r="O2719" s="5">
        <f t="shared" si="170"/>
        <v>1.2010400000000001</v>
      </c>
      <c r="P2719" s="6" t="s">
        <v>8272</v>
      </c>
      <c r="Q2719" s="6" t="s">
        <v>8312</v>
      </c>
      <c r="R2719" s="11">
        <f t="shared" si="171"/>
        <v>41934.539918981478</v>
      </c>
      <c r="S2719" s="12">
        <f t="shared" si="168"/>
        <v>41979.581585648149</v>
      </c>
    </row>
    <row r="2720" spans="1:19" ht="43.2">
      <c r="A2720">
        <v>2718</v>
      </c>
      <c r="B2720" s="3" t="s">
        <v>2718</v>
      </c>
      <c r="C2720" s="3" t="s">
        <v>6828</v>
      </c>
      <c r="D2720" s="15">
        <v>18000</v>
      </c>
      <c r="E2720" s="1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7">
        <f t="shared" si="169"/>
        <v>121.62162162162163</v>
      </c>
      <c r="O2720" s="5">
        <f t="shared" si="170"/>
        <v>1.0358333333333334</v>
      </c>
      <c r="P2720" s="6" t="s">
        <v>8272</v>
      </c>
      <c r="Q2720" s="6" t="s">
        <v>8312</v>
      </c>
      <c r="R2720" s="11">
        <f t="shared" si="171"/>
        <v>42465.221585648149</v>
      </c>
      <c r="S2720" s="12">
        <f t="shared" si="168"/>
        <v>42493.583333333328</v>
      </c>
    </row>
    <row r="2721" spans="1:19" ht="43.2">
      <c r="A2721">
        <v>2719</v>
      </c>
      <c r="B2721" s="3" t="s">
        <v>2719</v>
      </c>
      <c r="C2721" s="3" t="s">
        <v>6829</v>
      </c>
      <c r="D2721" s="15">
        <v>6000</v>
      </c>
      <c r="E2721" s="1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7">
        <f t="shared" si="169"/>
        <v>86.956521739130437</v>
      </c>
      <c r="O2721" s="5">
        <f t="shared" si="170"/>
        <v>1.0883333333333334</v>
      </c>
      <c r="P2721" s="6" t="s">
        <v>8272</v>
      </c>
      <c r="Q2721" s="6" t="s">
        <v>8312</v>
      </c>
      <c r="R2721" s="11">
        <f t="shared" si="171"/>
        <v>42417.656180555554</v>
      </c>
      <c r="S2721" s="12">
        <f t="shared" si="168"/>
        <v>42477.61451388889</v>
      </c>
    </row>
    <row r="2722" spans="1:19" ht="43.2">
      <c r="A2722">
        <v>2720</v>
      </c>
      <c r="B2722" s="3" t="s">
        <v>2720</v>
      </c>
      <c r="C2722" s="3" t="s">
        <v>6830</v>
      </c>
      <c r="D2722" s="15">
        <v>25000</v>
      </c>
      <c r="E2722" s="1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7">
        <f t="shared" si="169"/>
        <v>144.50867052023122</v>
      </c>
      <c r="O2722" s="5">
        <f t="shared" si="170"/>
        <v>1.1812400000000001</v>
      </c>
      <c r="P2722" s="6" t="s">
        <v>8272</v>
      </c>
      <c r="Q2722" s="6" t="s">
        <v>8312</v>
      </c>
      <c r="R2722" s="11">
        <f t="shared" si="171"/>
        <v>42655.090891203705</v>
      </c>
      <c r="S2722" s="12">
        <f t="shared" si="168"/>
        <v>42685.132557870369</v>
      </c>
    </row>
    <row r="2723" spans="1:19" ht="43.2">
      <c r="A2723">
        <v>2721</v>
      </c>
      <c r="B2723" s="3" t="s">
        <v>2721</v>
      </c>
      <c r="C2723" s="3" t="s">
        <v>6831</v>
      </c>
      <c r="D2723" s="15">
        <v>750</v>
      </c>
      <c r="E2723" s="1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7">
        <f t="shared" si="169"/>
        <v>2.7881040892193307</v>
      </c>
      <c r="O2723" s="5">
        <f t="shared" si="170"/>
        <v>14.62</v>
      </c>
      <c r="P2723" s="6" t="s">
        <v>8274</v>
      </c>
      <c r="Q2723" s="6" t="s">
        <v>8304</v>
      </c>
      <c r="R2723" s="11">
        <f t="shared" si="171"/>
        <v>41493.168958333335</v>
      </c>
      <c r="S2723" s="12">
        <f t="shared" si="168"/>
        <v>41523.416666666664</v>
      </c>
    </row>
    <row r="2724" spans="1:19" ht="43.2">
      <c r="A2724">
        <v>2722</v>
      </c>
      <c r="B2724" s="3" t="s">
        <v>2722</v>
      </c>
      <c r="C2724" s="3" t="s">
        <v>6832</v>
      </c>
      <c r="D2724" s="15">
        <v>5000</v>
      </c>
      <c r="E2724" s="1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7">
        <f t="shared" si="169"/>
        <v>27.027027027027028</v>
      </c>
      <c r="O2724" s="5">
        <f t="shared" si="170"/>
        <v>2.5253999999999999</v>
      </c>
      <c r="P2724" s="6" t="s">
        <v>8274</v>
      </c>
      <c r="Q2724" s="6" t="s">
        <v>8304</v>
      </c>
      <c r="R2724" s="11">
        <f t="shared" si="171"/>
        <v>42704.482094907406</v>
      </c>
      <c r="S2724" s="12">
        <f t="shared" si="168"/>
        <v>42764.482094907406</v>
      </c>
    </row>
    <row r="2725" spans="1:19" ht="43.2">
      <c r="A2725">
        <v>2723</v>
      </c>
      <c r="B2725" s="3" t="s">
        <v>2723</v>
      </c>
      <c r="C2725" s="3" t="s">
        <v>6833</v>
      </c>
      <c r="D2725" s="15">
        <v>12000</v>
      </c>
      <c r="E2725" s="1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7">
        <f t="shared" si="169"/>
        <v>68.181818181818187</v>
      </c>
      <c r="O2725" s="5">
        <f t="shared" si="170"/>
        <v>1.4005000000000001</v>
      </c>
      <c r="P2725" s="6" t="s">
        <v>8274</v>
      </c>
      <c r="Q2725" s="6" t="s">
        <v>8304</v>
      </c>
      <c r="R2725" s="11">
        <f t="shared" si="171"/>
        <v>41944.46398148148</v>
      </c>
      <c r="S2725" s="12">
        <f t="shared" si="168"/>
        <v>42004.505648148144</v>
      </c>
    </row>
    <row r="2726" spans="1:19" ht="43.2">
      <c r="A2726">
        <v>2724</v>
      </c>
      <c r="B2726" s="3" t="s">
        <v>2724</v>
      </c>
      <c r="C2726" s="3" t="s">
        <v>6834</v>
      </c>
      <c r="D2726" s="15">
        <v>2468</v>
      </c>
      <c r="E2726" s="1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7">
        <f t="shared" si="169"/>
        <v>2.4219823356231598</v>
      </c>
      <c r="O2726" s="5">
        <f t="shared" si="170"/>
        <v>2.9687520259319289</v>
      </c>
      <c r="P2726" s="6" t="s">
        <v>8274</v>
      </c>
      <c r="Q2726" s="6" t="s">
        <v>8304</v>
      </c>
      <c r="R2726" s="11">
        <f t="shared" si="171"/>
        <v>42198.95207175926</v>
      </c>
      <c r="S2726" s="12">
        <f t="shared" si="168"/>
        <v>42230.95207175926</v>
      </c>
    </row>
    <row r="2727" spans="1:19" ht="43.2">
      <c r="A2727">
        <v>2725</v>
      </c>
      <c r="B2727" s="3" t="s">
        <v>2725</v>
      </c>
      <c r="C2727" s="3" t="s">
        <v>6835</v>
      </c>
      <c r="D2727" s="15">
        <v>40000</v>
      </c>
      <c r="E2727" s="1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7">
        <f t="shared" si="169"/>
        <v>353.98230088495575</v>
      </c>
      <c r="O2727" s="5">
        <f t="shared" si="170"/>
        <v>1.445425</v>
      </c>
      <c r="P2727" s="6" t="s">
        <v>8274</v>
      </c>
      <c r="Q2727" s="6" t="s">
        <v>8304</v>
      </c>
      <c r="R2727" s="11">
        <f t="shared" si="171"/>
        <v>42745.369618055556</v>
      </c>
      <c r="S2727" s="12">
        <f t="shared" si="168"/>
        <v>42795.369618055556</v>
      </c>
    </row>
    <row r="2728" spans="1:19">
      <c r="A2728">
        <v>2726</v>
      </c>
      <c r="B2728" s="3" t="s">
        <v>2726</v>
      </c>
      <c r="C2728" s="3" t="s">
        <v>6836</v>
      </c>
      <c r="D2728" s="15">
        <v>100000</v>
      </c>
      <c r="E2728" s="1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7">
        <f t="shared" si="169"/>
        <v>247.52475247524754</v>
      </c>
      <c r="O2728" s="5">
        <f t="shared" si="170"/>
        <v>1.05745</v>
      </c>
      <c r="P2728" s="6" t="s">
        <v>8274</v>
      </c>
      <c r="Q2728" s="6" t="s">
        <v>8304</v>
      </c>
      <c r="R2728" s="11">
        <f t="shared" si="171"/>
        <v>42452.204988425925</v>
      </c>
      <c r="S2728" s="12">
        <f t="shared" si="168"/>
        <v>42482.204988425925</v>
      </c>
    </row>
    <row r="2729" spans="1:19" ht="43.2">
      <c r="A2729">
        <v>2727</v>
      </c>
      <c r="B2729" s="3" t="s">
        <v>2727</v>
      </c>
      <c r="C2729" s="3" t="s">
        <v>6837</v>
      </c>
      <c r="D2729" s="15">
        <v>10000</v>
      </c>
      <c r="E2729" s="1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7">
        <f t="shared" si="169"/>
        <v>14.144271570014144</v>
      </c>
      <c r="O2729" s="5">
        <f t="shared" si="170"/>
        <v>4.9321000000000002</v>
      </c>
      <c r="P2729" s="6" t="s">
        <v>8274</v>
      </c>
      <c r="Q2729" s="6" t="s">
        <v>8304</v>
      </c>
      <c r="R2729" s="11">
        <f t="shared" si="171"/>
        <v>42198.301655092597</v>
      </c>
      <c r="S2729" s="12">
        <f t="shared" si="168"/>
        <v>42223.301655092597</v>
      </c>
    </row>
    <row r="2730" spans="1:19" ht="28.8">
      <c r="A2730">
        <v>2728</v>
      </c>
      <c r="B2730" s="3" t="s">
        <v>2728</v>
      </c>
      <c r="C2730" s="3" t="s">
        <v>6838</v>
      </c>
      <c r="D2730" s="15">
        <v>15000</v>
      </c>
      <c r="E2730" s="1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7">
        <f t="shared" si="169"/>
        <v>38.265306122448976</v>
      </c>
      <c r="O2730" s="5">
        <f t="shared" si="170"/>
        <v>2.0182666666666669</v>
      </c>
      <c r="P2730" s="6" t="s">
        <v>8274</v>
      </c>
      <c r="Q2730" s="6" t="s">
        <v>8304</v>
      </c>
      <c r="R2730" s="11">
        <f t="shared" si="171"/>
        <v>42333.22493055556</v>
      </c>
      <c r="S2730" s="12">
        <f t="shared" si="168"/>
        <v>42368.22493055556</v>
      </c>
    </row>
    <row r="2731" spans="1:19" ht="28.8">
      <c r="A2731">
        <v>2729</v>
      </c>
      <c r="B2731" s="3" t="s">
        <v>2729</v>
      </c>
      <c r="C2731" s="3" t="s">
        <v>6839</v>
      </c>
      <c r="D2731" s="15">
        <v>7500</v>
      </c>
      <c r="E2731" s="1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7">
        <f t="shared" si="169"/>
        <v>326.08695652173913</v>
      </c>
      <c r="O2731" s="5">
        <f t="shared" si="170"/>
        <v>1.0444</v>
      </c>
      <c r="P2731" s="6" t="s">
        <v>8274</v>
      </c>
      <c r="Q2731" s="6" t="s">
        <v>8304</v>
      </c>
      <c r="R2731" s="11">
        <f t="shared" si="171"/>
        <v>42094.865706018521</v>
      </c>
      <c r="S2731" s="12">
        <f t="shared" si="168"/>
        <v>42124.865706018521</v>
      </c>
    </row>
    <row r="2732" spans="1:19" ht="43.2">
      <c r="A2732">
        <v>2730</v>
      </c>
      <c r="B2732" s="3" t="s">
        <v>2730</v>
      </c>
      <c r="C2732" s="3" t="s">
        <v>6840</v>
      </c>
      <c r="D2732" s="15">
        <v>27000</v>
      </c>
      <c r="E2732" s="1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7">
        <f t="shared" si="169"/>
        <v>39.589442815249264</v>
      </c>
      <c r="O2732" s="5">
        <f t="shared" si="170"/>
        <v>1.7029262962962963</v>
      </c>
      <c r="P2732" s="6" t="s">
        <v>8274</v>
      </c>
      <c r="Q2732" s="6" t="s">
        <v>8304</v>
      </c>
      <c r="R2732" s="11">
        <f t="shared" si="171"/>
        <v>41351.166377314818</v>
      </c>
      <c r="S2732" s="12">
        <f t="shared" si="168"/>
        <v>41386.166377314818</v>
      </c>
    </row>
    <row r="2733" spans="1:19" ht="57.6">
      <c r="A2733">
        <v>2731</v>
      </c>
      <c r="B2733" s="3" t="s">
        <v>2731</v>
      </c>
      <c r="C2733" s="3" t="s">
        <v>6841</v>
      </c>
      <c r="D2733" s="15">
        <v>30000</v>
      </c>
      <c r="E2733" s="1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7">
        <f t="shared" si="169"/>
        <v>810.81081081081084</v>
      </c>
      <c r="O2733" s="5">
        <f t="shared" si="170"/>
        <v>1.0430333333333333</v>
      </c>
      <c r="P2733" s="6" t="s">
        <v>8274</v>
      </c>
      <c r="Q2733" s="6" t="s">
        <v>8304</v>
      </c>
      <c r="R2733" s="11">
        <f t="shared" si="171"/>
        <v>41872.150717592594</v>
      </c>
      <c r="S2733" s="12">
        <f t="shared" si="168"/>
        <v>41929.791666666664</v>
      </c>
    </row>
    <row r="2734" spans="1:19" ht="43.2">
      <c r="A2734">
        <v>2732</v>
      </c>
      <c r="B2734" s="3" t="s">
        <v>2732</v>
      </c>
      <c r="C2734" s="3" t="s">
        <v>6842</v>
      </c>
      <c r="D2734" s="15">
        <v>12000</v>
      </c>
      <c r="E2734" s="1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7">
        <f t="shared" si="169"/>
        <v>82.191780821917803</v>
      </c>
      <c r="O2734" s="5">
        <f t="shared" si="170"/>
        <v>1.1825000000000001</v>
      </c>
      <c r="P2734" s="6" t="s">
        <v>8274</v>
      </c>
      <c r="Q2734" s="6" t="s">
        <v>8304</v>
      </c>
      <c r="R2734" s="11">
        <f t="shared" si="171"/>
        <v>41389.433194444442</v>
      </c>
      <c r="S2734" s="12">
        <f t="shared" si="168"/>
        <v>41421.625</v>
      </c>
    </row>
    <row r="2735" spans="1:19" ht="43.2">
      <c r="A2735">
        <v>2733</v>
      </c>
      <c r="B2735" s="3" t="s">
        <v>2733</v>
      </c>
      <c r="C2735" s="3" t="s">
        <v>6843</v>
      </c>
      <c r="D2735" s="15">
        <v>50000</v>
      </c>
      <c r="E2735" s="1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7">
        <f t="shared" si="169"/>
        <v>420.16806722689074</v>
      </c>
      <c r="O2735" s="5">
        <f t="shared" si="170"/>
        <v>1.07538</v>
      </c>
      <c r="P2735" s="6" t="s">
        <v>8274</v>
      </c>
      <c r="Q2735" s="6" t="s">
        <v>8304</v>
      </c>
      <c r="R2735" s="11">
        <f t="shared" si="171"/>
        <v>42043.897847222222</v>
      </c>
      <c r="S2735" s="12">
        <f t="shared" si="168"/>
        <v>42103.856180555551</v>
      </c>
    </row>
    <row r="2736" spans="1:19" ht="43.2">
      <c r="A2736">
        <v>2734</v>
      </c>
      <c r="B2736" s="3" t="s">
        <v>2734</v>
      </c>
      <c r="C2736" s="3" t="s">
        <v>6844</v>
      </c>
      <c r="D2736" s="15">
        <v>1</v>
      </c>
      <c r="E2736" s="1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7">
        <f t="shared" si="169"/>
        <v>6.1349693251533744E-3</v>
      </c>
      <c r="O2736" s="5">
        <f t="shared" si="170"/>
        <v>22603</v>
      </c>
      <c r="P2736" s="6" t="s">
        <v>8274</v>
      </c>
      <c r="Q2736" s="6" t="s">
        <v>8304</v>
      </c>
      <c r="R2736" s="11">
        <f t="shared" si="171"/>
        <v>42626.293888888889</v>
      </c>
      <c r="S2736" s="12">
        <f t="shared" si="168"/>
        <v>42656.540972222225</v>
      </c>
    </row>
    <row r="2737" spans="1:19" ht="43.2">
      <c r="A2737">
        <v>2735</v>
      </c>
      <c r="B2737" s="3" t="s">
        <v>2735</v>
      </c>
      <c r="C2737" s="3" t="s">
        <v>6845</v>
      </c>
      <c r="D2737" s="15">
        <v>750</v>
      </c>
      <c r="E2737" s="1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7">
        <f t="shared" si="169"/>
        <v>2.2123893805309733</v>
      </c>
      <c r="O2737" s="5">
        <f t="shared" si="170"/>
        <v>9.7813466666666677</v>
      </c>
      <c r="P2737" s="6" t="s">
        <v>8274</v>
      </c>
      <c r="Q2737" s="6" t="s">
        <v>8304</v>
      </c>
      <c r="R2737" s="11">
        <f t="shared" si="171"/>
        <v>41315.745949074073</v>
      </c>
      <c r="S2737" s="12">
        <f t="shared" si="168"/>
        <v>41346.458333333336</v>
      </c>
    </row>
    <row r="2738" spans="1:19" ht="57.6">
      <c r="A2738">
        <v>2736</v>
      </c>
      <c r="B2738" s="3" t="s">
        <v>2736</v>
      </c>
      <c r="C2738" s="3" t="s">
        <v>6846</v>
      </c>
      <c r="D2738" s="15">
        <v>8000</v>
      </c>
      <c r="E2738" s="1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7">
        <f t="shared" si="169"/>
        <v>137.93103448275863</v>
      </c>
      <c r="O2738" s="5">
        <f t="shared" si="170"/>
        <v>1.2290000000000001</v>
      </c>
      <c r="P2738" s="6" t="s">
        <v>8274</v>
      </c>
      <c r="Q2738" s="6" t="s">
        <v>8304</v>
      </c>
      <c r="R2738" s="11">
        <f t="shared" si="171"/>
        <v>41722.291354166664</v>
      </c>
      <c r="S2738" s="12">
        <f t="shared" si="168"/>
        <v>41752.291354166664</v>
      </c>
    </row>
    <row r="2739" spans="1:19" ht="43.2">
      <c r="A2739">
        <v>2737</v>
      </c>
      <c r="B2739" s="3" t="s">
        <v>2737</v>
      </c>
      <c r="C2739" s="3" t="s">
        <v>6847</v>
      </c>
      <c r="D2739" s="15">
        <v>30000</v>
      </c>
      <c r="E2739" s="1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7">
        <f t="shared" si="169"/>
        <v>65.78947368421052</v>
      </c>
      <c r="O2739" s="5">
        <f t="shared" si="170"/>
        <v>2.4606080000000001</v>
      </c>
      <c r="P2739" s="6" t="s">
        <v>8274</v>
      </c>
      <c r="Q2739" s="6" t="s">
        <v>8304</v>
      </c>
      <c r="R2739" s="11">
        <f t="shared" si="171"/>
        <v>41611.542673611111</v>
      </c>
      <c r="S2739" s="12">
        <f t="shared" si="168"/>
        <v>41654.416666666664</v>
      </c>
    </row>
    <row r="2740" spans="1:19" ht="43.2">
      <c r="A2740">
        <v>2738</v>
      </c>
      <c r="B2740" s="3" t="s">
        <v>2738</v>
      </c>
      <c r="C2740" s="3" t="s">
        <v>6848</v>
      </c>
      <c r="D2740" s="15">
        <v>5000</v>
      </c>
      <c r="E2740" s="1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7">
        <f t="shared" si="169"/>
        <v>333.33333333333331</v>
      </c>
      <c r="O2740" s="5">
        <f t="shared" si="170"/>
        <v>1.4794</v>
      </c>
      <c r="P2740" s="6" t="s">
        <v>8274</v>
      </c>
      <c r="Q2740" s="6" t="s">
        <v>8304</v>
      </c>
      <c r="R2740" s="11">
        <f t="shared" si="171"/>
        <v>42619.768564814818</v>
      </c>
      <c r="S2740" s="12">
        <f t="shared" si="168"/>
        <v>42679.768564814818</v>
      </c>
    </row>
    <row r="2741" spans="1:19" ht="43.2">
      <c r="A2741">
        <v>2739</v>
      </c>
      <c r="B2741" s="3" t="s">
        <v>2739</v>
      </c>
      <c r="C2741" s="3" t="s">
        <v>6849</v>
      </c>
      <c r="D2741" s="15">
        <v>1100</v>
      </c>
      <c r="E2741" s="1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7">
        <f t="shared" si="169"/>
        <v>5.7591623036649215</v>
      </c>
      <c r="O2741" s="5">
        <f t="shared" si="170"/>
        <v>3.8409090909090908</v>
      </c>
      <c r="P2741" s="6" t="s">
        <v>8274</v>
      </c>
      <c r="Q2741" s="6" t="s">
        <v>8304</v>
      </c>
      <c r="R2741" s="11">
        <f t="shared" si="171"/>
        <v>41719.512928240743</v>
      </c>
      <c r="S2741" s="12">
        <f t="shared" si="168"/>
        <v>41764.512928240743</v>
      </c>
    </row>
    <row r="2742" spans="1:19" ht="43.2">
      <c r="A2742">
        <v>2740</v>
      </c>
      <c r="B2742" s="3" t="s">
        <v>2740</v>
      </c>
      <c r="C2742" s="3" t="s">
        <v>6850</v>
      </c>
      <c r="D2742" s="15">
        <v>300</v>
      </c>
      <c r="E2742" s="1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7">
        <f t="shared" si="169"/>
        <v>17.647058823529413</v>
      </c>
      <c r="O2742" s="5">
        <f t="shared" si="170"/>
        <v>1.0333333333333334</v>
      </c>
      <c r="P2742" s="6" t="s">
        <v>8274</v>
      </c>
      <c r="Q2742" s="6" t="s">
        <v>8304</v>
      </c>
      <c r="R2742" s="11">
        <f t="shared" si="171"/>
        <v>42044.656851851847</v>
      </c>
      <c r="S2742" s="12">
        <f t="shared" si="168"/>
        <v>42074.61518518519</v>
      </c>
    </row>
    <row r="2743" spans="1:19" ht="28.8">
      <c r="A2743">
        <v>2741</v>
      </c>
      <c r="B2743" s="3" t="s">
        <v>2741</v>
      </c>
      <c r="C2743" s="3" t="s">
        <v>6851</v>
      </c>
      <c r="D2743" s="15">
        <v>8000</v>
      </c>
      <c r="E2743" s="1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7">
        <f t="shared" si="169"/>
        <v>2000</v>
      </c>
      <c r="O2743" s="5">
        <f t="shared" si="170"/>
        <v>4.3750000000000004E-3</v>
      </c>
      <c r="P2743" s="6" t="s">
        <v>8277</v>
      </c>
      <c r="Q2743" s="6" t="s">
        <v>8313</v>
      </c>
      <c r="R2743" s="11">
        <f t="shared" si="171"/>
        <v>41911.282430555555</v>
      </c>
      <c r="S2743" s="12">
        <f t="shared" si="168"/>
        <v>41931.713194444441</v>
      </c>
    </row>
    <row r="2744" spans="1:19" ht="43.2">
      <c r="A2744">
        <v>2742</v>
      </c>
      <c r="B2744" s="3" t="s">
        <v>2742</v>
      </c>
      <c r="C2744" s="3" t="s">
        <v>6852</v>
      </c>
      <c r="D2744" s="15">
        <v>2500</v>
      </c>
      <c r="E2744" s="1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7">
        <f t="shared" si="169"/>
        <v>138.88888888888889</v>
      </c>
      <c r="O2744" s="5">
        <f t="shared" si="170"/>
        <v>0.29239999999999999</v>
      </c>
      <c r="P2744" s="6" t="s">
        <v>8277</v>
      </c>
      <c r="Q2744" s="6" t="s">
        <v>8313</v>
      </c>
      <c r="R2744" s="11">
        <f t="shared" si="171"/>
        <v>41030.344756944447</v>
      </c>
      <c r="S2744" s="12">
        <f t="shared" si="168"/>
        <v>41044.344756944447</v>
      </c>
    </row>
    <row r="2745" spans="1:19" ht="57.6">
      <c r="A2745">
        <v>2743</v>
      </c>
      <c r="B2745" s="3" t="s">
        <v>2743</v>
      </c>
      <c r="C2745" s="3" t="s">
        <v>6853</v>
      </c>
      <c r="D2745" s="15">
        <v>5999</v>
      </c>
      <c r="E2745" s="1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7" t="e">
        <f t="shared" si="169"/>
        <v>#DIV/0!</v>
      </c>
      <c r="O2745" s="5">
        <f t="shared" si="170"/>
        <v>0</v>
      </c>
      <c r="P2745" s="6" t="s">
        <v>8277</v>
      </c>
      <c r="Q2745" s="6" t="s">
        <v>8313</v>
      </c>
      <c r="R2745" s="11">
        <f t="shared" si="171"/>
        <v>42631.953784722224</v>
      </c>
      <c r="S2745" s="12">
        <f t="shared" si="168"/>
        <v>42661.953784722224</v>
      </c>
    </row>
    <row r="2746" spans="1:19" ht="43.2">
      <c r="A2746">
        <v>2744</v>
      </c>
      <c r="B2746" s="3" t="s">
        <v>2744</v>
      </c>
      <c r="C2746" s="3" t="s">
        <v>6854</v>
      </c>
      <c r="D2746" s="15">
        <v>16000</v>
      </c>
      <c r="E2746" s="1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7">
        <f t="shared" si="169"/>
        <v>727.27272727272725</v>
      </c>
      <c r="O2746" s="5">
        <f t="shared" si="170"/>
        <v>5.2187499999999998E-2</v>
      </c>
      <c r="P2746" s="6" t="s">
        <v>8277</v>
      </c>
      <c r="Q2746" s="6" t="s">
        <v>8313</v>
      </c>
      <c r="R2746" s="11">
        <f t="shared" si="171"/>
        <v>40937.687476851854</v>
      </c>
      <c r="S2746" s="12">
        <f t="shared" si="168"/>
        <v>40967.687476851854</v>
      </c>
    </row>
    <row r="2747" spans="1:19" ht="43.2">
      <c r="A2747">
        <v>2745</v>
      </c>
      <c r="B2747" s="3" t="s">
        <v>2745</v>
      </c>
      <c r="C2747" s="3" t="s">
        <v>6855</v>
      </c>
      <c r="D2747" s="15">
        <v>8000</v>
      </c>
      <c r="E2747" s="1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7">
        <f t="shared" si="169"/>
        <v>163.26530612244898</v>
      </c>
      <c r="O2747" s="5">
        <f t="shared" si="170"/>
        <v>0.21887499999999999</v>
      </c>
      <c r="P2747" s="6" t="s">
        <v>8277</v>
      </c>
      <c r="Q2747" s="6" t="s">
        <v>8313</v>
      </c>
      <c r="R2747" s="11">
        <f t="shared" si="171"/>
        <v>41044.613055555557</v>
      </c>
      <c r="S2747" s="12">
        <f t="shared" si="168"/>
        <v>41104.613055555557</v>
      </c>
    </row>
    <row r="2748" spans="1:19" ht="43.2">
      <c r="A2748">
        <v>2746</v>
      </c>
      <c r="B2748" s="3" t="s">
        <v>2746</v>
      </c>
      <c r="C2748" s="3" t="s">
        <v>6856</v>
      </c>
      <c r="D2748" s="15">
        <v>3000</v>
      </c>
      <c r="E2748" s="1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7">
        <f t="shared" si="169"/>
        <v>157.89473684210526</v>
      </c>
      <c r="O2748" s="5">
        <f t="shared" si="170"/>
        <v>0.26700000000000002</v>
      </c>
      <c r="P2748" s="6" t="s">
        <v>8277</v>
      </c>
      <c r="Q2748" s="6" t="s">
        <v>8313</v>
      </c>
      <c r="R2748" s="11">
        <f t="shared" si="171"/>
        <v>41850.406377314815</v>
      </c>
      <c r="S2748" s="12">
        <f t="shared" si="168"/>
        <v>41880.406377314815</v>
      </c>
    </row>
    <row r="2749" spans="1:19" ht="43.2">
      <c r="A2749">
        <v>2747</v>
      </c>
      <c r="B2749" s="3" t="s">
        <v>2747</v>
      </c>
      <c r="C2749" s="3" t="s">
        <v>6857</v>
      </c>
      <c r="D2749" s="15">
        <v>500</v>
      </c>
      <c r="E2749" s="1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7">
        <f t="shared" si="169"/>
        <v>125</v>
      </c>
      <c r="O2749" s="5">
        <f t="shared" si="170"/>
        <v>0.28000000000000003</v>
      </c>
      <c r="P2749" s="6" t="s">
        <v>8277</v>
      </c>
      <c r="Q2749" s="6" t="s">
        <v>8313</v>
      </c>
      <c r="R2749" s="11">
        <f t="shared" si="171"/>
        <v>41044.273113425923</v>
      </c>
      <c r="S2749" s="12">
        <f t="shared" si="168"/>
        <v>41075.756944444445</v>
      </c>
    </row>
    <row r="2750" spans="1:19" ht="43.2">
      <c r="A2750">
        <v>2748</v>
      </c>
      <c r="B2750" s="3" t="s">
        <v>2748</v>
      </c>
      <c r="C2750" s="3" t="s">
        <v>6858</v>
      </c>
      <c r="D2750" s="15">
        <v>5000</v>
      </c>
      <c r="E2750" s="1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7">
        <f t="shared" si="169"/>
        <v>1250</v>
      </c>
      <c r="O2750" s="5">
        <f t="shared" si="170"/>
        <v>1.06E-2</v>
      </c>
      <c r="P2750" s="6" t="s">
        <v>8277</v>
      </c>
      <c r="Q2750" s="6" t="s">
        <v>8313</v>
      </c>
      <c r="R2750" s="11">
        <f t="shared" si="171"/>
        <v>42585.3356712963</v>
      </c>
      <c r="S2750" s="12">
        <f t="shared" si="168"/>
        <v>42615.3356712963</v>
      </c>
    </row>
    <row r="2751" spans="1:19" ht="28.8">
      <c r="A2751">
        <v>2749</v>
      </c>
      <c r="B2751" s="3" t="s">
        <v>2749</v>
      </c>
      <c r="C2751" s="3" t="s">
        <v>6859</v>
      </c>
      <c r="D2751" s="15">
        <v>10000</v>
      </c>
      <c r="E2751" s="1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7">
        <f t="shared" si="169"/>
        <v>5000</v>
      </c>
      <c r="O2751" s="5">
        <f t="shared" si="170"/>
        <v>1.0999999999999999E-2</v>
      </c>
      <c r="P2751" s="6" t="s">
        <v>8277</v>
      </c>
      <c r="Q2751" s="6" t="s">
        <v>8313</v>
      </c>
      <c r="R2751" s="11">
        <f t="shared" si="171"/>
        <v>42068.424039351856</v>
      </c>
      <c r="S2751" s="12">
        <f t="shared" si="168"/>
        <v>42098.382372685184</v>
      </c>
    </row>
    <row r="2752" spans="1:19" ht="43.2">
      <c r="A2752">
        <v>2750</v>
      </c>
      <c r="B2752" s="3" t="s">
        <v>2750</v>
      </c>
      <c r="C2752" s="3" t="s">
        <v>6860</v>
      </c>
      <c r="D2752" s="15">
        <v>1999</v>
      </c>
      <c r="E2752" s="1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7" t="e">
        <f t="shared" si="169"/>
        <v>#DIV/0!</v>
      </c>
      <c r="O2752" s="5">
        <f t="shared" si="170"/>
        <v>0</v>
      </c>
      <c r="P2752" s="6" t="s">
        <v>8277</v>
      </c>
      <c r="Q2752" s="6" t="s">
        <v>8313</v>
      </c>
      <c r="R2752" s="11">
        <f t="shared" si="171"/>
        <v>41078.524826388893</v>
      </c>
      <c r="S2752" s="12">
        <f t="shared" si="168"/>
        <v>41090.458333333336</v>
      </c>
    </row>
    <row r="2753" spans="1:19" ht="43.2">
      <c r="A2753">
        <v>2751</v>
      </c>
      <c r="B2753" s="3" t="s">
        <v>2751</v>
      </c>
      <c r="C2753" s="3" t="s">
        <v>6861</v>
      </c>
      <c r="D2753" s="15">
        <v>3274</v>
      </c>
      <c r="E2753" s="1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7" t="e">
        <f t="shared" si="169"/>
        <v>#DIV/0!</v>
      </c>
      <c r="O2753" s="5">
        <f t="shared" si="170"/>
        <v>0</v>
      </c>
      <c r="P2753" s="6" t="s">
        <v>8277</v>
      </c>
      <c r="Q2753" s="6" t="s">
        <v>8313</v>
      </c>
      <c r="R2753" s="11">
        <f t="shared" si="171"/>
        <v>41747.512060185181</v>
      </c>
      <c r="S2753" s="12">
        <f t="shared" si="168"/>
        <v>41807.512060185181</v>
      </c>
    </row>
    <row r="2754" spans="1:19" ht="43.2">
      <c r="A2754">
        <v>2752</v>
      </c>
      <c r="B2754" s="3" t="s">
        <v>2752</v>
      </c>
      <c r="C2754" s="3" t="s">
        <v>6862</v>
      </c>
      <c r="D2754" s="15">
        <v>4800</v>
      </c>
      <c r="E2754" s="1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7">
        <f t="shared" si="169"/>
        <v>342.85714285714283</v>
      </c>
      <c r="O2754" s="5">
        <f t="shared" si="170"/>
        <v>0.11458333333333333</v>
      </c>
      <c r="P2754" s="6" t="s">
        <v>8277</v>
      </c>
      <c r="Q2754" s="6" t="s">
        <v>8313</v>
      </c>
      <c r="R2754" s="11">
        <f t="shared" si="171"/>
        <v>40855.390092592592</v>
      </c>
      <c r="S2754" s="12">
        <f t="shared" ref="S2754:S2817" si="172">(I2754/86400)+25569+(-9/24)</f>
        <v>40895.390092592592</v>
      </c>
    </row>
    <row r="2755" spans="1:19" ht="43.2">
      <c r="A2755">
        <v>2753</v>
      </c>
      <c r="B2755" s="3" t="s">
        <v>2753</v>
      </c>
      <c r="C2755" s="3" t="s">
        <v>6863</v>
      </c>
      <c r="D2755" s="15">
        <v>2000</v>
      </c>
      <c r="E2755" s="1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7">
        <f t="shared" ref="N2755:N2818" si="173">D2755/L2755</f>
        <v>250</v>
      </c>
      <c r="O2755" s="5">
        <f t="shared" ref="O2755:O2818" si="174">E2755/D2755</f>
        <v>0.19</v>
      </c>
      <c r="P2755" s="6" t="s">
        <v>8277</v>
      </c>
      <c r="Q2755" s="6" t="s">
        <v>8313</v>
      </c>
      <c r="R2755" s="11">
        <f t="shared" ref="R2755:R2818" si="175">(J2755/86400)+25569+(-9/24)</f>
        <v>41117.525729166664</v>
      </c>
      <c r="S2755" s="12">
        <f t="shared" si="172"/>
        <v>41147.525729166664</v>
      </c>
    </row>
    <row r="2756" spans="1:19" ht="43.2">
      <c r="A2756">
        <v>2754</v>
      </c>
      <c r="B2756" s="3" t="s">
        <v>2754</v>
      </c>
      <c r="C2756" s="3" t="s">
        <v>6864</v>
      </c>
      <c r="D2756" s="15">
        <v>10000</v>
      </c>
      <c r="E2756" s="1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7" t="e">
        <f t="shared" si="173"/>
        <v>#DIV/0!</v>
      </c>
      <c r="O2756" s="5">
        <f t="shared" si="174"/>
        <v>0</v>
      </c>
      <c r="P2756" s="6" t="s">
        <v>8277</v>
      </c>
      <c r="Q2756" s="6" t="s">
        <v>8313</v>
      </c>
      <c r="R2756" s="11">
        <f t="shared" si="175"/>
        <v>41863.261006944442</v>
      </c>
      <c r="S2756" s="12">
        <f t="shared" si="172"/>
        <v>41893.261006944442</v>
      </c>
    </row>
    <row r="2757" spans="1:19" ht="43.2">
      <c r="A2757">
        <v>2755</v>
      </c>
      <c r="B2757" s="3" t="s">
        <v>2755</v>
      </c>
      <c r="C2757" s="3" t="s">
        <v>6865</v>
      </c>
      <c r="D2757" s="15">
        <v>500</v>
      </c>
      <c r="E2757" s="1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7">
        <f t="shared" si="173"/>
        <v>33.333333333333336</v>
      </c>
      <c r="O2757" s="5">
        <f t="shared" si="174"/>
        <v>0.52</v>
      </c>
      <c r="P2757" s="6" t="s">
        <v>8277</v>
      </c>
      <c r="Q2757" s="6" t="s">
        <v>8313</v>
      </c>
      <c r="R2757" s="11">
        <f t="shared" si="175"/>
        <v>42072.415821759263</v>
      </c>
      <c r="S2757" s="12">
        <f t="shared" si="172"/>
        <v>42102.415821759263</v>
      </c>
    </row>
    <row r="2758" spans="1:19" ht="43.2">
      <c r="A2758">
        <v>2756</v>
      </c>
      <c r="B2758" s="3" t="s">
        <v>2756</v>
      </c>
      <c r="C2758" s="3" t="s">
        <v>6866</v>
      </c>
      <c r="D2758" s="15">
        <v>10000</v>
      </c>
      <c r="E2758" s="1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7">
        <f t="shared" si="173"/>
        <v>303.030303030303</v>
      </c>
      <c r="O2758" s="5">
        <f t="shared" si="174"/>
        <v>0.1048</v>
      </c>
      <c r="P2758" s="6" t="s">
        <v>8277</v>
      </c>
      <c r="Q2758" s="6" t="s">
        <v>8313</v>
      </c>
      <c r="R2758" s="11">
        <f t="shared" si="175"/>
        <v>41620.525474537033</v>
      </c>
      <c r="S2758" s="12">
        <f t="shared" si="172"/>
        <v>41650.525474537033</v>
      </c>
    </row>
    <row r="2759" spans="1:19" ht="28.8">
      <c r="A2759">
        <v>2757</v>
      </c>
      <c r="B2759" s="3" t="s">
        <v>2757</v>
      </c>
      <c r="C2759" s="3" t="s">
        <v>6867</v>
      </c>
      <c r="D2759" s="15">
        <v>1500</v>
      </c>
      <c r="E2759" s="1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7">
        <f t="shared" si="173"/>
        <v>750</v>
      </c>
      <c r="O2759" s="5">
        <f t="shared" si="174"/>
        <v>6.6666666666666671E-3</v>
      </c>
      <c r="P2759" s="6" t="s">
        <v>8277</v>
      </c>
      <c r="Q2759" s="6" t="s">
        <v>8313</v>
      </c>
      <c r="R2759" s="11">
        <f t="shared" si="175"/>
        <v>42573.28162037037</v>
      </c>
      <c r="S2759" s="12">
        <f t="shared" si="172"/>
        <v>42588.28162037037</v>
      </c>
    </row>
    <row r="2760" spans="1:19" ht="57.6">
      <c r="A2760">
        <v>2758</v>
      </c>
      <c r="B2760" s="3" t="s">
        <v>2758</v>
      </c>
      <c r="C2760" s="3" t="s">
        <v>6868</v>
      </c>
      <c r="D2760" s="15">
        <v>2000</v>
      </c>
      <c r="E2760" s="1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7">
        <f t="shared" si="173"/>
        <v>333.33333333333331</v>
      </c>
      <c r="O2760" s="5">
        <f t="shared" si="174"/>
        <v>0.11700000000000001</v>
      </c>
      <c r="P2760" s="6" t="s">
        <v>8277</v>
      </c>
      <c r="Q2760" s="6" t="s">
        <v>8313</v>
      </c>
      <c r="R2760" s="11">
        <f t="shared" si="175"/>
        <v>42639.066932870366</v>
      </c>
      <c r="S2760" s="12">
        <f t="shared" si="172"/>
        <v>42653.066932870366</v>
      </c>
    </row>
    <row r="2761" spans="1:19" ht="43.2">
      <c r="A2761">
        <v>2759</v>
      </c>
      <c r="B2761" s="3" t="s">
        <v>2759</v>
      </c>
      <c r="C2761" s="3" t="s">
        <v>6869</v>
      </c>
      <c r="D2761" s="15">
        <v>1000</v>
      </c>
      <c r="E2761" s="1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7">
        <f t="shared" si="173"/>
        <v>500</v>
      </c>
      <c r="O2761" s="5">
        <f t="shared" si="174"/>
        <v>0.105</v>
      </c>
      <c r="P2761" s="6" t="s">
        <v>8277</v>
      </c>
      <c r="Q2761" s="6" t="s">
        <v>8313</v>
      </c>
      <c r="R2761" s="11">
        <f t="shared" si="175"/>
        <v>42523.99150462963</v>
      </c>
      <c r="S2761" s="12">
        <f t="shared" si="172"/>
        <v>42566.99150462963</v>
      </c>
    </row>
    <row r="2762" spans="1:19" ht="43.2">
      <c r="A2762">
        <v>2760</v>
      </c>
      <c r="B2762" s="3" t="s">
        <v>2760</v>
      </c>
      <c r="C2762" s="3" t="s">
        <v>6870</v>
      </c>
      <c r="D2762" s="15">
        <v>5000</v>
      </c>
      <c r="E2762" s="1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7" t="e">
        <f t="shared" si="173"/>
        <v>#DIV/0!</v>
      </c>
      <c r="O2762" s="5">
        <f t="shared" si="174"/>
        <v>0</v>
      </c>
      <c r="P2762" s="6" t="s">
        <v>8277</v>
      </c>
      <c r="Q2762" s="6" t="s">
        <v>8313</v>
      </c>
      <c r="R2762" s="11">
        <f t="shared" si="175"/>
        <v>41415.086319444446</v>
      </c>
      <c r="S2762" s="12">
        <f t="shared" si="172"/>
        <v>41445.086319444446</v>
      </c>
    </row>
    <row r="2763" spans="1:19" ht="28.8">
      <c r="A2763">
        <v>2761</v>
      </c>
      <c r="B2763" s="3" t="s">
        <v>2761</v>
      </c>
      <c r="C2763" s="3" t="s">
        <v>6871</v>
      </c>
      <c r="D2763" s="15">
        <v>5000</v>
      </c>
      <c r="E2763" s="1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7">
        <f t="shared" si="173"/>
        <v>1250</v>
      </c>
      <c r="O2763" s="5">
        <f t="shared" si="174"/>
        <v>7.1999999999999998E-3</v>
      </c>
      <c r="P2763" s="6" t="s">
        <v>8277</v>
      </c>
      <c r="Q2763" s="6" t="s">
        <v>8313</v>
      </c>
      <c r="R2763" s="11">
        <f t="shared" si="175"/>
        <v>41246.688576388886</v>
      </c>
      <c r="S2763" s="12">
        <f t="shared" si="172"/>
        <v>41276.688576388886</v>
      </c>
    </row>
    <row r="2764" spans="1:19" ht="43.2">
      <c r="A2764">
        <v>2762</v>
      </c>
      <c r="B2764" s="3" t="s">
        <v>2762</v>
      </c>
      <c r="C2764" s="3" t="s">
        <v>6872</v>
      </c>
      <c r="D2764" s="15">
        <v>3250</v>
      </c>
      <c r="E2764" s="1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7">
        <f t="shared" si="173"/>
        <v>3250</v>
      </c>
      <c r="O2764" s="5">
        <f t="shared" si="174"/>
        <v>7.6923076923076927E-3</v>
      </c>
      <c r="P2764" s="6" t="s">
        <v>8277</v>
      </c>
      <c r="Q2764" s="6" t="s">
        <v>8313</v>
      </c>
      <c r="R2764" s="11">
        <f t="shared" si="175"/>
        <v>40926.661979166667</v>
      </c>
      <c r="S2764" s="12">
        <f t="shared" si="172"/>
        <v>40986.620312500003</v>
      </c>
    </row>
    <row r="2765" spans="1:19" ht="28.8">
      <c r="A2765">
        <v>2763</v>
      </c>
      <c r="B2765" s="3" t="s">
        <v>2763</v>
      </c>
      <c r="C2765" s="3" t="s">
        <v>6873</v>
      </c>
      <c r="D2765" s="15">
        <v>39400</v>
      </c>
      <c r="E2765" s="1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7">
        <f t="shared" si="173"/>
        <v>13133.333333333334</v>
      </c>
      <c r="O2765" s="5">
        <f t="shared" si="174"/>
        <v>2.2842639593908631E-3</v>
      </c>
      <c r="P2765" s="6" t="s">
        <v>8277</v>
      </c>
      <c r="Q2765" s="6" t="s">
        <v>8313</v>
      </c>
      <c r="R2765" s="11">
        <f t="shared" si="175"/>
        <v>41373.204675925925</v>
      </c>
      <c r="S2765" s="12">
        <f t="shared" si="172"/>
        <v>41418.204675925925</v>
      </c>
    </row>
    <row r="2766" spans="1:19" ht="43.2">
      <c r="A2766">
        <v>2764</v>
      </c>
      <c r="B2766" s="3" t="s">
        <v>2764</v>
      </c>
      <c r="C2766" s="3" t="s">
        <v>6874</v>
      </c>
      <c r="D2766" s="15">
        <v>4000</v>
      </c>
      <c r="E2766" s="1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7">
        <f t="shared" si="173"/>
        <v>1000</v>
      </c>
      <c r="O2766" s="5">
        <f t="shared" si="174"/>
        <v>1.125E-2</v>
      </c>
      <c r="P2766" s="6" t="s">
        <v>8277</v>
      </c>
      <c r="Q2766" s="6" t="s">
        <v>8313</v>
      </c>
      <c r="R2766" s="11">
        <f t="shared" si="175"/>
        <v>41029.917025462964</v>
      </c>
      <c r="S2766" s="12">
        <f t="shared" si="172"/>
        <v>41059.416666666664</v>
      </c>
    </row>
    <row r="2767" spans="1:19" ht="43.2">
      <c r="A2767">
        <v>2765</v>
      </c>
      <c r="B2767" s="3" t="s">
        <v>2765</v>
      </c>
      <c r="C2767" s="3" t="s">
        <v>6875</v>
      </c>
      <c r="D2767" s="15">
        <v>4000</v>
      </c>
      <c r="E2767" s="1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7" t="e">
        <f t="shared" si="173"/>
        <v>#DIV/0!</v>
      </c>
      <c r="O2767" s="5">
        <f t="shared" si="174"/>
        <v>0</v>
      </c>
      <c r="P2767" s="6" t="s">
        <v>8277</v>
      </c>
      <c r="Q2767" s="6" t="s">
        <v>8313</v>
      </c>
      <c r="R2767" s="11">
        <f t="shared" si="175"/>
        <v>41194.204027777778</v>
      </c>
      <c r="S2767" s="12">
        <f t="shared" si="172"/>
        <v>41210.204027777778</v>
      </c>
    </row>
    <row r="2768" spans="1:19" ht="43.2">
      <c r="A2768">
        <v>2766</v>
      </c>
      <c r="B2768" s="3" t="s">
        <v>2766</v>
      </c>
      <c r="C2768" s="3" t="s">
        <v>6876</v>
      </c>
      <c r="D2768" s="15">
        <v>5000</v>
      </c>
      <c r="E2768" s="1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7">
        <f t="shared" si="173"/>
        <v>1250</v>
      </c>
      <c r="O2768" s="5">
        <f t="shared" si="174"/>
        <v>0.02</v>
      </c>
      <c r="P2768" s="6" t="s">
        <v>8277</v>
      </c>
      <c r="Q2768" s="6" t="s">
        <v>8313</v>
      </c>
      <c r="R2768" s="11">
        <f t="shared" si="175"/>
        <v>40736.293032407411</v>
      </c>
      <c r="S2768" s="12">
        <f t="shared" si="172"/>
        <v>40766.293032407411</v>
      </c>
    </row>
    <row r="2769" spans="1:19" ht="43.2">
      <c r="A2769">
        <v>2767</v>
      </c>
      <c r="B2769" s="3" t="s">
        <v>2767</v>
      </c>
      <c r="C2769" s="3" t="s">
        <v>6877</v>
      </c>
      <c r="D2769" s="15">
        <v>4000</v>
      </c>
      <c r="E2769" s="1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7">
        <f t="shared" si="173"/>
        <v>1333.3333333333333</v>
      </c>
      <c r="O2769" s="5">
        <f t="shared" si="174"/>
        <v>8.5000000000000006E-3</v>
      </c>
      <c r="P2769" s="6" t="s">
        <v>8277</v>
      </c>
      <c r="Q2769" s="6" t="s">
        <v>8313</v>
      </c>
      <c r="R2769" s="11">
        <f t="shared" si="175"/>
        <v>42172.583912037036</v>
      </c>
      <c r="S2769" s="12">
        <f t="shared" si="172"/>
        <v>42232.583912037036</v>
      </c>
    </row>
    <row r="2770" spans="1:19" ht="43.2">
      <c r="A2770">
        <v>2768</v>
      </c>
      <c r="B2770" s="3" t="s">
        <v>2768</v>
      </c>
      <c r="C2770" s="3" t="s">
        <v>6878</v>
      </c>
      <c r="D2770" s="15">
        <v>7000</v>
      </c>
      <c r="E2770" s="1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7">
        <f t="shared" si="173"/>
        <v>205.88235294117646</v>
      </c>
      <c r="O2770" s="5">
        <f t="shared" si="174"/>
        <v>0.14314285714285716</v>
      </c>
      <c r="P2770" s="6" t="s">
        <v>8277</v>
      </c>
      <c r="Q2770" s="6" t="s">
        <v>8313</v>
      </c>
      <c r="R2770" s="11">
        <f t="shared" si="175"/>
        <v>40967.239849537036</v>
      </c>
      <c r="S2770" s="12">
        <f t="shared" si="172"/>
        <v>40997.198182870372</v>
      </c>
    </row>
    <row r="2771" spans="1:19" ht="43.2">
      <c r="A2771">
        <v>2769</v>
      </c>
      <c r="B2771" s="3" t="s">
        <v>2769</v>
      </c>
      <c r="C2771" s="3" t="s">
        <v>6879</v>
      </c>
      <c r="D2771" s="15">
        <v>800</v>
      </c>
      <c r="E2771" s="1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7">
        <f t="shared" si="173"/>
        <v>400</v>
      </c>
      <c r="O2771" s="5">
        <f t="shared" si="174"/>
        <v>2.5000000000000001E-3</v>
      </c>
      <c r="P2771" s="6" t="s">
        <v>8277</v>
      </c>
      <c r="Q2771" s="6" t="s">
        <v>8313</v>
      </c>
      <c r="R2771" s="11">
        <f t="shared" si="175"/>
        <v>41745.451273148152</v>
      </c>
      <c r="S2771" s="12">
        <f t="shared" si="172"/>
        <v>41795.451273148152</v>
      </c>
    </row>
    <row r="2772" spans="1:19" ht="43.2">
      <c r="A2772">
        <v>2770</v>
      </c>
      <c r="B2772" s="3" t="s">
        <v>2770</v>
      </c>
      <c r="C2772" s="3" t="s">
        <v>6880</v>
      </c>
      <c r="D2772" s="15">
        <v>20000</v>
      </c>
      <c r="E2772" s="1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7">
        <f t="shared" si="173"/>
        <v>606.06060606060601</v>
      </c>
      <c r="O2772" s="5">
        <f t="shared" si="174"/>
        <v>0.1041125</v>
      </c>
      <c r="P2772" s="6" t="s">
        <v>8277</v>
      </c>
      <c r="Q2772" s="6" t="s">
        <v>8313</v>
      </c>
      <c r="R2772" s="11">
        <f t="shared" si="175"/>
        <v>41686.330208333333</v>
      </c>
      <c r="S2772" s="12">
        <f t="shared" si="172"/>
        <v>41716.288541666669</v>
      </c>
    </row>
    <row r="2773" spans="1:19" ht="43.2">
      <c r="A2773">
        <v>2771</v>
      </c>
      <c r="B2773" s="3" t="s">
        <v>2771</v>
      </c>
      <c r="C2773" s="3" t="s">
        <v>6881</v>
      </c>
      <c r="D2773" s="15">
        <v>19980</v>
      </c>
      <c r="E2773" s="1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7" t="e">
        <f t="shared" si="173"/>
        <v>#DIV/0!</v>
      </c>
      <c r="O2773" s="5">
        <f t="shared" si="174"/>
        <v>0</v>
      </c>
      <c r="P2773" s="6" t="s">
        <v>8277</v>
      </c>
      <c r="Q2773" s="6" t="s">
        <v>8313</v>
      </c>
      <c r="R2773" s="11">
        <f t="shared" si="175"/>
        <v>41257.156712962962</v>
      </c>
      <c r="S2773" s="12">
        <f t="shared" si="172"/>
        <v>41306.333333333336</v>
      </c>
    </row>
    <row r="2774" spans="1:19" ht="43.2">
      <c r="A2774">
        <v>2772</v>
      </c>
      <c r="B2774" s="3" t="s">
        <v>2772</v>
      </c>
      <c r="C2774" s="3" t="s">
        <v>6882</v>
      </c>
      <c r="D2774" s="15">
        <v>8000</v>
      </c>
      <c r="E2774" s="1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7" t="e">
        <f t="shared" si="173"/>
        <v>#DIV/0!</v>
      </c>
      <c r="O2774" s="5">
        <f t="shared" si="174"/>
        <v>0</v>
      </c>
      <c r="P2774" s="6" t="s">
        <v>8277</v>
      </c>
      <c r="Q2774" s="6" t="s">
        <v>8313</v>
      </c>
      <c r="R2774" s="11">
        <f t="shared" si="175"/>
        <v>41537.494143518517</v>
      </c>
      <c r="S2774" s="12">
        <f t="shared" si="172"/>
        <v>41552.494143518517</v>
      </c>
    </row>
    <row r="2775" spans="1:19" ht="43.2">
      <c r="A2775">
        <v>2773</v>
      </c>
      <c r="B2775" s="3" t="s">
        <v>2773</v>
      </c>
      <c r="C2775" s="3" t="s">
        <v>6883</v>
      </c>
      <c r="D2775" s="15">
        <v>530</v>
      </c>
      <c r="E2775" s="1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7">
        <f t="shared" si="173"/>
        <v>530</v>
      </c>
      <c r="O2775" s="5">
        <f t="shared" si="174"/>
        <v>1.8867924528301887E-3</v>
      </c>
      <c r="P2775" s="6" t="s">
        <v>8277</v>
      </c>
      <c r="Q2775" s="6" t="s">
        <v>8313</v>
      </c>
      <c r="R2775" s="11">
        <f t="shared" si="175"/>
        <v>42474.48982638889</v>
      </c>
      <c r="S2775" s="12">
        <f t="shared" si="172"/>
        <v>42484.48982638889</v>
      </c>
    </row>
    <row r="2776" spans="1:19" ht="43.2">
      <c r="A2776">
        <v>2774</v>
      </c>
      <c r="B2776" s="3" t="s">
        <v>2774</v>
      </c>
      <c r="C2776" s="3" t="s">
        <v>6884</v>
      </c>
      <c r="D2776" s="15">
        <v>4000</v>
      </c>
      <c r="E2776" s="1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7">
        <f t="shared" si="173"/>
        <v>307.69230769230768</v>
      </c>
      <c r="O2776" s="5">
        <f t="shared" si="174"/>
        <v>0.14249999999999999</v>
      </c>
      <c r="P2776" s="6" t="s">
        <v>8277</v>
      </c>
      <c r="Q2776" s="6" t="s">
        <v>8313</v>
      </c>
      <c r="R2776" s="11">
        <f t="shared" si="175"/>
        <v>41310.751481481479</v>
      </c>
      <c r="S2776" s="12">
        <f t="shared" si="172"/>
        <v>41340.751481481479</v>
      </c>
    </row>
    <row r="2777" spans="1:19" ht="43.2">
      <c r="A2777">
        <v>2775</v>
      </c>
      <c r="B2777" s="3" t="s">
        <v>2775</v>
      </c>
      <c r="C2777" s="3" t="s">
        <v>6885</v>
      </c>
      <c r="D2777" s="15">
        <v>5000</v>
      </c>
      <c r="E2777" s="1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7">
        <f t="shared" si="173"/>
        <v>2500</v>
      </c>
      <c r="O2777" s="5">
        <f t="shared" si="174"/>
        <v>0.03</v>
      </c>
      <c r="P2777" s="6" t="s">
        <v>8277</v>
      </c>
      <c r="Q2777" s="6" t="s">
        <v>8313</v>
      </c>
      <c r="R2777" s="11">
        <f t="shared" si="175"/>
        <v>40862.638356481482</v>
      </c>
      <c r="S2777" s="12">
        <f t="shared" si="172"/>
        <v>40892.638356481482</v>
      </c>
    </row>
    <row r="2778" spans="1:19" ht="57.6">
      <c r="A2778">
        <v>2776</v>
      </c>
      <c r="B2778" s="3" t="s">
        <v>2776</v>
      </c>
      <c r="C2778" s="3" t="s">
        <v>6886</v>
      </c>
      <c r="D2778" s="15">
        <v>21000</v>
      </c>
      <c r="E2778" s="1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7">
        <f t="shared" si="173"/>
        <v>583.33333333333337</v>
      </c>
      <c r="O2778" s="5">
        <f t="shared" si="174"/>
        <v>7.8809523809523815E-2</v>
      </c>
      <c r="P2778" s="6" t="s">
        <v>8277</v>
      </c>
      <c r="Q2778" s="6" t="s">
        <v>8313</v>
      </c>
      <c r="R2778" s="11">
        <f t="shared" si="175"/>
        <v>42135.922175925924</v>
      </c>
      <c r="S2778" s="12">
        <f t="shared" si="172"/>
        <v>42166.922175925924</v>
      </c>
    </row>
    <row r="2779" spans="1:19" ht="43.2">
      <c r="A2779">
        <v>2777</v>
      </c>
      <c r="B2779" s="3" t="s">
        <v>2777</v>
      </c>
      <c r="C2779" s="3" t="s">
        <v>6887</v>
      </c>
      <c r="D2779" s="15">
        <v>3000</v>
      </c>
      <c r="E2779" s="1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7">
        <f t="shared" si="173"/>
        <v>3000</v>
      </c>
      <c r="O2779" s="5">
        <f t="shared" si="174"/>
        <v>3.3333333333333335E-3</v>
      </c>
      <c r="P2779" s="6" t="s">
        <v>8277</v>
      </c>
      <c r="Q2779" s="6" t="s">
        <v>8313</v>
      </c>
      <c r="R2779" s="11">
        <f t="shared" si="175"/>
        <v>42172.294027777782</v>
      </c>
      <c r="S2779" s="12">
        <f t="shared" si="172"/>
        <v>42202.294027777782</v>
      </c>
    </row>
    <row r="2780" spans="1:19" ht="57.6">
      <c r="A2780">
        <v>2778</v>
      </c>
      <c r="B2780" s="3" t="s">
        <v>2778</v>
      </c>
      <c r="C2780" s="3" t="s">
        <v>6888</v>
      </c>
      <c r="D2780" s="15">
        <v>5500</v>
      </c>
      <c r="E2780" s="1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7">
        <f t="shared" si="173"/>
        <v>366.66666666666669</v>
      </c>
      <c r="O2780" s="5">
        <f t="shared" si="174"/>
        <v>0.25545454545454543</v>
      </c>
      <c r="P2780" s="6" t="s">
        <v>8277</v>
      </c>
      <c r="Q2780" s="6" t="s">
        <v>8313</v>
      </c>
      <c r="R2780" s="11">
        <f t="shared" si="175"/>
        <v>41846.603078703702</v>
      </c>
      <c r="S2780" s="12">
        <f t="shared" si="172"/>
        <v>41876.603078703702</v>
      </c>
    </row>
    <row r="2781" spans="1:19" ht="43.2">
      <c r="A2781">
        <v>2779</v>
      </c>
      <c r="B2781" s="3" t="s">
        <v>2779</v>
      </c>
      <c r="C2781" s="3" t="s">
        <v>6889</v>
      </c>
      <c r="D2781" s="15">
        <v>2500</v>
      </c>
      <c r="E2781" s="1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7">
        <f t="shared" si="173"/>
        <v>2500</v>
      </c>
      <c r="O2781" s="5">
        <f t="shared" si="174"/>
        <v>2.12E-2</v>
      </c>
      <c r="P2781" s="6" t="s">
        <v>8277</v>
      </c>
      <c r="Q2781" s="6" t="s">
        <v>8313</v>
      </c>
      <c r="R2781" s="11">
        <f t="shared" si="175"/>
        <v>42300.210891203707</v>
      </c>
      <c r="S2781" s="12">
        <f t="shared" si="172"/>
        <v>42330.252557870372</v>
      </c>
    </row>
    <row r="2782" spans="1:19" ht="28.8">
      <c r="A2782">
        <v>2780</v>
      </c>
      <c r="B2782" s="3" t="s">
        <v>2780</v>
      </c>
      <c r="C2782" s="3" t="s">
        <v>6890</v>
      </c>
      <c r="D2782" s="15">
        <v>100000</v>
      </c>
      <c r="E2782" s="1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7" t="e">
        <f t="shared" si="173"/>
        <v>#DIV/0!</v>
      </c>
      <c r="O2782" s="5">
        <f t="shared" si="174"/>
        <v>0</v>
      </c>
      <c r="P2782" s="6" t="s">
        <v>8277</v>
      </c>
      <c r="Q2782" s="6" t="s">
        <v>8313</v>
      </c>
      <c r="R2782" s="11">
        <f t="shared" si="175"/>
        <v>42774.072777777779</v>
      </c>
      <c r="S2782" s="12">
        <f t="shared" si="172"/>
        <v>42804.072777777779</v>
      </c>
    </row>
    <row r="2783" spans="1:19" ht="43.2">
      <c r="A2783">
        <v>2781</v>
      </c>
      <c r="B2783" s="3" t="s">
        <v>2781</v>
      </c>
      <c r="C2783" s="3" t="s">
        <v>6891</v>
      </c>
      <c r="D2783" s="15">
        <v>1250</v>
      </c>
      <c r="E2783" s="1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7">
        <f t="shared" si="173"/>
        <v>44.642857142857146</v>
      </c>
      <c r="O2783" s="5">
        <f t="shared" si="174"/>
        <v>1.0528</v>
      </c>
      <c r="P2783" s="6" t="s">
        <v>8272</v>
      </c>
      <c r="Q2783" s="6" t="s">
        <v>8273</v>
      </c>
      <c r="R2783" s="11">
        <f t="shared" si="175"/>
        <v>42018.56659722222</v>
      </c>
      <c r="S2783" s="12">
        <f t="shared" si="172"/>
        <v>42046.916666666672</v>
      </c>
    </row>
    <row r="2784" spans="1:19" ht="28.8">
      <c r="A2784">
        <v>2782</v>
      </c>
      <c r="B2784" s="3" t="s">
        <v>2782</v>
      </c>
      <c r="C2784" s="3" t="s">
        <v>6892</v>
      </c>
      <c r="D2784" s="15">
        <v>1000</v>
      </c>
      <c r="E2784" s="1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7">
        <f t="shared" si="173"/>
        <v>55.555555555555557</v>
      </c>
      <c r="O2784" s="5">
        <f t="shared" si="174"/>
        <v>1.2</v>
      </c>
      <c r="P2784" s="6" t="s">
        <v>8272</v>
      </c>
      <c r="Q2784" s="6" t="s">
        <v>8273</v>
      </c>
      <c r="R2784" s="11">
        <f t="shared" si="175"/>
        <v>42026.549976851849</v>
      </c>
      <c r="S2784" s="12">
        <f t="shared" si="172"/>
        <v>42051.832638888889</v>
      </c>
    </row>
    <row r="2785" spans="1:19" ht="43.2">
      <c r="A2785">
        <v>2783</v>
      </c>
      <c r="B2785" s="3" t="s">
        <v>2783</v>
      </c>
      <c r="C2785" s="3" t="s">
        <v>6893</v>
      </c>
      <c r="D2785" s="15">
        <v>1000</v>
      </c>
      <c r="E2785" s="1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7">
        <f t="shared" si="173"/>
        <v>16.393442622950818</v>
      </c>
      <c r="O2785" s="5">
        <f t="shared" si="174"/>
        <v>1.145</v>
      </c>
      <c r="P2785" s="6" t="s">
        <v>8272</v>
      </c>
      <c r="Q2785" s="6" t="s">
        <v>8273</v>
      </c>
      <c r="R2785" s="11">
        <f t="shared" si="175"/>
        <v>42103.160254629634</v>
      </c>
      <c r="S2785" s="12">
        <f t="shared" si="172"/>
        <v>42117.160254629634</v>
      </c>
    </row>
    <row r="2786" spans="1:19" ht="43.2">
      <c r="A2786">
        <v>2784</v>
      </c>
      <c r="B2786" s="3" t="s">
        <v>2784</v>
      </c>
      <c r="C2786" s="3" t="s">
        <v>6894</v>
      </c>
      <c r="D2786" s="15">
        <v>6000</v>
      </c>
      <c r="E2786" s="1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7">
        <f t="shared" si="173"/>
        <v>55.555555555555557</v>
      </c>
      <c r="O2786" s="5">
        <f t="shared" si="174"/>
        <v>1.19</v>
      </c>
      <c r="P2786" s="6" t="s">
        <v>8272</v>
      </c>
      <c r="Q2786" s="6" t="s">
        <v>8273</v>
      </c>
      <c r="R2786" s="11">
        <f t="shared" si="175"/>
        <v>41920.412534722222</v>
      </c>
      <c r="S2786" s="12">
        <f t="shared" si="172"/>
        <v>41941.412534722222</v>
      </c>
    </row>
    <row r="2787" spans="1:19" ht="43.2">
      <c r="A2787">
        <v>2785</v>
      </c>
      <c r="B2787" s="3" t="s">
        <v>2785</v>
      </c>
      <c r="C2787" s="3" t="s">
        <v>6895</v>
      </c>
      <c r="D2787" s="15">
        <v>5000</v>
      </c>
      <c r="E2787" s="1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7">
        <f t="shared" si="173"/>
        <v>35.2112676056338</v>
      </c>
      <c r="O2787" s="5">
        <f t="shared" si="174"/>
        <v>1.0468</v>
      </c>
      <c r="P2787" s="6" t="s">
        <v>8272</v>
      </c>
      <c r="Q2787" s="6" t="s">
        <v>8273</v>
      </c>
      <c r="R2787" s="11">
        <f t="shared" si="175"/>
        <v>42557.814432870371</v>
      </c>
      <c r="S2787" s="12">
        <f t="shared" si="172"/>
        <v>42587.5</v>
      </c>
    </row>
    <row r="2788" spans="1:19" ht="28.8">
      <c r="A2788">
        <v>2786</v>
      </c>
      <c r="B2788" s="3" t="s">
        <v>2786</v>
      </c>
      <c r="C2788" s="3" t="s">
        <v>6896</v>
      </c>
      <c r="D2788" s="15">
        <v>2500</v>
      </c>
      <c r="E2788" s="1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7">
        <f t="shared" si="173"/>
        <v>33.783783783783782</v>
      </c>
      <c r="O2788" s="5">
        <f t="shared" si="174"/>
        <v>1.1783999999999999</v>
      </c>
      <c r="P2788" s="6" t="s">
        <v>8272</v>
      </c>
      <c r="Q2788" s="6" t="s">
        <v>8273</v>
      </c>
      <c r="R2788" s="11">
        <f t="shared" si="175"/>
        <v>41815.194212962961</v>
      </c>
      <c r="S2788" s="12">
        <f t="shared" si="172"/>
        <v>41829.194212962961</v>
      </c>
    </row>
    <row r="2789" spans="1:19" ht="43.2">
      <c r="A2789">
        <v>2787</v>
      </c>
      <c r="B2789" s="3" t="s">
        <v>2787</v>
      </c>
      <c r="C2789" s="3" t="s">
        <v>6897</v>
      </c>
      <c r="D2789" s="15">
        <v>1000</v>
      </c>
      <c r="E2789" s="1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7">
        <f t="shared" si="173"/>
        <v>26.315789473684209</v>
      </c>
      <c r="O2789" s="5">
        <f t="shared" si="174"/>
        <v>1.1970000000000001</v>
      </c>
      <c r="P2789" s="6" t="s">
        <v>8272</v>
      </c>
      <c r="Q2789" s="6" t="s">
        <v>8273</v>
      </c>
      <c r="R2789" s="11">
        <f t="shared" si="175"/>
        <v>41807.823518518519</v>
      </c>
      <c r="S2789" s="12">
        <f t="shared" si="172"/>
        <v>41837.823518518519</v>
      </c>
    </row>
    <row r="2790" spans="1:19" ht="43.2">
      <c r="A2790">
        <v>2788</v>
      </c>
      <c r="B2790" s="3" t="s">
        <v>2788</v>
      </c>
      <c r="C2790" s="3" t="s">
        <v>6898</v>
      </c>
      <c r="D2790" s="15">
        <v>2000</v>
      </c>
      <c r="E2790" s="1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7">
        <f t="shared" si="173"/>
        <v>100</v>
      </c>
      <c r="O2790" s="5">
        <f t="shared" si="174"/>
        <v>1.0249999999999999</v>
      </c>
      <c r="P2790" s="6" t="s">
        <v>8272</v>
      </c>
      <c r="Q2790" s="6" t="s">
        <v>8273</v>
      </c>
      <c r="R2790" s="11">
        <f t="shared" si="175"/>
        <v>42550.326886574076</v>
      </c>
      <c r="S2790" s="12">
        <f t="shared" si="172"/>
        <v>42580.326886574076</v>
      </c>
    </row>
    <row r="2791" spans="1:19" ht="28.8">
      <c r="A2791">
        <v>2789</v>
      </c>
      <c r="B2791" s="3" t="s">
        <v>2789</v>
      </c>
      <c r="C2791" s="3" t="s">
        <v>6899</v>
      </c>
      <c r="D2791" s="15">
        <v>3000</v>
      </c>
      <c r="E2791" s="1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7">
        <f t="shared" si="173"/>
        <v>125</v>
      </c>
      <c r="O2791" s="5">
        <f t="shared" si="174"/>
        <v>1.0116666666666667</v>
      </c>
      <c r="P2791" s="6" t="s">
        <v>8272</v>
      </c>
      <c r="Q2791" s="6" t="s">
        <v>8273</v>
      </c>
      <c r="R2791" s="11">
        <f t="shared" si="175"/>
        <v>42055.638124999998</v>
      </c>
      <c r="S2791" s="12">
        <f t="shared" si="172"/>
        <v>42074.791666666672</v>
      </c>
    </row>
    <row r="2792" spans="1:19" ht="43.2">
      <c r="A2792">
        <v>2790</v>
      </c>
      <c r="B2792" s="3" t="s">
        <v>2790</v>
      </c>
      <c r="C2792" s="3" t="s">
        <v>6900</v>
      </c>
      <c r="D2792" s="15">
        <v>3000</v>
      </c>
      <c r="E2792" s="1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7">
        <f t="shared" si="173"/>
        <v>45.454545454545453</v>
      </c>
      <c r="O2792" s="5">
        <f t="shared" si="174"/>
        <v>1.0533333333333332</v>
      </c>
      <c r="P2792" s="6" t="s">
        <v>8272</v>
      </c>
      <c r="Q2792" s="6" t="s">
        <v>8273</v>
      </c>
      <c r="R2792" s="11">
        <f t="shared" si="175"/>
        <v>42016.563692129625</v>
      </c>
      <c r="S2792" s="12">
        <f t="shared" si="172"/>
        <v>42046.563692129625</v>
      </c>
    </row>
    <row r="2793" spans="1:19" ht="43.2">
      <c r="A2793">
        <v>2791</v>
      </c>
      <c r="B2793" s="3" t="s">
        <v>2791</v>
      </c>
      <c r="C2793" s="3" t="s">
        <v>6901</v>
      </c>
      <c r="D2793" s="15">
        <v>2000</v>
      </c>
      <c r="E2793" s="1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7">
        <f t="shared" si="173"/>
        <v>71.428571428571431</v>
      </c>
      <c r="O2793" s="5">
        <f t="shared" si="174"/>
        <v>1.0249999999999999</v>
      </c>
      <c r="P2793" s="6" t="s">
        <v>8272</v>
      </c>
      <c r="Q2793" s="6" t="s">
        <v>8273</v>
      </c>
      <c r="R2793" s="11">
        <f t="shared" si="175"/>
        <v>42591.524988425925</v>
      </c>
      <c r="S2793" s="12">
        <f t="shared" si="172"/>
        <v>42621.791666666672</v>
      </c>
    </row>
    <row r="2794" spans="1:19" ht="43.2">
      <c r="A2794">
        <v>2792</v>
      </c>
      <c r="B2794" s="3" t="s">
        <v>2792</v>
      </c>
      <c r="C2794" s="3" t="s">
        <v>6902</v>
      </c>
      <c r="D2794" s="15">
        <v>2000</v>
      </c>
      <c r="E2794" s="1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7">
        <f t="shared" si="173"/>
        <v>83.333333333333329</v>
      </c>
      <c r="O2794" s="5">
        <f t="shared" si="174"/>
        <v>1.0760000000000001</v>
      </c>
      <c r="P2794" s="6" t="s">
        <v>8272</v>
      </c>
      <c r="Q2794" s="6" t="s">
        <v>8273</v>
      </c>
      <c r="R2794" s="11">
        <f t="shared" si="175"/>
        <v>42182.856006944443</v>
      </c>
      <c r="S2794" s="12">
        <f t="shared" si="172"/>
        <v>42227.856006944443</v>
      </c>
    </row>
    <row r="2795" spans="1:19" ht="57.6">
      <c r="A2795">
        <v>2793</v>
      </c>
      <c r="B2795" s="3" t="s">
        <v>2793</v>
      </c>
      <c r="C2795" s="3" t="s">
        <v>6903</v>
      </c>
      <c r="D2795" s="15">
        <v>10000</v>
      </c>
      <c r="E2795" s="1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7">
        <f t="shared" si="173"/>
        <v>136.98630136986301</v>
      </c>
      <c r="O2795" s="5">
        <f t="shared" si="174"/>
        <v>1.105675</v>
      </c>
      <c r="P2795" s="6" t="s">
        <v>8272</v>
      </c>
      <c r="Q2795" s="6" t="s">
        <v>8273</v>
      </c>
      <c r="R2795" s="11">
        <f t="shared" si="175"/>
        <v>42176.044039351851</v>
      </c>
      <c r="S2795" s="12">
        <f t="shared" si="172"/>
        <v>42206.044039351851</v>
      </c>
    </row>
    <row r="2796" spans="1:19" ht="57.6">
      <c r="A2796">
        <v>2794</v>
      </c>
      <c r="B2796" s="3" t="s">
        <v>2794</v>
      </c>
      <c r="C2796" s="3" t="s">
        <v>6904</v>
      </c>
      <c r="D2796" s="15">
        <v>50</v>
      </c>
      <c r="E2796" s="1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7">
        <f t="shared" si="173"/>
        <v>16.666666666666668</v>
      </c>
      <c r="O2796" s="5">
        <f t="shared" si="174"/>
        <v>1.5</v>
      </c>
      <c r="P2796" s="6" t="s">
        <v>8272</v>
      </c>
      <c r="Q2796" s="6" t="s">
        <v>8273</v>
      </c>
      <c r="R2796" s="11">
        <f t="shared" si="175"/>
        <v>42416.316655092596</v>
      </c>
      <c r="S2796" s="12">
        <f t="shared" si="172"/>
        <v>42432.416666666672</v>
      </c>
    </row>
    <row r="2797" spans="1:19" ht="43.2">
      <c r="A2797">
        <v>2795</v>
      </c>
      <c r="B2797" s="3" t="s">
        <v>2795</v>
      </c>
      <c r="C2797" s="3" t="s">
        <v>6905</v>
      </c>
      <c r="D2797" s="15">
        <v>700</v>
      </c>
      <c r="E2797" s="1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7">
        <f t="shared" si="173"/>
        <v>35</v>
      </c>
      <c r="O2797" s="5">
        <f t="shared" si="174"/>
        <v>1.0428571428571429</v>
      </c>
      <c r="P2797" s="6" t="s">
        <v>8272</v>
      </c>
      <c r="Q2797" s="6" t="s">
        <v>8273</v>
      </c>
      <c r="R2797" s="11">
        <f t="shared" si="175"/>
        <v>41780.150937500002</v>
      </c>
      <c r="S2797" s="12">
        <f t="shared" si="172"/>
        <v>41796.583333333336</v>
      </c>
    </row>
    <row r="2798" spans="1:19" ht="43.2">
      <c r="A2798">
        <v>2796</v>
      </c>
      <c r="B2798" s="3" t="s">
        <v>2796</v>
      </c>
      <c r="C2798" s="3" t="s">
        <v>6906</v>
      </c>
      <c r="D2798" s="15">
        <v>800</v>
      </c>
      <c r="E2798" s="1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7">
        <f t="shared" si="173"/>
        <v>38.095238095238095</v>
      </c>
      <c r="O2798" s="5">
        <f t="shared" si="174"/>
        <v>1.155</v>
      </c>
      <c r="P2798" s="6" t="s">
        <v>8272</v>
      </c>
      <c r="Q2798" s="6" t="s">
        <v>8273</v>
      </c>
      <c r="R2798" s="11">
        <f t="shared" si="175"/>
        <v>41795.153101851851</v>
      </c>
      <c r="S2798" s="12">
        <f t="shared" si="172"/>
        <v>41825.153101851851</v>
      </c>
    </row>
    <row r="2799" spans="1:19" ht="43.2">
      <c r="A2799">
        <v>2797</v>
      </c>
      <c r="B2799" s="3" t="s">
        <v>2797</v>
      </c>
      <c r="C2799" s="3" t="s">
        <v>6907</v>
      </c>
      <c r="D2799" s="15">
        <v>8000</v>
      </c>
      <c r="E2799" s="1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7">
        <f t="shared" si="173"/>
        <v>85.106382978723403</v>
      </c>
      <c r="O2799" s="5">
        <f t="shared" si="174"/>
        <v>1.02645125</v>
      </c>
      <c r="P2799" s="6" t="s">
        <v>8272</v>
      </c>
      <c r="Q2799" s="6" t="s">
        <v>8273</v>
      </c>
      <c r="R2799" s="11">
        <f t="shared" si="175"/>
        <v>41798.56527777778</v>
      </c>
      <c r="S2799" s="12">
        <f t="shared" si="172"/>
        <v>41828.56527777778</v>
      </c>
    </row>
    <row r="2800" spans="1:19" ht="43.2">
      <c r="A2800">
        <v>2798</v>
      </c>
      <c r="B2800" s="3" t="s">
        <v>2798</v>
      </c>
      <c r="C2800" s="3" t="s">
        <v>6908</v>
      </c>
      <c r="D2800" s="15">
        <v>5000</v>
      </c>
      <c r="E2800" s="1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7">
        <f t="shared" si="173"/>
        <v>35.97122302158273</v>
      </c>
      <c r="O2800" s="5">
        <f t="shared" si="174"/>
        <v>1.014</v>
      </c>
      <c r="P2800" s="6" t="s">
        <v>8272</v>
      </c>
      <c r="Q2800" s="6" t="s">
        <v>8273</v>
      </c>
      <c r="R2800" s="11">
        <f t="shared" si="175"/>
        <v>42201.300011574072</v>
      </c>
      <c r="S2800" s="12">
        <f t="shared" si="172"/>
        <v>42216.291666666672</v>
      </c>
    </row>
    <row r="2801" spans="1:19" ht="43.2">
      <c r="A2801">
        <v>2799</v>
      </c>
      <c r="B2801" s="3" t="s">
        <v>2799</v>
      </c>
      <c r="C2801" s="3" t="s">
        <v>6909</v>
      </c>
      <c r="D2801" s="15">
        <v>5000</v>
      </c>
      <c r="E2801" s="1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7">
        <f t="shared" si="173"/>
        <v>38.46153846153846</v>
      </c>
      <c r="O2801" s="5">
        <f t="shared" si="174"/>
        <v>1.1663479999999999</v>
      </c>
      <c r="P2801" s="6" t="s">
        <v>8272</v>
      </c>
      <c r="Q2801" s="6" t="s">
        <v>8273</v>
      </c>
      <c r="R2801" s="11">
        <f t="shared" si="175"/>
        <v>42506.889699074076</v>
      </c>
      <c r="S2801" s="12">
        <f t="shared" si="172"/>
        <v>42538.291666666672</v>
      </c>
    </row>
    <row r="2802" spans="1:19" ht="43.2">
      <c r="A2802">
        <v>2800</v>
      </c>
      <c r="B2802" s="3" t="s">
        <v>2800</v>
      </c>
      <c r="C2802" s="3" t="s">
        <v>6910</v>
      </c>
      <c r="D2802" s="15">
        <v>1000</v>
      </c>
      <c r="E2802" s="1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7">
        <f t="shared" si="173"/>
        <v>32.258064516129032</v>
      </c>
      <c r="O2802" s="5">
        <f t="shared" si="174"/>
        <v>1.33</v>
      </c>
      <c r="P2802" s="6" t="s">
        <v>8272</v>
      </c>
      <c r="Q2802" s="6" t="s">
        <v>8273</v>
      </c>
      <c r="R2802" s="11">
        <f t="shared" si="175"/>
        <v>41948.177847222221</v>
      </c>
      <c r="S2802" s="12">
        <f t="shared" si="172"/>
        <v>42008.177847222221</v>
      </c>
    </row>
    <row r="2803" spans="1:19" ht="43.2">
      <c r="A2803">
        <v>2801</v>
      </c>
      <c r="B2803" s="3" t="s">
        <v>2801</v>
      </c>
      <c r="C2803" s="3" t="s">
        <v>6911</v>
      </c>
      <c r="D2803" s="15">
        <v>500</v>
      </c>
      <c r="E2803" s="1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7">
        <f t="shared" si="173"/>
        <v>38.46153846153846</v>
      </c>
      <c r="O2803" s="5">
        <f t="shared" si="174"/>
        <v>1.3320000000000001</v>
      </c>
      <c r="P2803" s="6" t="s">
        <v>8272</v>
      </c>
      <c r="Q2803" s="6" t="s">
        <v>8273</v>
      </c>
      <c r="R2803" s="11">
        <f t="shared" si="175"/>
        <v>41899.868159722224</v>
      </c>
      <c r="S2803" s="12">
        <f t="shared" si="172"/>
        <v>41922.083333333336</v>
      </c>
    </row>
    <row r="2804" spans="1:19" ht="43.2">
      <c r="A2804">
        <v>2802</v>
      </c>
      <c r="B2804" s="3" t="s">
        <v>2802</v>
      </c>
      <c r="C2804" s="3" t="s">
        <v>6912</v>
      </c>
      <c r="D2804" s="15">
        <v>3000</v>
      </c>
      <c r="E2804" s="1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7">
        <f t="shared" si="173"/>
        <v>33.333333333333336</v>
      </c>
      <c r="O2804" s="5">
        <f t="shared" si="174"/>
        <v>1.0183333333333333</v>
      </c>
      <c r="P2804" s="6" t="s">
        <v>8272</v>
      </c>
      <c r="Q2804" s="6" t="s">
        <v>8273</v>
      </c>
      <c r="R2804" s="11">
        <f t="shared" si="175"/>
        <v>42192.27207175926</v>
      </c>
      <c r="S2804" s="12">
        <f t="shared" si="172"/>
        <v>42222.27207175926</v>
      </c>
    </row>
    <row r="2805" spans="1:19" ht="43.2">
      <c r="A2805">
        <v>2803</v>
      </c>
      <c r="B2805" s="3" t="s">
        <v>2803</v>
      </c>
      <c r="C2805" s="3" t="s">
        <v>6913</v>
      </c>
      <c r="D2805" s="15">
        <v>10000</v>
      </c>
      <c r="E2805" s="1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7">
        <f t="shared" si="173"/>
        <v>70.921985815602838</v>
      </c>
      <c r="O2805" s="5">
        <f t="shared" si="174"/>
        <v>1.2795000000000001</v>
      </c>
      <c r="P2805" s="6" t="s">
        <v>8272</v>
      </c>
      <c r="Q2805" s="6" t="s">
        <v>8273</v>
      </c>
      <c r="R2805" s="11">
        <f t="shared" si="175"/>
        <v>42157.690694444449</v>
      </c>
      <c r="S2805" s="12">
        <f t="shared" si="172"/>
        <v>42200.625</v>
      </c>
    </row>
    <row r="2806" spans="1:19" ht="43.2">
      <c r="A2806">
        <v>2804</v>
      </c>
      <c r="B2806" s="3" t="s">
        <v>2804</v>
      </c>
      <c r="C2806" s="3" t="s">
        <v>6914</v>
      </c>
      <c r="D2806" s="15">
        <v>1000</v>
      </c>
      <c r="E2806" s="1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7">
        <f t="shared" si="173"/>
        <v>43.478260869565219</v>
      </c>
      <c r="O2806" s="5">
        <f t="shared" si="174"/>
        <v>1.1499999999999999</v>
      </c>
      <c r="P2806" s="6" t="s">
        <v>8272</v>
      </c>
      <c r="Q2806" s="6" t="s">
        <v>8273</v>
      </c>
      <c r="R2806" s="11">
        <f t="shared" si="175"/>
        <v>41881.078587962962</v>
      </c>
      <c r="S2806" s="12">
        <f t="shared" si="172"/>
        <v>41911.078587962962</v>
      </c>
    </row>
    <row r="2807" spans="1:19" ht="57.6">
      <c r="A2807">
        <v>2805</v>
      </c>
      <c r="B2807" s="3" t="s">
        <v>2805</v>
      </c>
      <c r="C2807" s="3" t="s">
        <v>6915</v>
      </c>
      <c r="D2807" s="15">
        <v>400</v>
      </c>
      <c r="E2807" s="1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7">
        <f t="shared" si="173"/>
        <v>22.222222222222221</v>
      </c>
      <c r="O2807" s="5">
        <f t="shared" si="174"/>
        <v>1.1000000000000001</v>
      </c>
      <c r="P2807" s="6" t="s">
        <v>8272</v>
      </c>
      <c r="Q2807" s="6" t="s">
        <v>8273</v>
      </c>
      <c r="R2807" s="11">
        <f t="shared" si="175"/>
        <v>42213.130474537036</v>
      </c>
      <c r="S2807" s="12">
        <f t="shared" si="172"/>
        <v>42238.130474537036</v>
      </c>
    </row>
    <row r="2808" spans="1:19" ht="43.2">
      <c r="A2808">
        <v>2806</v>
      </c>
      <c r="B2808" s="3" t="s">
        <v>2806</v>
      </c>
      <c r="C2808" s="3" t="s">
        <v>6916</v>
      </c>
      <c r="D2808" s="15">
        <v>3000</v>
      </c>
      <c r="E2808" s="1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7">
        <f t="shared" si="173"/>
        <v>39.473684210526315</v>
      </c>
      <c r="O2808" s="5">
        <f t="shared" si="174"/>
        <v>1.121</v>
      </c>
      <c r="P2808" s="6" t="s">
        <v>8272</v>
      </c>
      <c r="Q2808" s="6" t="s">
        <v>8273</v>
      </c>
      <c r="R2808" s="11">
        <f t="shared" si="175"/>
        <v>42184.892245370371</v>
      </c>
      <c r="S2808" s="12">
        <f t="shared" si="172"/>
        <v>42221.083333333328</v>
      </c>
    </row>
    <row r="2809" spans="1:19">
      <c r="A2809">
        <v>2807</v>
      </c>
      <c r="B2809" s="3" t="s">
        <v>2807</v>
      </c>
      <c r="C2809" s="3" t="s">
        <v>6917</v>
      </c>
      <c r="D2809" s="15">
        <v>5000</v>
      </c>
      <c r="E2809" s="1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7">
        <f t="shared" si="173"/>
        <v>53.763440860215056</v>
      </c>
      <c r="O2809" s="5">
        <f t="shared" si="174"/>
        <v>1.26</v>
      </c>
      <c r="P2809" s="6" t="s">
        <v>8272</v>
      </c>
      <c r="Q2809" s="6" t="s">
        <v>8273</v>
      </c>
      <c r="R2809" s="11">
        <f t="shared" si="175"/>
        <v>42154.498124999998</v>
      </c>
      <c r="S2809" s="12">
        <f t="shared" si="172"/>
        <v>42184.498124999998</v>
      </c>
    </row>
    <row r="2810" spans="1:19" ht="43.2">
      <c r="A2810">
        <v>2808</v>
      </c>
      <c r="B2810" s="3" t="s">
        <v>2808</v>
      </c>
      <c r="C2810" s="3" t="s">
        <v>6918</v>
      </c>
      <c r="D2810" s="15">
        <v>4500</v>
      </c>
      <c r="E2810" s="1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7">
        <f t="shared" si="173"/>
        <v>65.217391304347828</v>
      </c>
      <c r="O2810" s="5">
        <f t="shared" si="174"/>
        <v>1.0024444444444445</v>
      </c>
      <c r="P2810" s="6" t="s">
        <v>8272</v>
      </c>
      <c r="Q2810" s="6" t="s">
        <v>8273</v>
      </c>
      <c r="R2810" s="11">
        <f t="shared" si="175"/>
        <v>42208.47146990741</v>
      </c>
      <c r="S2810" s="12">
        <f t="shared" si="172"/>
        <v>42238.47146990741</v>
      </c>
    </row>
    <row r="2811" spans="1:19" ht="43.2">
      <c r="A2811">
        <v>2809</v>
      </c>
      <c r="B2811" s="3" t="s">
        <v>2809</v>
      </c>
      <c r="C2811" s="3" t="s">
        <v>6919</v>
      </c>
      <c r="D2811" s="15">
        <v>2500</v>
      </c>
      <c r="E2811" s="1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7">
        <f t="shared" si="173"/>
        <v>119.04761904761905</v>
      </c>
      <c r="O2811" s="5">
        <f t="shared" si="174"/>
        <v>1.024</v>
      </c>
      <c r="P2811" s="6" t="s">
        <v>8272</v>
      </c>
      <c r="Q2811" s="6" t="s">
        <v>8273</v>
      </c>
      <c r="R2811" s="11">
        <f t="shared" si="175"/>
        <v>42451.121817129635</v>
      </c>
      <c r="S2811" s="12">
        <f t="shared" si="172"/>
        <v>42459.235416666663</v>
      </c>
    </row>
    <row r="2812" spans="1:19" ht="43.2">
      <c r="A2812">
        <v>2810</v>
      </c>
      <c r="B2812" s="3" t="s">
        <v>2810</v>
      </c>
      <c r="C2812" s="3" t="s">
        <v>6920</v>
      </c>
      <c r="D2812" s="15">
        <v>2500</v>
      </c>
      <c r="E2812" s="1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7">
        <f t="shared" si="173"/>
        <v>43.859649122807021</v>
      </c>
      <c r="O2812" s="5">
        <f t="shared" si="174"/>
        <v>1.0820000000000001</v>
      </c>
      <c r="P2812" s="6" t="s">
        <v>8272</v>
      </c>
      <c r="Q2812" s="6" t="s">
        <v>8273</v>
      </c>
      <c r="R2812" s="11">
        <f t="shared" si="175"/>
        <v>41758.76462962963</v>
      </c>
      <c r="S2812" s="12">
        <f t="shared" si="172"/>
        <v>41790.790972222225</v>
      </c>
    </row>
    <row r="2813" spans="1:19" ht="43.2">
      <c r="A2813">
        <v>2811</v>
      </c>
      <c r="B2813" s="3" t="s">
        <v>2811</v>
      </c>
      <c r="C2813" s="3" t="s">
        <v>6921</v>
      </c>
      <c r="D2813" s="15">
        <v>10000</v>
      </c>
      <c r="E2813" s="1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7">
        <f t="shared" si="173"/>
        <v>92.592592592592595</v>
      </c>
      <c r="O2813" s="5">
        <f t="shared" si="174"/>
        <v>1.0026999999999999</v>
      </c>
      <c r="P2813" s="6" t="s">
        <v>8272</v>
      </c>
      <c r="Q2813" s="6" t="s">
        <v>8273</v>
      </c>
      <c r="R2813" s="11">
        <f t="shared" si="175"/>
        <v>42028.121562500004</v>
      </c>
      <c r="S2813" s="12">
        <f t="shared" si="172"/>
        <v>42058.121562500004</v>
      </c>
    </row>
    <row r="2814" spans="1:19" ht="43.2">
      <c r="A2814">
        <v>2812</v>
      </c>
      <c r="B2814" s="3" t="s">
        <v>2812</v>
      </c>
      <c r="C2814" s="3" t="s">
        <v>6922</v>
      </c>
      <c r="D2814" s="15">
        <v>5000</v>
      </c>
      <c r="E2814" s="1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7">
        <f t="shared" si="173"/>
        <v>60.24096385542169</v>
      </c>
      <c r="O2814" s="5">
        <f t="shared" si="174"/>
        <v>1.133</v>
      </c>
      <c r="P2814" s="6" t="s">
        <v>8272</v>
      </c>
      <c r="Q2814" s="6" t="s">
        <v>8273</v>
      </c>
      <c r="R2814" s="11">
        <f t="shared" si="175"/>
        <v>42054.36918981481</v>
      </c>
      <c r="S2814" s="12">
        <f t="shared" si="172"/>
        <v>42099.791666666672</v>
      </c>
    </row>
    <row r="2815" spans="1:19" ht="43.2">
      <c r="A2815">
        <v>2813</v>
      </c>
      <c r="B2815" s="3" t="s">
        <v>2813</v>
      </c>
      <c r="C2815" s="3" t="s">
        <v>6923</v>
      </c>
      <c r="D2815" s="15">
        <v>2800</v>
      </c>
      <c r="E2815" s="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7">
        <f t="shared" si="173"/>
        <v>29.166666666666668</v>
      </c>
      <c r="O2815" s="5">
        <f t="shared" si="174"/>
        <v>1.2757571428571428</v>
      </c>
      <c r="P2815" s="6" t="s">
        <v>8272</v>
      </c>
      <c r="Q2815" s="6" t="s">
        <v>8273</v>
      </c>
      <c r="R2815" s="11">
        <f t="shared" si="175"/>
        <v>42693.367604166662</v>
      </c>
      <c r="S2815" s="12">
        <f t="shared" si="172"/>
        <v>42718.367604166662</v>
      </c>
    </row>
    <row r="2816" spans="1:19" ht="43.2">
      <c r="A2816">
        <v>2814</v>
      </c>
      <c r="B2816" s="3" t="s">
        <v>2814</v>
      </c>
      <c r="C2816" s="3" t="s">
        <v>6924</v>
      </c>
      <c r="D2816" s="15">
        <v>1500</v>
      </c>
      <c r="E2816" s="1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7">
        <f t="shared" si="173"/>
        <v>23.4375</v>
      </c>
      <c r="O2816" s="5">
        <f t="shared" si="174"/>
        <v>1.0773333333333333</v>
      </c>
      <c r="P2816" s="6" t="s">
        <v>8272</v>
      </c>
      <c r="Q2816" s="6" t="s">
        <v>8273</v>
      </c>
      <c r="R2816" s="11">
        <f t="shared" si="175"/>
        <v>42103.024479166663</v>
      </c>
      <c r="S2816" s="12">
        <f t="shared" si="172"/>
        <v>42133.024479166663</v>
      </c>
    </row>
    <row r="2817" spans="1:19" ht="43.2">
      <c r="A2817">
        <v>2815</v>
      </c>
      <c r="B2817" s="3" t="s">
        <v>2815</v>
      </c>
      <c r="C2817" s="3" t="s">
        <v>6925</v>
      </c>
      <c r="D2817" s="15">
        <v>250</v>
      </c>
      <c r="E2817" s="1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7">
        <f t="shared" si="173"/>
        <v>17.857142857142858</v>
      </c>
      <c r="O2817" s="5">
        <f t="shared" si="174"/>
        <v>2.42</v>
      </c>
      <c r="P2817" s="6" t="s">
        <v>8272</v>
      </c>
      <c r="Q2817" s="6" t="s">
        <v>8273</v>
      </c>
      <c r="R2817" s="11">
        <f t="shared" si="175"/>
        <v>42559.401724537034</v>
      </c>
      <c r="S2817" s="12">
        <f t="shared" si="172"/>
        <v>42589.401724537034</v>
      </c>
    </row>
    <row r="2818" spans="1:19" ht="43.2">
      <c r="A2818">
        <v>2816</v>
      </c>
      <c r="B2818" s="3" t="s">
        <v>2816</v>
      </c>
      <c r="C2818" s="3" t="s">
        <v>6926</v>
      </c>
      <c r="D2818" s="15">
        <v>3000</v>
      </c>
      <c r="E2818" s="1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7">
        <f t="shared" si="173"/>
        <v>17.751479289940828</v>
      </c>
      <c r="O2818" s="5">
        <f t="shared" si="174"/>
        <v>1.4156666666666666</v>
      </c>
      <c r="P2818" s="6" t="s">
        <v>8272</v>
      </c>
      <c r="Q2818" s="6" t="s">
        <v>8273</v>
      </c>
      <c r="R2818" s="11">
        <f t="shared" si="175"/>
        <v>42188.092499999999</v>
      </c>
      <c r="S2818" s="12">
        <f t="shared" ref="S2818:S2881" si="176">(I2818/86400)+25569+(-9/24)</f>
        <v>42218.291666666672</v>
      </c>
    </row>
    <row r="2819" spans="1:19" ht="43.2">
      <c r="A2819">
        <v>2817</v>
      </c>
      <c r="B2819" s="3" t="s">
        <v>2817</v>
      </c>
      <c r="C2819" s="3" t="s">
        <v>6927</v>
      </c>
      <c r="D2819" s="15">
        <v>600</v>
      </c>
      <c r="E2819" s="1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7">
        <f t="shared" ref="N2819:N2882" si="177">D2819/L2819</f>
        <v>18.181818181818183</v>
      </c>
      <c r="O2819" s="5">
        <f t="shared" ref="O2819:O2882" si="178">E2819/D2819</f>
        <v>1.3</v>
      </c>
      <c r="P2819" s="6" t="s">
        <v>8272</v>
      </c>
      <c r="Q2819" s="6" t="s">
        <v>8273</v>
      </c>
      <c r="R2819" s="11">
        <f t="shared" ref="R2819:R2882" si="179">(J2819/86400)+25569+(-9/24)</f>
        <v>42023.259976851856</v>
      </c>
      <c r="S2819" s="12">
        <f t="shared" si="176"/>
        <v>42063.259976851856</v>
      </c>
    </row>
    <row r="2820" spans="1:19" ht="43.2">
      <c r="A2820">
        <v>2818</v>
      </c>
      <c r="B2820" s="3" t="s">
        <v>2818</v>
      </c>
      <c r="C2820" s="3" t="s">
        <v>6928</v>
      </c>
      <c r="D2820" s="15">
        <v>10000</v>
      </c>
      <c r="E2820" s="1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7">
        <f t="shared" si="177"/>
        <v>98.039215686274517</v>
      </c>
      <c r="O2820" s="5">
        <f t="shared" si="178"/>
        <v>1.0603</v>
      </c>
      <c r="P2820" s="6" t="s">
        <v>8272</v>
      </c>
      <c r="Q2820" s="6" t="s">
        <v>8273</v>
      </c>
      <c r="R2820" s="11">
        <f t="shared" si="179"/>
        <v>42250.223217592589</v>
      </c>
      <c r="S2820" s="12">
        <f t="shared" si="176"/>
        <v>42270.223217592589</v>
      </c>
    </row>
    <row r="2821" spans="1:19" ht="43.2">
      <c r="A2821">
        <v>2819</v>
      </c>
      <c r="B2821" s="3" t="s">
        <v>2819</v>
      </c>
      <c r="C2821" s="3" t="s">
        <v>6929</v>
      </c>
      <c r="D2821" s="15">
        <v>5000</v>
      </c>
      <c r="E2821" s="1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7">
        <f t="shared" si="177"/>
        <v>48.07692307692308</v>
      </c>
      <c r="O2821" s="5">
        <f t="shared" si="178"/>
        <v>1.048</v>
      </c>
      <c r="P2821" s="6" t="s">
        <v>8272</v>
      </c>
      <c r="Q2821" s="6" t="s">
        <v>8273</v>
      </c>
      <c r="R2821" s="11">
        <f t="shared" si="179"/>
        <v>42139.150567129633</v>
      </c>
      <c r="S2821" s="12">
        <f t="shared" si="176"/>
        <v>42169.150567129633</v>
      </c>
    </row>
    <row r="2822" spans="1:19" ht="43.2">
      <c r="A2822">
        <v>2820</v>
      </c>
      <c r="B2822" s="3" t="s">
        <v>2820</v>
      </c>
      <c r="C2822" s="3" t="s">
        <v>6930</v>
      </c>
      <c r="D2822" s="15">
        <v>200</v>
      </c>
      <c r="E2822" s="1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7">
        <f t="shared" si="177"/>
        <v>10</v>
      </c>
      <c r="O2822" s="5">
        <f t="shared" si="178"/>
        <v>1.36</v>
      </c>
      <c r="P2822" s="6" t="s">
        <v>8272</v>
      </c>
      <c r="Q2822" s="6" t="s">
        <v>8273</v>
      </c>
      <c r="R2822" s="11">
        <f t="shared" si="179"/>
        <v>42401.235983796301</v>
      </c>
      <c r="S2822" s="12">
        <f t="shared" si="176"/>
        <v>42425.625</v>
      </c>
    </row>
    <row r="2823" spans="1:19" ht="57.6">
      <c r="A2823">
        <v>2821</v>
      </c>
      <c r="B2823" s="3" t="s">
        <v>2821</v>
      </c>
      <c r="C2823" s="3" t="s">
        <v>6931</v>
      </c>
      <c r="D2823" s="15">
        <v>1000</v>
      </c>
      <c r="E2823" s="1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7">
        <f t="shared" si="177"/>
        <v>28.571428571428573</v>
      </c>
      <c r="O2823" s="5">
        <f t="shared" si="178"/>
        <v>1</v>
      </c>
      <c r="P2823" s="6" t="s">
        <v>8272</v>
      </c>
      <c r="Q2823" s="6" t="s">
        <v>8273</v>
      </c>
      <c r="R2823" s="11">
        <f t="shared" si="179"/>
        <v>41875.547858796301</v>
      </c>
      <c r="S2823" s="12">
        <f t="shared" si="176"/>
        <v>41905.547858796301</v>
      </c>
    </row>
    <row r="2824" spans="1:19" ht="57.6">
      <c r="A2824">
        <v>2822</v>
      </c>
      <c r="B2824" s="3" t="s">
        <v>2822</v>
      </c>
      <c r="C2824" s="3" t="s">
        <v>6932</v>
      </c>
      <c r="D2824" s="15">
        <v>6000</v>
      </c>
      <c r="E2824" s="1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7">
        <f t="shared" si="177"/>
        <v>63.829787234042556</v>
      </c>
      <c r="O2824" s="5">
        <f t="shared" si="178"/>
        <v>1</v>
      </c>
      <c r="P2824" s="6" t="s">
        <v>8272</v>
      </c>
      <c r="Q2824" s="6" t="s">
        <v>8273</v>
      </c>
      <c r="R2824" s="11">
        <f t="shared" si="179"/>
        <v>42060.308935185181</v>
      </c>
      <c r="S2824" s="12">
        <f t="shared" si="176"/>
        <v>42090.267268518517</v>
      </c>
    </row>
    <row r="2825" spans="1:19" ht="57.6">
      <c r="A2825">
        <v>2823</v>
      </c>
      <c r="B2825" s="3" t="s">
        <v>2823</v>
      </c>
      <c r="C2825" s="3" t="s">
        <v>6933</v>
      </c>
      <c r="D2825" s="15">
        <v>100</v>
      </c>
      <c r="E2825" s="1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7">
        <f t="shared" si="177"/>
        <v>7.1428571428571432</v>
      </c>
      <c r="O2825" s="5">
        <f t="shared" si="178"/>
        <v>1.24</v>
      </c>
      <c r="P2825" s="6" t="s">
        <v>8272</v>
      </c>
      <c r="Q2825" s="6" t="s">
        <v>8273</v>
      </c>
      <c r="R2825" s="11">
        <f t="shared" si="179"/>
        <v>42066.636643518519</v>
      </c>
      <c r="S2825" s="12">
        <f t="shared" si="176"/>
        <v>42094.582638888889</v>
      </c>
    </row>
    <row r="2826" spans="1:19" ht="43.2">
      <c r="A2826">
        <v>2824</v>
      </c>
      <c r="B2826" s="3" t="s">
        <v>2824</v>
      </c>
      <c r="C2826" s="3" t="s">
        <v>6934</v>
      </c>
      <c r="D2826" s="15">
        <v>650</v>
      </c>
      <c r="E2826" s="1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7">
        <f t="shared" si="177"/>
        <v>43.333333333333336</v>
      </c>
      <c r="O2826" s="5">
        <f t="shared" si="178"/>
        <v>1.1692307692307693</v>
      </c>
      <c r="P2826" s="6" t="s">
        <v>8272</v>
      </c>
      <c r="Q2826" s="6" t="s">
        <v>8273</v>
      </c>
      <c r="R2826" s="11">
        <f t="shared" si="179"/>
        <v>42135.895787037036</v>
      </c>
      <c r="S2826" s="12">
        <f t="shared" si="176"/>
        <v>42167.696527777778</v>
      </c>
    </row>
    <row r="2827" spans="1:19" ht="57.6">
      <c r="A2827">
        <v>2825</v>
      </c>
      <c r="B2827" s="3" t="s">
        <v>2825</v>
      </c>
      <c r="C2827" s="3" t="s">
        <v>6935</v>
      </c>
      <c r="D2827" s="15">
        <v>3000</v>
      </c>
      <c r="E2827" s="1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7">
        <f t="shared" si="177"/>
        <v>58.823529411764703</v>
      </c>
      <c r="O2827" s="5">
        <f t="shared" si="178"/>
        <v>1.0333333333333334</v>
      </c>
      <c r="P2827" s="6" t="s">
        <v>8272</v>
      </c>
      <c r="Q2827" s="6" t="s">
        <v>8273</v>
      </c>
      <c r="R2827" s="11">
        <f t="shared" si="179"/>
        <v>42312.417662037042</v>
      </c>
      <c r="S2827" s="12">
        <f t="shared" si="176"/>
        <v>42342.417662037042</v>
      </c>
    </row>
    <row r="2828" spans="1:19" ht="57.6">
      <c r="A2828">
        <v>2826</v>
      </c>
      <c r="B2828" s="3" t="s">
        <v>2826</v>
      </c>
      <c r="C2828" s="3" t="s">
        <v>6936</v>
      </c>
      <c r="D2828" s="15">
        <v>2000</v>
      </c>
      <c r="E2828" s="1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7">
        <f t="shared" si="177"/>
        <v>105.26315789473684</v>
      </c>
      <c r="O2828" s="5">
        <f t="shared" si="178"/>
        <v>1.0774999999999999</v>
      </c>
      <c r="P2828" s="6" t="s">
        <v>8272</v>
      </c>
      <c r="Q2828" s="6" t="s">
        <v>8273</v>
      </c>
      <c r="R2828" s="11">
        <f t="shared" si="179"/>
        <v>42170.659861111111</v>
      </c>
      <c r="S2828" s="12">
        <f t="shared" si="176"/>
        <v>42194.916666666672</v>
      </c>
    </row>
    <row r="2829" spans="1:19" ht="57.6">
      <c r="A2829">
        <v>2827</v>
      </c>
      <c r="B2829" s="3" t="s">
        <v>2827</v>
      </c>
      <c r="C2829" s="3" t="s">
        <v>6937</v>
      </c>
      <c r="D2829" s="15">
        <v>2000</v>
      </c>
      <c r="E2829" s="1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7">
        <f t="shared" si="177"/>
        <v>86.956521739130437</v>
      </c>
      <c r="O2829" s="5">
        <f t="shared" si="178"/>
        <v>1.2024999999999999</v>
      </c>
      <c r="P2829" s="6" t="s">
        <v>8272</v>
      </c>
      <c r="Q2829" s="6" t="s">
        <v>8273</v>
      </c>
      <c r="R2829" s="11">
        <f t="shared" si="179"/>
        <v>42494.308634259258</v>
      </c>
      <c r="S2829" s="12">
        <f t="shared" si="176"/>
        <v>42524.3125</v>
      </c>
    </row>
    <row r="2830" spans="1:19" ht="43.2">
      <c r="A2830">
        <v>2828</v>
      </c>
      <c r="B2830" s="3" t="s">
        <v>2828</v>
      </c>
      <c r="C2830" s="3" t="s">
        <v>6938</v>
      </c>
      <c r="D2830" s="15">
        <v>9500</v>
      </c>
      <c r="E2830" s="1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7">
        <f t="shared" si="177"/>
        <v>97.9381443298969</v>
      </c>
      <c r="O2830" s="5">
        <f t="shared" si="178"/>
        <v>1.0037894736842106</v>
      </c>
      <c r="P2830" s="6" t="s">
        <v>8272</v>
      </c>
      <c r="Q2830" s="6" t="s">
        <v>8273</v>
      </c>
      <c r="R2830" s="11">
        <f t="shared" si="179"/>
        <v>42253.889687499999</v>
      </c>
      <c r="S2830" s="12">
        <f t="shared" si="176"/>
        <v>42279.583333333328</v>
      </c>
    </row>
    <row r="2831" spans="1:19" ht="43.2">
      <c r="A2831">
        <v>2829</v>
      </c>
      <c r="B2831" s="3" t="s">
        <v>2829</v>
      </c>
      <c r="C2831" s="3" t="s">
        <v>6939</v>
      </c>
      <c r="D2831" s="15">
        <v>2500</v>
      </c>
      <c r="E2831" s="1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7">
        <f t="shared" si="177"/>
        <v>32.89473684210526</v>
      </c>
      <c r="O2831" s="5">
        <f t="shared" si="178"/>
        <v>1.0651999999999999</v>
      </c>
      <c r="P2831" s="6" t="s">
        <v>8272</v>
      </c>
      <c r="Q2831" s="6" t="s">
        <v>8273</v>
      </c>
      <c r="R2831" s="11">
        <f t="shared" si="179"/>
        <v>42495.059236111112</v>
      </c>
      <c r="S2831" s="12">
        <f t="shared" si="176"/>
        <v>42523.059236111112</v>
      </c>
    </row>
    <row r="2832" spans="1:19" ht="28.8">
      <c r="A2832">
        <v>2830</v>
      </c>
      <c r="B2832" s="3" t="s">
        <v>2830</v>
      </c>
      <c r="C2832" s="3" t="s">
        <v>6940</v>
      </c>
      <c r="D2832" s="15">
        <v>3000</v>
      </c>
      <c r="E2832" s="1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7">
        <f t="shared" si="177"/>
        <v>272.72727272727275</v>
      </c>
      <c r="O2832" s="5">
        <f t="shared" si="178"/>
        <v>1</v>
      </c>
      <c r="P2832" s="6" t="s">
        <v>8272</v>
      </c>
      <c r="Q2832" s="6" t="s">
        <v>8273</v>
      </c>
      <c r="R2832" s="11">
        <f t="shared" si="179"/>
        <v>41758.464675925927</v>
      </c>
      <c r="S2832" s="12">
        <f t="shared" si="176"/>
        <v>41770.790972222225</v>
      </c>
    </row>
    <row r="2833" spans="1:19" ht="43.2">
      <c r="A2833">
        <v>2831</v>
      </c>
      <c r="B2833" s="3" t="s">
        <v>2831</v>
      </c>
      <c r="C2833" s="3" t="s">
        <v>6941</v>
      </c>
      <c r="D2833" s="15">
        <v>3000</v>
      </c>
      <c r="E2833" s="1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7">
        <f t="shared" si="177"/>
        <v>57.692307692307693</v>
      </c>
      <c r="O2833" s="5">
        <f t="shared" si="178"/>
        <v>1.1066666666666667</v>
      </c>
      <c r="P2833" s="6" t="s">
        <v>8272</v>
      </c>
      <c r="Q2833" s="6" t="s">
        <v>8273</v>
      </c>
      <c r="R2833" s="11">
        <f t="shared" si="179"/>
        <v>42171.449884259258</v>
      </c>
      <c r="S2833" s="12">
        <f t="shared" si="176"/>
        <v>42201.449884259258</v>
      </c>
    </row>
    <row r="2834" spans="1:19" ht="43.2">
      <c r="A2834">
        <v>2832</v>
      </c>
      <c r="B2834" s="3" t="s">
        <v>2832</v>
      </c>
      <c r="C2834" s="3" t="s">
        <v>6942</v>
      </c>
      <c r="D2834" s="15">
        <v>2500</v>
      </c>
      <c r="E2834" s="1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7">
        <f t="shared" si="177"/>
        <v>26.315789473684209</v>
      </c>
      <c r="O2834" s="5">
        <f t="shared" si="178"/>
        <v>1.1471959999999999</v>
      </c>
      <c r="P2834" s="6" t="s">
        <v>8272</v>
      </c>
      <c r="Q2834" s="6" t="s">
        <v>8273</v>
      </c>
      <c r="R2834" s="11">
        <f t="shared" si="179"/>
        <v>41938.334421296298</v>
      </c>
      <c r="S2834" s="12">
        <f t="shared" si="176"/>
        <v>41966.541666666672</v>
      </c>
    </row>
    <row r="2835" spans="1:19">
      <c r="A2835">
        <v>2833</v>
      </c>
      <c r="B2835" s="3" t="s">
        <v>2833</v>
      </c>
      <c r="C2835" s="3" t="s">
        <v>6943</v>
      </c>
      <c r="D2835" s="15">
        <v>2700</v>
      </c>
      <c r="E2835" s="1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7">
        <f t="shared" si="177"/>
        <v>77.142857142857139</v>
      </c>
      <c r="O2835" s="5">
        <f t="shared" si="178"/>
        <v>1.0825925925925926</v>
      </c>
      <c r="P2835" s="6" t="s">
        <v>8272</v>
      </c>
      <c r="Q2835" s="6" t="s">
        <v>8273</v>
      </c>
      <c r="R2835" s="11">
        <f t="shared" si="179"/>
        <v>42267.752696759257</v>
      </c>
      <c r="S2835" s="12">
        <f t="shared" si="176"/>
        <v>42287.708333333328</v>
      </c>
    </row>
    <row r="2836" spans="1:19" ht="43.2">
      <c r="A2836">
        <v>2834</v>
      </c>
      <c r="B2836" s="3" t="s">
        <v>2834</v>
      </c>
      <c r="C2836" s="3" t="s">
        <v>6944</v>
      </c>
      <c r="D2836" s="15">
        <v>800</v>
      </c>
      <c r="E2836" s="1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7">
        <f t="shared" si="177"/>
        <v>38.095238095238095</v>
      </c>
      <c r="O2836" s="5">
        <f t="shared" si="178"/>
        <v>1.7</v>
      </c>
      <c r="P2836" s="6" t="s">
        <v>8272</v>
      </c>
      <c r="Q2836" s="6" t="s">
        <v>8273</v>
      </c>
      <c r="R2836" s="11">
        <f t="shared" si="179"/>
        <v>42019.584837962961</v>
      </c>
      <c r="S2836" s="12">
        <f t="shared" si="176"/>
        <v>42034.584837962961</v>
      </c>
    </row>
    <row r="2837" spans="1:19" ht="43.2">
      <c r="A2837">
        <v>2835</v>
      </c>
      <c r="B2837" s="3" t="s">
        <v>2835</v>
      </c>
      <c r="C2837" s="3" t="s">
        <v>6945</v>
      </c>
      <c r="D2837" s="15">
        <v>1000</v>
      </c>
      <c r="E2837" s="1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7">
        <f t="shared" si="177"/>
        <v>10.75268817204301</v>
      </c>
      <c r="O2837" s="5">
        <f t="shared" si="178"/>
        <v>1.8709899999999999</v>
      </c>
      <c r="P2837" s="6" t="s">
        <v>8272</v>
      </c>
      <c r="Q2837" s="6" t="s">
        <v>8273</v>
      </c>
      <c r="R2837" s="11">
        <f t="shared" si="179"/>
        <v>42313.328900462962</v>
      </c>
      <c r="S2837" s="12">
        <f t="shared" si="176"/>
        <v>42342.625</v>
      </c>
    </row>
    <row r="2838" spans="1:19" ht="57.6">
      <c r="A2838">
        <v>2836</v>
      </c>
      <c r="B2838" s="3" t="s">
        <v>2836</v>
      </c>
      <c r="C2838" s="3" t="s">
        <v>6946</v>
      </c>
      <c r="D2838" s="15">
        <v>450</v>
      </c>
      <c r="E2838" s="1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7">
        <f t="shared" si="177"/>
        <v>40.909090909090907</v>
      </c>
      <c r="O2838" s="5">
        <f t="shared" si="178"/>
        <v>1.0777777777777777</v>
      </c>
      <c r="P2838" s="6" t="s">
        <v>8272</v>
      </c>
      <c r="Q2838" s="6" t="s">
        <v>8273</v>
      </c>
      <c r="R2838" s="11">
        <f t="shared" si="179"/>
        <v>42745.886782407411</v>
      </c>
      <c r="S2838" s="12">
        <f t="shared" si="176"/>
        <v>42783.832638888889</v>
      </c>
    </row>
    <row r="2839" spans="1:19" ht="57.6">
      <c r="A2839">
        <v>2837</v>
      </c>
      <c r="B2839" s="3" t="s">
        <v>2837</v>
      </c>
      <c r="C2839" s="3" t="s">
        <v>6947</v>
      </c>
      <c r="D2839" s="15">
        <v>850</v>
      </c>
      <c r="E2839" s="1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7">
        <f t="shared" si="177"/>
        <v>40.476190476190474</v>
      </c>
      <c r="O2839" s="5">
        <f t="shared" si="178"/>
        <v>1</v>
      </c>
      <c r="P2839" s="6" t="s">
        <v>8272</v>
      </c>
      <c r="Q2839" s="6" t="s">
        <v>8273</v>
      </c>
      <c r="R2839" s="11">
        <f t="shared" si="179"/>
        <v>42307.533379629633</v>
      </c>
      <c r="S2839" s="12">
        <f t="shared" si="176"/>
        <v>42347.575046296297</v>
      </c>
    </row>
    <row r="2840" spans="1:19" ht="43.2">
      <c r="A2840">
        <v>2838</v>
      </c>
      <c r="B2840" s="3" t="s">
        <v>2838</v>
      </c>
      <c r="C2840" s="3" t="s">
        <v>6948</v>
      </c>
      <c r="D2840" s="15">
        <v>2000</v>
      </c>
      <c r="E2840" s="1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7">
        <f t="shared" si="177"/>
        <v>37.037037037037038</v>
      </c>
      <c r="O2840" s="5">
        <f t="shared" si="178"/>
        <v>1.2024999999999999</v>
      </c>
      <c r="P2840" s="6" t="s">
        <v>8272</v>
      </c>
      <c r="Q2840" s="6" t="s">
        <v>8273</v>
      </c>
      <c r="R2840" s="11">
        <f t="shared" si="179"/>
        <v>41842.232592592591</v>
      </c>
      <c r="S2840" s="12">
        <f t="shared" si="176"/>
        <v>41864.541666666664</v>
      </c>
    </row>
    <row r="2841" spans="1:19" ht="43.2">
      <c r="A2841">
        <v>2839</v>
      </c>
      <c r="B2841" s="3" t="s">
        <v>2839</v>
      </c>
      <c r="C2841" s="3" t="s">
        <v>6949</v>
      </c>
      <c r="D2841" s="15">
        <v>3500</v>
      </c>
      <c r="E2841" s="1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7">
        <f t="shared" si="177"/>
        <v>112.90322580645162</v>
      </c>
      <c r="O2841" s="5">
        <f t="shared" si="178"/>
        <v>1.1142857142857143</v>
      </c>
      <c r="P2841" s="6" t="s">
        <v>8272</v>
      </c>
      <c r="Q2841" s="6" t="s">
        <v>8273</v>
      </c>
      <c r="R2841" s="11">
        <f t="shared" si="179"/>
        <v>41852.865208333329</v>
      </c>
      <c r="S2841" s="12">
        <f t="shared" si="176"/>
        <v>41875.832638888889</v>
      </c>
    </row>
    <row r="2842" spans="1:19" ht="57.6">
      <c r="A2842">
        <v>2840</v>
      </c>
      <c r="B2842" s="3" t="s">
        <v>2840</v>
      </c>
      <c r="C2842" s="3" t="s">
        <v>6950</v>
      </c>
      <c r="D2842" s="15">
        <v>2500</v>
      </c>
      <c r="E2842" s="1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7">
        <f t="shared" si="177"/>
        <v>18.939393939393938</v>
      </c>
      <c r="O2842" s="5">
        <f t="shared" si="178"/>
        <v>1.04</v>
      </c>
      <c r="P2842" s="6" t="s">
        <v>8272</v>
      </c>
      <c r="Q2842" s="6" t="s">
        <v>8273</v>
      </c>
      <c r="R2842" s="11">
        <f t="shared" si="179"/>
        <v>42059.660636574074</v>
      </c>
      <c r="S2842" s="12">
        <f t="shared" si="176"/>
        <v>42081.333333333328</v>
      </c>
    </row>
    <row r="2843" spans="1:19" ht="43.2">
      <c r="A2843">
        <v>2841</v>
      </c>
      <c r="B2843" s="3" t="s">
        <v>2841</v>
      </c>
      <c r="C2843" s="3" t="s">
        <v>6951</v>
      </c>
      <c r="D2843" s="15">
        <v>1000</v>
      </c>
      <c r="E2843" s="1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7">
        <f t="shared" si="177"/>
        <v>1000</v>
      </c>
      <c r="O2843" s="5">
        <f t="shared" si="178"/>
        <v>0.01</v>
      </c>
      <c r="P2843" s="6" t="s">
        <v>8272</v>
      </c>
      <c r="Q2843" s="6" t="s">
        <v>8273</v>
      </c>
      <c r="R2843" s="11">
        <f t="shared" si="179"/>
        <v>42291.364548611113</v>
      </c>
      <c r="S2843" s="12">
        <f t="shared" si="176"/>
        <v>42351.406215277777</v>
      </c>
    </row>
    <row r="2844" spans="1:19" ht="43.2">
      <c r="A2844">
        <v>2842</v>
      </c>
      <c r="B2844" s="3" t="s">
        <v>2842</v>
      </c>
      <c r="C2844" s="3" t="s">
        <v>6952</v>
      </c>
      <c r="D2844" s="15">
        <v>1500</v>
      </c>
      <c r="E2844" s="1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7" t="e">
        <f t="shared" si="177"/>
        <v>#DIV/0!</v>
      </c>
      <c r="O2844" s="5">
        <f t="shared" si="178"/>
        <v>0</v>
      </c>
      <c r="P2844" s="6" t="s">
        <v>8272</v>
      </c>
      <c r="Q2844" s="6" t="s">
        <v>8273</v>
      </c>
      <c r="R2844" s="11">
        <f t="shared" si="179"/>
        <v>41784.57748842593</v>
      </c>
      <c r="S2844" s="12">
        <f t="shared" si="176"/>
        <v>41811.083333333336</v>
      </c>
    </row>
    <row r="2845" spans="1:19" ht="43.2">
      <c r="A2845">
        <v>2843</v>
      </c>
      <c r="B2845" s="3" t="s">
        <v>2843</v>
      </c>
      <c r="C2845" s="3" t="s">
        <v>6953</v>
      </c>
      <c r="D2845" s="15">
        <v>1200</v>
      </c>
      <c r="E2845" s="1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7" t="e">
        <f t="shared" si="177"/>
        <v>#DIV/0!</v>
      </c>
      <c r="O2845" s="5">
        <f t="shared" si="178"/>
        <v>0</v>
      </c>
      <c r="P2845" s="6" t="s">
        <v>8272</v>
      </c>
      <c r="Q2845" s="6" t="s">
        <v>8273</v>
      </c>
      <c r="R2845" s="11">
        <f t="shared" si="179"/>
        <v>42492.362847222219</v>
      </c>
      <c r="S2845" s="12">
        <f t="shared" si="176"/>
        <v>42533.791666666672</v>
      </c>
    </row>
    <row r="2846" spans="1:19" ht="43.2">
      <c r="A2846">
        <v>2844</v>
      </c>
      <c r="B2846" s="3" t="s">
        <v>2844</v>
      </c>
      <c r="C2846" s="3" t="s">
        <v>6954</v>
      </c>
      <c r="D2846" s="15">
        <v>550</v>
      </c>
      <c r="E2846" s="1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7">
        <f t="shared" si="177"/>
        <v>550</v>
      </c>
      <c r="O2846" s="5">
        <f t="shared" si="178"/>
        <v>5.4545454545454543E-2</v>
      </c>
      <c r="P2846" s="6" t="s">
        <v>8272</v>
      </c>
      <c r="Q2846" s="6" t="s">
        <v>8273</v>
      </c>
      <c r="R2846" s="11">
        <f t="shared" si="179"/>
        <v>42709.171064814815</v>
      </c>
      <c r="S2846" s="12">
        <f t="shared" si="176"/>
        <v>42739.171064814815</v>
      </c>
    </row>
    <row r="2847" spans="1:19" ht="43.2">
      <c r="A2847">
        <v>2845</v>
      </c>
      <c r="B2847" s="3" t="s">
        <v>2845</v>
      </c>
      <c r="C2847" s="3" t="s">
        <v>6955</v>
      </c>
      <c r="D2847" s="15">
        <v>7500</v>
      </c>
      <c r="E2847" s="1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7">
        <f t="shared" si="177"/>
        <v>192.30769230769232</v>
      </c>
      <c r="O2847" s="5">
        <f t="shared" si="178"/>
        <v>0.31546666666666667</v>
      </c>
      <c r="P2847" s="6" t="s">
        <v>8272</v>
      </c>
      <c r="Q2847" s="6" t="s">
        <v>8273</v>
      </c>
      <c r="R2847" s="11">
        <f t="shared" si="179"/>
        <v>42102.641585648147</v>
      </c>
      <c r="S2847" s="12">
        <f t="shared" si="176"/>
        <v>42162.641585648147</v>
      </c>
    </row>
    <row r="2848" spans="1:19" ht="57.6">
      <c r="A2848">
        <v>2846</v>
      </c>
      <c r="B2848" s="3" t="s">
        <v>2846</v>
      </c>
      <c r="C2848" s="3" t="s">
        <v>6956</v>
      </c>
      <c r="D2848" s="15">
        <v>8000</v>
      </c>
      <c r="E2848" s="1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7" t="e">
        <f t="shared" si="177"/>
        <v>#DIV/0!</v>
      </c>
      <c r="O2848" s="5">
        <f t="shared" si="178"/>
        <v>0</v>
      </c>
      <c r="P2848" s="6" t="s">
        <v>8272</v>
      </c>
      <c r="Q2848" s="6" t="s">
        <v>8273</v>
      </c>
      <c r="R2848" s="11">
        <f t="shared" si="179"/>
        <v>42108.317060185189</v>
      </c>
      <c r="S2848" s="12">
        <f t="shared" si="176"/>
        <v>42153.317060185189</v>
      </c>
    </row>
    <row r="2849" spans="1:19" ht="43.2">
      <c r="A2849">
        <v>2847</v>
      </c>
      <c r="B2849" s="3" t="s">
        <v>2847</v>
      </c>
      <c r="C2849" s="3" t="s">
        <v>6957</v>
      </c>
      <c r="D2849" s="15">
        <v>2000</v>
      </c>
      <c r="E2849" s="1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7" t="e">
        <f t="shared" si="177"/>
        <v>#DIV/0!</v>
      </c>
      <c r="O2849" s="5">
        <f t="shared" si="178"/>
        <v>0</v>
      </c>
      <c r="P2849" s="6" t="s">
        <v>8272</v>
      </c>
      <c r="Q2849" s="6" t="s">
        <v>8273</v>
      </c>
      <c r="R2849" s="11">
        <f t="shared" si="179"/>
        <v>42453.431307870371</v>
      </c>
      <c r="S2849" s="12">
        <f t="shared" si="176"/>
        <v>42513.431307870371</v>
      </c>
    </row>
    <row r="2850" spans="1:19" ht="57.6">
      <c r="A2850">
        <v>2848</v>
      </c>
      <c r="B2850" s="3" t="s">
        <v>2848</v>
      </c>
      <c r="C2850" s="3" t="s">
        <v>6958</v>
      </c>
      <c r="D2850" s="15">
        <v>35000</v>
      </c>
      <c r="E2850" s="1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7">
        <f t="shared" si="177"/>
        <v>11666.666666666666</v>
      </c>
      <c r="O2850" s="5">
        <f t="shared" si="178"/>
        <v>2E-3</v>
      </c>
      <c r="P2850" s="6" t="s">
        <v>8272</v>
      </c>
      <c r="Q2850" s="6" t="s">
        <v>8273</v>
      </c>
      <c r="R2850" s="11">
        <f t="shared" si="179"/>
        <v>42123.273831018523</v>
      </c>
      <c r="S2850" s="12">
        <f t="shared" si="176"/>
        <v>42153.273831018523</v>
      </c>
    </row>
    <row r="2851" spans="1:19" ht="43.2">
      <c r="A2851">
        <v>2849</v>
      </c>
      <c r="B2851" s="3" t="s">
        <v>2849</v>
      </c>
      <c r="C2851" s="3" t="s">
        <v>6959</v>
      </c>
      <c r="D2851" s="15">
        <v>500</v>
      </c>
      <c r="E2851" s="1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7">
        <f t="shared" si="177"/>
        <v>500</v>
      </c>
      <c r="O2851" s="5">
        <f t="shared" si="178"/>
        <v>0.01</v>
      </c>
      <c r="P2851" s="6" t="s">
        <v>8272</v>
      </c>
      <c r="Q2851" s="6" t="s">
        <v>8273</v>
      </c>
      <c r="R2851" s="11">
        <f t="shared" si="179"/>
        <v>42453.053240740745</v>
      </c>
      <c r="S2851" s="12">
        <f t="shared" si="176"/>
        <v>42483.053240740745</v>
      </c>
    </row>
    <row r="2852" spans="1:19" ht="43.2">
      <c r="A2852">
        <v>2850</v>
      </c>
      <c r="B2852" s="3" t="s">
        <v>2850</v>
      </c>
      <c r="C2852" s="3" t="s">
        <v>6960</v>
      </c>
      <c r="D2852" s="15">
        <v>8000</v>
      </c>
      <c r="E2852" s="1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7">
        <f t="shared" si="177"/>
        <v>615.38461538461536</v>
      </c>
      <c r="O2852" s="5">
        <f t="shared" si="178"/>
        <v>3.8875E-2</v>
      </c>
      <c r="P2852" s="6" t="s">
        <v>8272</v>
      </c>
      <c r="Q2852" s="6" t="s">
        <v>8273</v>
      </c>
      <c r="R2852" s="11">
        <f t="shared" si="179"/>
        <v>41857.632071759261</v>
      </c>
      <c r="S2852" s="12">
        <f t="shared" si="176"/>
        <v>41887.632071759261</v>
      </c>
    </row>
    <row r="2853" spans="1:19" ht="43.2">
      <c r="A2853">
        <v>2851</v>
      </c>
      <c r="B2853" s="3" t="s">
        <v>2851</v>
      </c>
      <c r="C2853" s="3" t="s">
        <v>6961</v>
      </c>
      <c r="D2853" s="15">
        <v>4500</v>
      </c>
      <c r="E2853" s="1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7" t="e">
        <f t="shared" si="177"/>
        <v>#DIV/0!</v>
      </c>
      <c r="O2853" s="5">
        <f t="shared" si="178"/>
        <v>0</v>
      </c>
      <c r="P2853" s="6" t="s">
        <v>8272</v>
      </c>
      <c r="Q2853" s="6" t="s">
        <v>8273</v>
      </c>
      <c r="R2853" s="11">
        <f t="shared" si="179"/>
        <v>42389.627650462964</v>
      </c>
      <c r="S2853" s="12">
        <f t="shared" si="176"/>
        <v>42398.595138888893</v>
      </c>
    </row>
    <row r="2854" spans="1:19" ht="43.2">
      <c r="A2854">
        <v>2852</v>
      </c>
      <c r="B2854" s="3" t="s">
        <v>2852</v>
      </c>
      <c r="C2854" s="3" t="s">
        <v>6962</v>
      </c>
      <c r="D2854" s="15">
        <v>5000</v>
      </c>
      <c r="E2854" s="1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7">
        <f t="shared" si="177"/>
        <v>833.33333333333337</v>
      </c>
      <c r="O2854" s="5">
        <f t="shared" si="178"/>
        <v>1.9E-2</v>
      </c>
      <c r="P2854" s="6" t="s">
        <v>8272</v>
      </c>
      <c r="Q2854" s="6" t="s">
        <v>8273</v>
      </c>
      <c r="R2854" s="11">
        <f t="shared" si="179"/>
        <v>41780.670173611114</v>
      </c>
      <c r="S2854" s="12">
        <f t="shared" si="176"/>
        <v>41810.670173611114</v>
      </c>
    </row>
    <row r="2855" spans="1:19" ht="43.2">
      <c r="A2855">
        <v>2853</v>
      </c>
      <c r="B2855" s="3" t="s">
        <v>2853</v>
      </c>
      <c r="C2855" s="3" t="s">
        <v>6963</v>
      </c>
      <c r="D2855" s="15">
        <v>9500</v>
      </c>
      <c r="E2855" s="1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7" t="e">
        <f t="shared" si="177"/>
        <v>#DIV/0!</v>
      </c>
      <c r="O2855" s="5">
        <f t="shared" si="178"/>
        <v>0</v>
      </c>
      <c r="P2855" s="6" t="s">
        <v>8272</v>
      </c>
      <c r="Q2855" s="6" t="s">
        <v>8273</v>
      </c>
      <c r="R2855" s="11">
        <f t="shared" si="179"/>
        <v>41835.815937499996</v>
      </c>
      <c r="S2855" s="12">
        <f t="shared" si="176"/>
        <v>41895.815937499996</v>
      </c>
    </row>
    <row r="2856" spans="1:19" ht="43.2">
      <c r="A2856">
        <v>2854</v>
      </c>
      <c r="B2856" s="3" t="s">
        <v>2854</v>
      </c>
      <c r="C2856" s="3" t="s">
        <v>6964</v>
      </c>
      <c r="D2856" s="15">
        <v>1000</v>
      </c>
      <c r="E2856" s="1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7">
        <f t="shared" si="177"/>
        <v>71.428571428571431</v>
      </c>
      <c r="O2856" s="5">
        <f t="shared" si="178"/>
        <v>0.41699999999999998</v>
      </c>
      <c r="P2856" s="6" t="s">
        <v>8272</v>
      </c>
      <c r="Q2856" s="6" t="s">
        <v>8273</v>
      </c>
      <c r="R2856" s="11">
        <f t="shared" si="179"/>
        <v>42111.34165509259</v>
      </c>
      <c r="S2856" s="12">
        <f t="shared" si="176"/>
        <v>42131.34165509259</v>
      </c>
    </row>
    <row r="2857" spans="1:19" ht="57.6">
      <c r="A2857">
        <v>2855</v>
      </c>
      <c r="B2857" s="3" t="s">
        <v>2855</v>
      </c>
      <c r="C2857" s="3" t="s">
        <v>6965</v>
      </c>
      <c r="D2857" s="15">
        <v>600</v>
      </c>
      <c r="E2857" s="1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7">
        <f t="shared" si="177"/>
        <v>120</v>
      </c>
      <c r="O2857" s="5">
        <f t="shared" si="178"/>
        <v>0.5</v>
      </c>
      <c r="P2857" s="6" t="s">
        <v>8272</v>
      </c>
      <c r="Q2857" s="6" t="s">
        <v>8273</v>
      </c>
      <c r="R2857" s="11">
        <f t="shared" si="179"/>
        <v>42369.632766203707</v>
      </c>
      <c r="S2857" s="12">
        <f t="shared" si="176"/>
        <v>42398.606944444444</v>
      </c>
    </row>
    <row r="2858" spans="1:19" ht="43.2">
      <c r="A2858">
        <v>2856</v>
      </c>
      <c r="B2858" s="3" t="s">
        <v>2856</v>
      </c>
      <c r="C2858" s="3" t="s">
        <v>6966</v>
      </c>
      <c r="D2858" s="15">
        <v>3000</v>
      </c>
      <c r="E2858" s="1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7">
        <f t="shared" si="177"/>
        <v>500</v>
      </c>
      <c r="O2858" s="5">
        <f t="shared" si="178"/>
        <v>4.8666666666666664E-2</v>
      </c>
      <c r="P2858" s="6" t="s">
        <v>8272</v>
      </c>
      <c r="Q2858" s="6" t="s">
        <v>8273</v>
      </c>
      <c r="R2858" s="11">
        <f t="shared" si="179"/>
        <v>42164.662581018521</v>
      </c>
      <c r="S2858" s="12">
        <f t="shared" si="176"/>
        <v>42224.523611111115</v>
      </c>
    </row>
    <row r="2859" spans="1:19" ht="57.6">
      <c r="A2859">
        <v>2857</v>
      </c>
      <c r="B2859" s="3" t="s">
        <v>2857</v>
      </c>
      <c r="C2859" s="3" t="s">
        <v>6967</v>
      </c>
      <c r="D2859" s="15">
        <v>38000</v>
      </c>
      <c r="E2859" s="1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7">
        <f t="shared" si="177"/>
        <v>2533.3333333333335</v>
      </c>
      <c r="O2859" s="5">
        <f t="shared" si="178"/>
        <v>0.19736842105263158</v>
      </c>
      <c r="P2859" s="6" t="s">
        <v>8272</v>
      </c>
      <c r="Q2859" s="6" t="s">
        <v>8273</v>
      </c>
      <c r="R2859" s="11">
        <f t="shared" si="179"/>
        <v>42726.545081018514</v>
      </c>
      <c r="S2859" s="12">
        <f t="shared" si="176"/>
        <v>42786.375</v>
      </c>
    </row>
    <row r="2860" spans="1:19" ht="43.2">
      <c r="A2860">
        <v>2858</v>
      </c>
      <c r="B2860" s="3" t="s">
        <v>2858</v>
      </c>
      <c r="C2860" s="3" t="s">
        <v>6968</v>
      </c>
      <c r="D2860" s="15">
        <v>1000</v>
      </c>
      <c r="E2860" s="1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7" t="e">
        <f t="shared" si="177"/>
        <v>#DIV/0!</v>
      </c>
      <c r="O2860" s="5">
        <f t="shared" si="178"/>
        <v>0</v>
      </c>
      <c r="P2860" s="6" t="s">
        <v>8272</v>
      </c>
      <c r="Q2860" s="6" t="s">
        <v>8273</v>
      </c>
      <c r="R2860" s="11">
        <f t="shared" si="179"/>
        <v>41954.170081018514</v>
      </c>
      <c r="S2860" s="12">
        <f t="shared" si="176"/>
        <v>41978.102777777778</v>
      </c>
    </row>
    <row r="2861" spans="1:19" ht="43.2">
      <c r="A2861">
        <v>2859</v>
      </c>
      <c r="B2861" s="3" t="s">
        <v>2859</v>
      </c>
      <c r="C2861" s="3" t="s">
        <v>6969</v>
      </c>
      <c r="D2861" s="15">
        <v>2000</v>
      </c>
      <c r="E2861" s="1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7">
        <f t="shared" si="177"/>
        <v>2000</v>
      </c>
      <c r="O2861" s="5">
        <f t="shared" si="178"/>
        <v>1.7500000000000002E-2</v>
      </c>
      <c r="P2861" s="6" t="s">
        <v>8272</v>
      </c>
      <c r="Q2861" s="6" t="s">
        <v>8273</v>
      </c>
      <c r="R2861" s="11">
        <f t="shared" si="179"/>
        <v>42232.987314814818</v>
      </c>
      <c r="S2861" s="12">
        <f t="shared" si="176"/>
        <v>42292.987314814818</v>
      </c>
    </row>
    <row r="2862" spans="1:19" ht="57.6">
      <c r="A2862">
        <v>2860</v>
      </c>
      <c r="B2862" s="3" t="s">
        <v>2860</v>
      </c>
      <c r="C2862" s="3" t="s">
        <v>6970</v>
      </c>
      <c r="D2862" s="15">
        <v>4000</v>
      </c>
      <c r="E2862" s="1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7">
        <f t="shared" si="177"/>
        <v>444.44444444444446</v>
      </c>
      <c r="O2862" s="5">
        <f t="shared" si="178"/>
        <v>6.6500000000000004E-2</v>
      </c>
      <c r="P2862" s="6" t="s">
        <v>8272</v>
      </c>
      <c r="Q2862" s="6" t="s">
        <v>8273</v>
      </c>
      <c r="R2862" s="11">
        <f t="shared" si="179"/>
        <v>42480.42564814815</v>
      </c>
      <c r="S2862" s="12">
        <f t="shared" si="176"/>
        <v>42540.42564814815</v>
      </c>
    </row>
    <row r="2863" spans="1:19" ht="43.2">
      <c r="A2863">
        <v>2861</v>
      </c>
      <c r="B2863" s="3" t="s">
        <v>2861</v>
      </c>
      <c r="C2863" s="3" t="s">
        <v>6971</v>
      </c>
      <c r="D2863" s="15">
        <v>250</v>
      </c>
      <c r="E2863" s="1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7">
        <f t="shared" si="177"/>
        <v>83.333333333333329</v>
      </c>
      <c r="O2863" s="5">
        <f t="shared" si="178"/>
        <v>0.32</v>
      </c>
      <c r="P2863" s="6" t="s">
        <v>8272</v>
      </c>
      <c r="Q2863" s="6" t="s">
        <v>8273</v>
      </c>
      <c r="R2863" s="11">
        <f t="shared" si="179"/>
        <v>42257.215833333335</v>
      </c>
      <c r="S2863" s="12">
        <f t="shared" si="176"/>
        <v>42271.215833333335</v>
      </c>
    </row>
    <row r="2864" spans="1:19" ht="43.2">
      <c r="A2864">
        <v>2862</v>
      </c>
      <c r="B2864" s="3" t="s">
        <v>2862</v>
      </c>
      <c r="C2864" s="3" t="s">
        <v>6972</v>
      </c>
      <c r="D2864" s="15">
        <v>12700</v>
      </c>
      <c r="E2864" s="1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7">
        <f t="shared" si="177"/>
        <v>4233.333333333333</v>
      </c>
      <c r="O2864" s="5">
        <f t="shared" si="178"/>
        <v>4.3307086614173228E-3</v>
      </c>
      <c r="P2864" s="6" t="s">
        <v>8272</v>
      </c>
      <c r="Q2864" s="6" t="s">
        <v>8273</v>
      </c>
      <c r="R2864" s="11">
        <f t="shared" si="179"/>
        <v>41784.414687500001</v>
      </c>
      <c r="S2864" s="12">
        <f t="shared" si="176"/>
        <v>41814.414687500001</v>
      </c>
    </row>
    <row r="2865" spans="1:19" ht="43.2">
      <c r="A2865">
        <v>2863</v>
      </c>
      <c r="B2865" s="3" t="s">
        <v>2863</v>
      </c>
      <c r="C2865" s="3" t="s">
        <v>6973</v>
      </c>
      <c r="D2865" s="15">
        <v>50000</v>
      </c>
      <c r="E2865" s="1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7">
        <f t="shared" si="177"/>
        <v>50000</v>
      </c>
      <c r="O2865" s="5">
        <f t="shared" si="178"/>
        <v>4.0000000000000002E-4</v>
      </c>
      <c r="P2865" s="6" t="s">
        <v>8272</v>
      </c>
      <c r="Q2865" s="6" t="s">
        <v>8273</v>
      </c>
      <c r="R2865" s="11">
        <f t="shared" si="179"/>
        <v>41831.300034722226</v>
      </c>
      <c r="S2865" s="12">
        <f t="shared" si="176"/>
        <v>41891.300034722226</v>
      </c>
    </row>
    <row r="2866" spans="1:19">
      <c r="A2866">
        <v>2864</v>
      </c>
      <c r="B2866" s="3" t="s">
        <v>2864</v>
      </c>
      <c r="C2866" s="3" t="s">
        <v>6974</v>
      </c>
      <c r="D2866" s="15">
        <v>2500</v>
      </c>
      <c r="E2866" s="1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7">
        <f t="shared" si="177"/>
        <v>833.33333333333337</v>
      </c>
      <c r="O2866" s="5">
        <f t="shared" si="178"/>
        <v>1.6E-2</v>
      </c>
      <c r="P2866" s="6" t="s">
        <v>8272</v>
      </c>
      <c r="Q2866" s="6" t="s">
        <v>8273</v>
      </c>
      <c r="R2866" s="11">
        <f t="shared" si="179"/>
        <v>42172.238506944443</v>
      </c>
      <c r="S2866" s="12">
        <f t="shared" si="176"/>
        <v>42202.179166666669</v>
      </c>
    </row>
    <row r="2867" spans="1:19" ht="43.2">
      <c r="A2867">
        <v>2865</v>
      </c>
      <c r="B2867" s="3" t="s">
        <v>2865</v>
      </c>
      <c r="C2867" s="3" t="s">
        <v>6975</v>
      </c>
      <c r="D2867" s="15">
        <v>2888</v>
      </c>
      <c r="E2867" s="1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7" t="e">
        <f t="shared" si="177"/>
        <v>#DIV/0!</v>
      </c>
      <c r="O2867" s="5">
        <f t="shared" si="178"/>
        <v>0</v>
      </c>
      <c r="P2867" s="6" t="s">
        <v>8272</v>
      </c>
      <c r="Q2867" s="6" t="s">
        <v>8273</v>
      </c>
      <c r="R2867" s="11">
        <f t="shared" si="179"/>
        <v>41949.739108796297</v>
      </c>
      <c r="S2867" s="12">
        <f t="shared" si="176"/>
        <v>42009.739108796297</v>
      </c>
    </row>
    <row r="2868" spans="1:19" ht="43.2">
      <c r="A2868">
        <v>2866</v>
      </c>
      <c r="B2868" s="3" t="s">
        <v>2866</v>
      </c>
      <c r="C2868" s="3" t="s">
        <v>6976</v>
      </c>
      <c r="D2868" s="15">
        <v>5000</v>
      </c>
      <c r="E2868" s="1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7">
        <f t="shared" si="177"/>
        <v>2500</v>
      </c>
      <c r="O2868" s="5">
        <f t="shared" si="178"/>
        <v>8.9999999999999993E-3</v>
      </c>
      <c r="P2868" s="6" t="s">
        <v>8272</v>
      </c>
      <c r="Q2868" s="6" t="s">
        <v>8273</v>
      </c>
      <c r="R2868" s="11">
        <f t="shared" si="179"/>
        <v>42627.580104166671</v>
      </c>
      <c r="S2868" s="12">
        <f t="shared" si="176"/>
        <v>42657.541666666672</v>
      </c>
    </row>
    <row r="2869" spans="1:19" ht="57.6">
      <c r="A2869">
        <v>2867</v>
      </c>
      <c r="B2869" s="3" t="s">
        <v>2867</v>
      </c>
      <c r="C2869" s="3" t="s">
        <v>6977</v>
      </c>
      <c r="D2869" s="15">
        <v>2500</v>
      </c>
      <c r="E2869" s="1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7">
        <f t="shared" si="177"/>
        <v>250</v>
      </c>
      <c r="O2869" s="5">
        <f t="shared" si="178"/>
        <v>0.2016</v>
      </c>
      <c r="P2869" s="6" t="s">
        <v>8272</v>
      </c>
      <c r="Q2869" s="6" t="s">
        <v>8273</v>
      </c>
      <c r="R2869" s="11">
        <f t="shared" si="179"/>
        <v>42530.820277777777</v>
      </c>
      <c r="S2869" s="12">
        <f t="shared" si="176"/>
        <v>42554.791666666672</v>
      </c>
    </row>
    <row r="2870" spans="1:19" ht="57.6">
      <c r="A2870">
        <v>2868</v>
      </c>
      <c r="B2870" s="3" t="s">
        <v>2868</v>
      </c>
      <c r="C2870" s="3" t="s">
        <v>6978</v>
      </c>
      <c r="D2870" s="15">
        <v>15000</v>
      </c>
      <c r="E2870" s="1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7">
        <f t="shared" si="177"/>
        <v>250</v>
      </c>
      <c r="O2870" s="5">
        <f t="shared" si="178"/>
        <v>0.42011733333333334</v>
      </c>
      <c r="P2870" s="6" t="s">
        <v>8272</v>
      </c>
      <c r="Q2870" s="6" t="s">
        <v>8273</v>
      </c>
      <c r="R2870" s="11">
        <f t="shared" si="179"/>
        <v>42618.452013888891</v>
      </c>
      <c r="S2870" s="12">
        <f t="shared" si="176"/>
        <v>42648.452013888891</v>
      </c>
    </row>
    <row r="2871" spans="1:19" ht="57.6">
      <c r="A2871">
        <v>2869</v>
      </c>
      <c r="B2871" s="3" t="s">
        <v>2869</v>
      </c>
      <c r="C2871" s="3" t="s">
        <v>6979</v>
      </c>
      <c r="D2871" s="15">
        <v>20000</v>
      </c>
      <c r="E2871" s="1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7">
        <f t="shared" si="177"/>
        <v>4000</v>
      </c>
      <c r="O2871" s="5">
        <f t="shared" si="178"/>
        <v>8.8500000000000002E-3</v>
      </c>
      <c r="P2871" s="6" t="s">
        <v>8272</v>
      </c>
      <c r="Q2871" s="6" t="s">
        <v>8273</v>
      </c>
      <c r="R2871" s="11">
        <f t="shared" si="179"/>
        <v>42540.218530092592</v>
      </c>
      <c r="S2871" s="12">
        <f t="shared" si="176"/>
        <v>42570.218530092592</v>
      </c>
    </row>
    <row r="2872" spans="1:19" ht="57.6">
      <c r="A2872">
        <v>2870</v>
      </c>
      <c r="B2872" s="3" t="s">
        <v>2870</v>
      </c>
      <c r="C2872" s="3" t="s">
        <v>6980</v>
      </c>
      <c r="D2872" s="15">
        <v>5000</v>
      </c>
      <c r="E2872" s="1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7">
        <f t="shared" si="177"/>
        <v>555.55555555555554</v>
      </c>
      <c r="O2872" s="5">
        <f t="shared" si="178"/>
        <v>0.15</v>
      </c>
      <c r="P2872" s="6" t="s">
        <v>8272</v>
      </c>
      <c r="Q2872" s="6" t="s">
        <v>8273</v>
      </c>
      <c r="R2872" s="11">
        <f t="shared" si="179"/>
        <v>41745.814409722225</v>
      </c>
      <c r="S2872" s="12">
        <f t="shared" si="176"/>
        <v>41775.814409722225</v>
      </c>
    </row>
    <row r="2873" spans="1:19" ht="43.2">
      <c r="A2873">
        <v>2871</v>
      </c>
      <c r="B2873" s="3" t="s">
        <v>2871</v>
      </c>
      <c r="C2873" s="3" t="s">
        <v>6981</v>
      </c>
      <c r="D2873" s="15">
        <v>10000</v>
      </c>
      <c r="E2873" s="1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7">
        <f t="shared" si="177"/>
        <v>769.23076923076928</v>
      </c>
      <c r="O2873" s="5">
        <f t="shared" si="178"/>
        <v>4.6699999999999998E-2</v>
      </c>
      <c r="P2873" s="6" t="s">
        <v>8272</v>
      </c>
      <c r="Q2873" s="6" t="s">
        <v>8273</v>
      </c>
      <c r="R2873" s="11">
        <f t="shared" si="179"/>
        <v>41974.363576388889</v>
      </c>
      <c r="S2873" s="12">
        <f t="shared" si="176"/>
        <v>41994.363576388889</v>
      </c>
    </row>
    <row r="2874" spans="1:19" ht="43.2">
      <c r="A2874">
        <v>2872</v>
      </c>
      <c r="B2874" s="3" t="s">
        <v>2872</v>
      </c>
      <c r="C2874" s="3" t="s">
        <v>6982</v>
      </c>
      <c r="D2874" s="15">
        <v>3000</v>
      </c>
      <c r="E2874" s="1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7" t="e">
        <f t="shared" si="177"/>
        <v>#DIV/0!</v>
      </c>
      <c r="O2874" s="5">
        <f t="shared" si="178"/>
        <v>0</v>
      </c>
      <c r="P2874" s="6" t="s">
        <v>8272</v>
      </c>
      <c r="Q2874" s="6" t="s">
        <v>8273</v>
      </c>
      <c r="R2874" s="11">
        <f t="shared" si="179"/>
        <v>42114.74118055556</v>
      </c>
      <c r="S2874" s="12">
        <f t="shared" si="176"/>
        <v>42174.74118055556</v>
      </c>
    </row>
    <row r="2875" spans="1:19" ht="57.6">
      <c r="A2875">
        <v>2873</v>
      </c>
      <c r="B2875" s="3" t="s">
        <v>2873</v>
      </c>
      <c r="C2875" s="3" t="s">
        <v>6983</v>
      </c>
      <c r="D2875" s="15">
        <v>2500</v>
      </c>
      <c r="E2875" s="1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7">
        <f t="shared" si="177"/>
        <v>312.5</v>
      </c>
      <c r="O2875" s="5">
        <f t="shared" si="178"/>
        <v>0.38119999999999998</v>
      </c>
      <c r="P2875" s="6" t="s">
        <v>8272</v>
      </c>
      <c r="Q2875" s="6" t="s">
        <v>8273</v>
      </c>
      <c r="R2875" s="11">
        <f t="shared" si="179"/>
        <v>42002.442488425921</v>
      </c>
      <c r="S2875" s="12">
        <f t="shared" si="176"/>
        <v>42032.442488425921</v>
      </c>
    </row>
    <row r="2876" spans="1:19" ht="43.2">
      <c r="A2876">
        <v>2874</v>
      </c>
      <c r="B2876" s="3" t="s">
        <v>2874</v>
      </c>
      <c r="C2876" s="3" t="s">
        <v>6984</v>
      </c>
      <c r="D2876" s="15">
        <v>5000</v>
      </c>
      <c r="E2876" s="1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7">
        <f t="shared" si="177"/>
        <v>1666.6666666666667</v>
      </c>
      <c r="O2876" s="5">
        <f t="shared" si="178"/>
        <v>5.4199999999999998E-2</v>
      </c>
      <c r="P2876" s="6" t="s">
        <v>8272</v>
      </c>
      <c r="Q2876" s="6" t="s">
        <v>8273</v>
      </c>
      <c r="R2876" s="11">
        <f t="shared" si="179"/>
        <v>42722.46974537037</v>
      </c>
      <c r="S2876" s="12">
        <f t="shared" si="176"/>
        <v>42752.46974537037</v>
      </c>
    </row>
    <row r="2877" spans="1:19" ht="43.2">
      <c r="A2877">
        <v>2875</v>
      </c>
      <c r="B2877" s="3" t="s">
        <v>2875</v>
      </c>
      <c r="C2877" s="3" t="s">
        <v>6985</v>
      </c>
      <c r="D2877" s="15">
        <v>20000</v>
      </c>
      <c r="E2877" s="1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7">
        <f t="shared" si="177"/>
        <v>6666.666666666667</v>
      </c>
      <c r="O2877" s="5">
        <f t="shared" si="178"/>
        <v>3.5E-4</v>
      </c>
      <c r="P2877" s="6" t="s">
        <v>8272</v>
      </c>
      <c r="Q2877" s="6" t="s">
        <v>8273</v>
      </c>
      <c r="R2877" s="11">
        <f t="shared" si="179"/>
        <v>42464.753391203703</v>
      </c>
      <c r="S2877" s="12">
        <f t="shared" si="176"/>
        <v>42494.753391203703</v>
      </c>
    </row>
    <row r="2878" spans="1:19" ht="43.2">
      <c r="A2878">
        <v>2876</v>
      </c>
      <c r="B2878" s="3" t="s">
        <v>2876</v>
      </c>
      <c r="C2878" s="3" t="s">
        <v>6986</v>
      </c>
      <c r="D2878" s="15">
        <v>150000</v>
      </c>
      <c r="E2878" s="1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7" t="e">
        <f t="shared" si="177"/>
        <v>#DIV/0!</v>
      </c>
      <c r="O2878" s="5">
        <f t="shared" si="178"/>
        <v>0</v>
      </c>
      <c r="P2878" s="6" t="s">
        <v>8272</v>
      </c>
      <c r="Q2878" s="6" t="s">
        <v>8273</v>
      </c>
      <c r="R2878" s="11">
        <f t="shared" si="179"/>
        <v>42171.368969907402</v>
      </c>
      <c r="S2878" s="12">
        <f t="shared" si="176"/>
        <v>42201.368969907402</v>
      </c>
    </row>
    <row r="2879" spans="1:19" ht="43.2">
      <c r="A2879">
        <v>2877</v>
      </c>
      <c r="B2879" s="3" t="s">
        <v>2877</v>
      </c>
      <c r="C2879" s="3" t="s">
        <v>6987</v>
      </c>
      <c r="D2879" s="15">
        <v>6000</v>
      </c>
      <c r="E2879" s="1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7">
        <f t="shared" si="177"/>
        <v>1000</v>
      </c>
      <c r="O2879" s="5">
        <f t="shared" si="178"/>
        <v>0.10833333333333334</v>
      </c>
      <c r="P2879" s="6" t="s">
        <v>8272</v>
      </c>
      <c r="Q2879" s="6" t="s">
        <v>8273</v>
      </c>
      <c r="R2879" s="11">
        <f t="shared" si="179"/>
        <v>42672.580138888894</v>
      </c>
      <c r="S2879" s="12">
        <f t="shared" si="176"/>
        <v>42704.333333333328</v>
      </c>
    </row>
    <row r="2880" spans="1:19" ht="43.2">
      <c r="A2880">
        <v>2878</v>
      </c>
      <c r="B2880" s="3" t="s">
        <v>2878</v>
      </c>
      <c r="C2880" s="3" t="s">
        <v>6988</v>
      </c>
      <c r="D2880" s="15">
        <v>3000</v>
      </c>
      <c r="E2880" s="1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7">
        <f t="shared" si="177"/>
        <v>750</v>
      </c>
      <c r="O2880" s="5">
        <f t="shared" si="178"/>
        <v>2.1000000000000001E-2</v>
      </c>
      <c r="P2880" s="6" t="s">
        <v>8272</v>
      </c>
      <c r="Q2880" s="6" t="s">
        <v>8273</v>
      </c>
      <c r="R2880" s="11">
        <f t="shared" si="179"/>
        <v>42128.240682870368</v>
      </c>
      <c r="S2880" s="12">
        <f t="shared" si="176"/>
        <v>42188.240682870368</v>
      </c>
    </row>
    <row r="2881" spans="1:19" ht="43.2">
      <c r="A2881">
        <v>2879</v>
      </c>
      <c r="B2881" s="3" t="s">
        <v>2879</v>
      </c>
      <c r="C2881" s="3" t="s">
        <v>6989</v>
      </c>
      <c r="D2881" s="15">
        <v>11200</v>
      </c>
      <c r="E2881" s="1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7">
        <f t="shared" si="177"/>
        <v>11200</v>
      </c>
      <c r="O2881" s="5">
        <f t="shared" si="178"/>
        <v>2.5892857142857141E-3</v>
      </c>
      <c r="P2881" s="6" t="s">
        <v>8272</v>
      </c>
      <c r="Q2881" s="6" t="s">
        <v>8273</v>
      </c>
      <c r="R2881" s="11">
        <f t="shared" si="179"/>
        <v>42359.350243055553</v>
      </c>
      <c r="S2881" s="12">
        <f t="shared" si="176"/>
        <v>42389.350243055553</v>
      </c>
    </row>
    <row r="2882" spans="1:19" ht="43.2">
      <c r="A2882">
        <v>2880</v>
      </c>
      <c r="B2882" s="3" t="s">
        <v>2880</v>
      </c>
      <c r="C2882" s="3" t="s">
        <v>6990</v>
      </c>
      <c r="D2882" s="15">
        <v>12000</v>
      </c>
      <c r="E2882" s="1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7">
        <f t="shared" si="177"/>
        <v>413.79310344827587</v>
      </c>
      <c r="O2882" s="5">
        <f t="shared" si="178"/>
        <v>0.23333333333333334</v>
      </c>
      <c r="P2882" s="6" t="s">
        <v>8272</v>
      </c>
      <c r="Q2882" s="6" t="s">
        <v>8273</v>
      </c>
      <c r="R2882" s="11">
        <f t="shared" si="179"/>
        <v>42192.530694444446</v>
      </c>
      <c r="S2882" s="12">
        <f t="shared" ref="S2882:S2945" si="180">(I2882/86400)+25569+(-9/24)</f>
        <v>42236.336805555555</v>
      </c>
    </row>
    <row r="2883" spans="1:19" ht="43.2">
      <c r="A2883">
        <v>2881</v>
      </c>
      <c r="B2883" s="3" t="s">
        <v>2881</v>
      </c>
      <c r="C2883" s="3" t="s">
        <v>6991</v>
      </c>
      <c r="D2883" s="15">
        <v>5500</v>
      </c>
      <c r="E2883" s="1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7" t="e">
        <f t="shared" ref="N2883:N2946" si="181">D2883/L2883</f>
        <v>#DIV/0!</v>
      </c>
      <c r="O2883" s="5">
        <f t="shared" ref="O2883:O2946" si="182">E2883/D2883</f>
        <v>0</v>
      </c>
      <c r="P2883" s="6" t="s">
        <v>8272</v>
      </c>
      <c r="Q2883" s="6" t="s">
        <v>8273</v>
      </c>
      <c r="R2883" s="11">
        <f t="shared" ref="R2883:R2946" si="183">(J2883/86400)+25569+(-9/24)</f>
        <v>41916.222638888888</v>
      </c>
      <c r="S2883" s="12">
        <f t="shared" si="180"/>
        <v>41976.264305555553</v>
      </c>
    </row>
    <row r="2884" spans="1:19" ht="43.2">
      <c r="A2884">
        <v>2882</v>
      </c>
      <c r="B2884" s="3" t="s">
        <v>2882</v>
      </c>
      <c r="C2884" s="3" t="s">
        <v>6992</v>
      </c>
      <c r="D2884" s="15">
        <v>750</v>
      </c>
      <c r="E2884" s="1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7">
        <f t="shared" si="181"/>
        <v>187.5</v>
      </c>
      <c r="O2884" s="5">
        <f t="shared" si="182"/>
        <v>0.33600000000000002</v>
      </c>
      <c r="P2884" s="6" t="s">
        <v>8272</v>
      </c>
      <c r="Q2884" s="6" t="s">
        <v>8273</v>
      </c>
      <c r="R2884" s="11">
        <f t="shared" si="183"/>
        <v>42461.221273148149</v>
      </c>
      <c r="S2884" s="12">
        <f t="shared" si="180"/>
        <v>42491.221273148149</v>
      </c>
    </row>
    <row r="2885" spans="1:19" ht="57.6">
      <c r="A2885">
        <v>2883</v>
      </c>
      <c r="B2885" s="3" t="s">
        <v>2883</v>
      </c>
      <c r="C2885" s="3" t="s">
        <v>6993</v>
      </c>
      <c r="D2885" s="15">
        <v>10000</v>
      </c>
      <c r="E2885" s="1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7">
        <f t="shared" si="181"/>
        <v>2000</v>
      </c>
      <c r="O2885" s="5">
        <f t="shared" si="182"/>
        <v>0.1908</v>
      </c>
      <c r="P2885" s="6" t="s">
        <v>8272</v>
      </c>
      <c r="Q2885" s="6" t="s">
        <v>8273</v>
      </c>
      <c r="R2885" s="11">
        <f t="shared" si="183"/>
        <v>42370.52820601852</v>
      </c>
      <c r="S2885" s="12">
        <f t="shared" si="180"/>
        <v>42405.832638888889</v>
      </c>
    </row>
    <row r="2886" spans="1:19" ht="28.8">
      <c r="A2886">
        <v>2884</v>
      </c>
      <c r="B2886" s="3" t="s">
        <v>2884</v>
      </c>
      <c r="C2886" s="3" t="s">
        <v>6994</v>
      </c>
      <c r="D2886" s="15">
        <v>45000</v>
      </c>
      <c r="E2886" s="1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7">
        <f t="shared" si="181"/>
        <v>11250</v>
      </c>
      <c r="O2886" s="5">
        <f t="shared" si="182"/>
        <v>4.1111111111111114E-3</v>
      </c>
      <c r="P2886" s="6" t="s">
        <v>8272</v>
      </c>
      <c r="Q2886" s="6" t="s">
        <v>8273</v>
      </c>
      <c r="R2886" s="11">
        <f t="shared" si="183"/>
        <v>41948.352256944447</v>
      </c>
      <c r="S2886" s="12">
        <f t="shared" si="180"/>
        <v>41978.352256944447</v>
      </c>
    </row>
    <row r="2887" spans="1:19" ht="28.8">
      <c r="A2887">
        <v>2885</v>
      </c>
      <c r="B2887" s="3" t="s">
        <v>2885</v>
      </c>
      <c r="C2887" s="3" t="s">
        <v>6995</v>
      </c>
      <c r="D2887" s="15">
        <v>400</v>
      </c>
      <c r="E2887" s="1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7">
        <f t="shared" si="181"/>
        <v>80</v>
      </c>
      <c r="O2887" s="5">
        <f t="shared" si="182"/>
        <v>0.32500000000000001</v>
      </c>
      <c r="P2887" s="6" t="s">
        <v>8272</v>
      </c>
      <c r="Q2887" s="6" t="s">
        <v>8273</v>
      </c>
      <c r="R2887" s="11">
        <f t="shared" si="183"/>
        <v>42046.70140046296</v>
      </c>
      <c r="S2887" s="12">
        <f t="shared" si="180"/>
        <v>42076.659733796296</v>
      </c>
    </row>
    <row r="2888" spans="1:19" ht="43.2">
      <c r="A2888">
        <v>2886</v>
      </c>
      <c r="B2888" s="3" t="s">
        <v>2886</v>
      </c>
      <c r="C2888" s="3" t="s">
        <v>6996</v>
      </c>
      <c r="D2888" s="15">
        <v>200</v>
      </c>
      <c r="E2888" s="1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7">
        <f t="shared" si="181"/>
        <v>200</v>
      </c>
      <c r="O2888" s="5">
        <f t="shared" si="182"/>
        <v>0.05</v>
      </c>
      <c r="P2888" s="6" t="s">
        <v>8272</v>
      </c>
      <c r="Q2888" s="6" t="s">
        <v>8273</v>
      </c>
      <c r="R2888" s="11">
        <f t="shared" si="183"/>
        <v>42261.257916666669</v>
      </c>
      <c r="S2888" s="12">
        <f t="shared" si="180"/>
        <v>42265.790972222225</v>
      </c>
    </row>
    <row r="2889" spans="1:19" ht="43.2">
      <c r="A2889">
        <v>2887</v>
      </c>
      <c r="B2889" s="3" t="s">
        <v>2887</v>
      </c>
      <c r="C2889" s="3" t="s">
        <v>6997</v>
      </c>
      <c r="D2889" s="15">
        <v>3000</v>
      </c>
      <c r="E2889" s="1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7">
        <f t="shared" si="181"/>
        <v>3000</v>
      </c>
      <c r="O2889" s="5">
        <f t="shared" si="182"/>
        <v>1.6666666666666668E-3</v>
      </c>
      <c r="P2889" s="6" t="s">
        <v>8272</v>
      </c>
      <c r="Q2889" s="6" t="s">
        <v>8273</v>
      </c>
      <c r="R2889" s="11">
        <f t="shared" si="183"/>
        <v>41985.052361111113</v>
      </c>
      <c r="S2889" s="12">
        <f t="shared" si="180"/>
        <v>42015.052361111113</v>
      </c>
    </row>
    <row r="2890" spans="1:19" ht="43.2">
      <c r="A2890">
        <v>2888</v>
      </c>
      <c r="B2890" s="3" t="s">
        <v>2888</v>
      </c>
      <c r="C2890" s="3" t="s">
        <v>6998</v>
      </c>
      <c r="D2890" s="15">
        <v>30000</v>
      </c>
      <c r="E2890" s="1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7" t="e">
        <f t="shared" si="181"/>
        <v>#DIV/0!</v>
      </c>
      <c r="O2890" s="5">
        <f t="shared" si="182"/>
        <v>0</v>
      </c>
      <c r="P2890" s="6" t="s">
        <v>8272</v>
      </c>
      <c r="Q2890" s="6" t="s">
        <v>8273</v>
      </c>
      <c r="R2890" s="11">
        <f t="shared" si="183"/>
        <v>41922.160185185188</v>
      </c>
      <c r="S2890" s="12">
        <f t="shared" si="180"/>
        <v>41929.832638888889</v>
      </c>
    </row>
    <row r="2891" spans="1:19" ht="43.2">
      <c r="A2891">
        <v>2889</v>
      </c>
      <c r="B2891" s="3" t="s">
        <v>2889</v>
      </c>
      <c r="C2891" s="3" t="s">
        <v>6999</v>
      </c>
      <c r="D2891" s="15">
        <v>3000</v>
      </c>
      <c r="E2891" s="1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7">
        <f t="shared" si="181"/>
        <v>214.28571428571428</v>
      </c>
      <c r="O2891" s="5">
        <f t="shared" si="182"/>
        <v>0.38066666666666665</v>
      </c>
      <c r="P2891" s="6" t="s">
        <v>8272</v>
      </c>
      <c r="Q2891" s="6" t="s">
        <v>8273</v>
      </c>
      <c r="R2891" s="11">
        <f t="shared" si="183"/>
        <v>41850.488252314812</v>
      </c>
      <c r="S2891" s="12">
        <f t="shared" si="180"/>
        <v>41880.488252314812</v>
      </c>
    </row>
    <row r="2892" spans="1:19" ht="43.2">
      <c r="A2892">
        <v>2890</v>
      </c>
      <c r="B2892" s="3" t="s">
        <v>2890</v>
      </c>
      <c r="C2892" s="3" t="s">
        <v>7000</v>
      </c>
      <c r="D2892" s="15">
        <v>2000</v>
      </c>
      <c r="E2892" s="1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7">
        <f t="shared" si="181"/>
        <v>666.66666666666663</v>
      </c>
      <c r="O2892" s="5">
        <f t="shared" si="182"/>
        <v>1.0500000000000001E-2</v>
      </c>
      <c r="P2892" s="6" t="s">
        <v>8272</v>
      </c>
      <c r="Q2892" s="6" t="s">
        <v>8273</v>
      </c>
      <c r="R2892" s="11">
        <f t="shared" si="183"/>
        <v>41831.367962962962</v>
      </c>
      <c r="S2892" s="12">
        <f t="shared" si="180"/>
        <v>41859.75</v>
      </c>
    </row>
    <row r="2893" spans="1:19" ht="43.2">
      <c r="A2893">
        <v>2891</v>
      </c>
      <c r="B2893" s="3" t="s">
        <v>2891</v>
      </c>
      <c r="C2893" s="3" t="s">
        <v>7001</v>
      </c>
      <c r="D2893" s="15">
        <v>10000</v>
      </c>
      <c r="E2893" s="1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7">
        <f t="shared" si="181"/>
        <v>1000</v>
      </c>
      <c r="O2893" s="5">
        <f t="shared" si="182"/>
        <v>2.7300000000000001E-2</v>
      </c>
      <c r="P2893" s="6" t="s">
        <v>8272</v>
      </c>
      <c r="Q2893" s="6" t="s">
        <v>8273</v>
      </c>
      <c r="R2893" s="11">
        <f t="shared" si="183"/>
        <v>42415.508425925931</v>
      </c>
      <c r="S2893" s="12">
        <f t="shared" si="180"/>
        <v>42475.46675925926</v>
      </c>
    </row>
    <row r="2894" spans="1:19" ht="43.2">
      <c r="A2894">
        <v>2892</v>
      </c>
      <c r="B2894" s="3" t="s">
        <v>2892</v>
      </c>
      <c r="C2894" s="3" t="s">
        <v>7002</v>
      </c>
      <c r="D2894" s="15">
        <v>5500</v>
      </c>
      <c r="E2894" s="1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7">
        <f t="shared" si="181"/>
        <v>323.52941176470586</v>
      </c>
      <c r="O2894" s="5">
        <f t="shared" si="182"/>
        <v>9.0909090909090912E-2</v>
      </c>
      <c r="P2894" s="6" t="s">
        <v>8272</v>
      </c>
      <c r="Q2894" s="6" t="s">
        <v>8273</v>
      </c>
      <c r="R2894" s="11">
        <f t="shared" si="183"/>
        <v>41869.339166666665</v>
      </c>
      <c r="S2894" s="12">
        <f t="shared" si="180"/>
        <v>41876.5</v>
      </c>
    </row>
    <row r="2895" spans="1:19">
      <c r="A2895">
        <v>2893</v>
      </c>
      <c r="B2895" s="3" t="s">
        <v>2893</v>
      </c>
      <c r="C2895" s="3" t="s">
        <v>7003</v>
      </c>
      <c r="D2895" s="15">
        <v>5000</v>
      </c>
      <c r="E2895" s="1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7">
        <f t="shared" si="181"/>
        <v>2500</v>
      </c>
      <c r="O2895" s="5">
        <f t="shared" si="182"/>
        <v>5.0000000000000001E-3</v>
      </c>
      <c r="P2895" s="6" t="s">
        <v>8272</v>
      </c>
      <c r="Q2895" s="6" t="s">
        <v>8273</v>
      </c>
      <c r="R2895" s="11">
        <f t="shared" si="183"/>
        <v>41953.398090277777</v>
      </c>
      <c r="S2895" s="12">
        <f t="shared" si="180"/>
        <v>42012.708333333328</v>
      </c>
    </row>
    <row r="2896" spans="1:19" ht="28.8">
      <c r="A2896">
        <v>2894</v>
      </c>
      <c r="B2896" s="3" t="s">
        <v>2894</v>
      </c>
      <c r="C2896" s="3" t="s">
        <v>7004</v>
      </c>
      <c r="D2896" s="15">
        <v>50000</v>
      </c>
      <c r="E2896" s="1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7" t="e">
        <f t="shared" si="181"/>
        <v>#DIV/0!</v>
      </c>
      <c r="O2896" s="5">
        <f t="shared" si="182"/>
        <v>0</v>
      </c>
      <c r="P2896" s="6" t="s">
        <v>8272</v>
      </c>
      <c r="Q2896" s="6" t="s">
        <v>8273</v>
      </c>
      <c r="R2896" s="11">
        <f t="shared" si="183"/>
        <v>42037.611284722225</v>
      </c>
      <c r="S2896" s="12">
        <f t="shared" si="180"/>
        <v>42097.569618055553</v>
      </c>
    </row>
    <row r="2897" spans="1:19" ht="43.2">
      <c r="A2897">
        <v>2895</v>
      </c>
      <c r="B2897" s="3" t="s">
        <v>2895</v>
      </c>
      <c r="C2897" s="3" t="s">
        <v>7005</v>
      </c>
      <c r="D2897" s="15">
        <v>500</v>
      </c>
      <c r="E2897" s="1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7">
        <f t="shared" si="181"/>
        <v>125</v>
      </c>
      <c r="O2897" s="5">
        <f t="shared" si="182"/>
        <v>4.5999999999999999E-2</v>
      </c>
      <c r="P2897" s="6" t="s">
        <v>8272</v>
      </c>
      <c r="Q2897" s="6" t="s">
        <v>8273</v>
      </c>
      <c r="R2897" s="11">
        <f t="shared" si="183"/>
        <v>41811.180462962962</v>
      </c>
      <c r="S2897" s="12">
        <f t="shared" si="180"/>
        <v>41812.5</v>
      </c>
    </row>
    <row r="2898" spans="1:19" ht="43.2">
      <c r="A2898">
        <v>2896</v>
      </c>
      <c r="B2898" s="3" t="s">
        <v>2896</v>
      </c>
      <c r="C2898" s="3" t="s">
        <v>7006</v>
      </c>
      <c r="D2898" s="15">
        <v>3000</v>
      </c>
      <c r="E2898" s="1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7">
        <f t="shared" si="181"/>
        <v>250</v>
      </c>
      <c r="O2898" s="5">
        <f t="shared" si="182"/>
        <v>0.20833333333333334</v>
      </c>
      <c r="P2898" s="6" t="s">
        <v>8272</v>
      </c>
      <c r="Q2898" s="6" t="s">
        <v>8273</v>
      </c>
      <c r="R2898" s="11">
        <f t="shared" si="183"/>
        <v>42701.533807870372</v>
      </c>
      <c r="S2898" s="12">
        <f t="shared" si="180"/>
        <v>42715.875</v>
      </c>
    </row>
    <row r="2899" spans="1:19" ht="43.2">
      <c r="A2899">
        <v>2897</v>
      </c>
      <c r="B2899" s="3" t="s">
        <v>2897</v>
      </c>
      <c r="C2899" s="3" t="s">
        <v>7007</v>
      </c>
      <c r="D2899" s="15">
        <v>12000</v>
      </c>
      <c r="E2899" s="1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7">
        <f t="shared" si="181"/>
        <v>4000</v>
      </c>
      <c r="O2899" s="5">
        <f t="shared" si="182"/>
        <v>4.583333333333333E-2</v>
      </c>
      <c r="P2899" s="6" t="s">
        <v>8272</v>
      </c>
      <c r="Q2899" s="6" t="s">
        <v>8273</v>
      </c>
      <c r="R2899" s="11">
        <f t="shared" si="183"/>
        <v>42258.271504629629</v>
      </c>
      <c r="S2899" s="12">
        <f t="shared" si="180"/>
        <v>42288.270196759258</v>
      </c>
    </row>
    <row r="2900" spans="1:19" ht="43.2">
      <c r="A2900">
        <v>2898</v>
      </c>
      <c r="B2900" s="3" t="s">
        <v>2898</v>
      </c>
      <c r="C2900" s="3" t="s">
        <v>7008</v>
      </c>
      <c r="D2900" s="15">
        <v>7500</v>
      </c>
      <c r="E2900" s="1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7">
        <f t="shared" si="181"/>
        <v>625</v>
      </c>
      <c r="O2900" s="5">
        <f t="shared" si="182"/>
        <v>4.2133333333333335E-2</v>
      </c>
      <c r="P2900" s="6" t="s">
        <v>8272</v>
      </c>
      <c r="Q2900" s="6" t="s">
        <v>8273</v>
      </c>
      <c r="R2900" s="11">
        <f t="shared" si="183"/>
        <v>42278.289965277778</v>
      </c>
      <c r="S2900" s="12">
        <f t="shared" si="180"/>
        <v>42308.289965277778</v>
      </c>
    </row>
    <row r="2901" spans="1:19" ht="43.2">
      <c r="A2901">
        <v>2899</v>
      </c>
      <c r="B2901" s="3" t="s">
        <v>2899</v>
      </c>
      <c r="C2901" s="3" t="s">
        <v>7009</v>
      </c>
      <c r="D2901" s="15">
        <v>10000</v>
      </c>
      <c r="E2901" s="1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7" t="e">
        <f t="shared" si="181"/>
        <v>#DIV/0!</v>
      </c>
      <c r="O2901" s="5">
        <f t="shared" si="182"/>
        <v>0</v>
      </c>
      <c r="P2901" s="6" t="s">
        <v>8272</v>
      </c>
      <c r="Q2901" s="6" t="s">
        <v>8273</v>
      </c>
      <c r="R2901" s="11">
        <f t="shared" si="183"/>
        <v>42514.703217592592</v>
      </c>
      <c r="S2901" s="12">
        <f t="shared" si="180"/>
        <v>42574.703217592592</v>
      </c>
    </row>
    <row r="2902" spans="1:19" ht="57.6">
      <c r="A2902">
        <v>2900</v>
      </c>
      <c r="B2902" s="3" t="s">
        <v>2900</v>
      </c>
      <c r="C2902" s="3" t="s">
        <v>7010</v>
      </c>
      <c r="D2902" s="15">
        <v>5500</v>
      </c>
      <c r="E2902" s="1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7">
        <f t="shared" si="181"/>
        <v>785.71428571428567</v>
      </c>
      <c r="O2902" s="5">
        <f t="shared" si="182"/>
        <v>0.61909090909090914</v>
      </c>
      <c r="P2902" s="6" t="s">
        <v>8272</v>
      </c>
      <c r="Q2902" s="6" t="s">
        <v>8273</v>
      </c>
      <c r="R2902" s="11">
        <f t="shared" si="183"/>
        <v>41829.859166666669</v>
      </c>
      <c r="S2902" s="12">
        <f t="shared" si="180"/>
        <v>41859.859166666669</v>
      </c>
    </row>
    <row r="2903" spans="1:19" ht="43.2">
      <c r="A2903">
        <v>2901</v>
      </c>
      <c r="B2903" s="3" t="s">
        <v>2901</v>
      </c>
      <c r="C2903" s="3" t="s">
        <v>7011</v>
      </c>
      <c r="D2903" s="15">
        <v>750</v>
      </c>
      <c r="E2903" s="1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7">
        <f t="shared" si="181"/>
        <v>375</v>
      </c>
      <c r="O2903" s="5">
        <f t="shared" si="182"/>
        <v>8.0000000000000002E-3</v>
      </c>
      <c r="P2903" s="6" t="s">
        <v>8272</v>
      </c>
      <c r="Q2903" s="6" t="s">
        <v>8273</v>
      </c>
      <c r="R2903" s="11">
        <f t="shared" si="183"/>
        <v>41982.529386574075</v>
      </c>
      <c r="S2903" s="12">
        <f t="shared" si="180"/>
        <v>42042.529386574075</v>
      </c>
    </row>
    <row r="2904" spans="1:19" ht="43.2">
      <c r="A2904">
        <v>2902</v>
      </c>
      <c r="B2904" s="3" t="s">
        <v>2902</v>
      </c>
      <c r="C2904" s="3" t="s">
        <v>7012</v>
      </c>
      <c r="D2904" s="15">
        <v>150000</v>
      </c>
      <c r="E2904" s="1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7">
        <f t="shared" si="181"/>
        <v>150000</v>
      </c>
      <c r="O2904" s="5">
        <f t="shared" si="182"/>
        <v>1.6666666666666666E-4</v>
      </c>
      <c r="P2904" s="6" t="s">
        <v>8272</v>
      </c>
      <c r="Q2904" s="6" t="s">
        <v>8273</v>
      </c>
      <c r="R2904" s="11">
        <f t="shared" si="183"/>
        <v>42210.064768518518</v>
      </c>
      <c r="S2904" s="12">
        <f t="shared" si="180"/>
        <v>42240.064768518518</v>
      </c>
    </row>
    <row r="2905" spans="1:19" ht="43.2">
      <c r="A2905">
        <v>2903</v>
      </c>
      <c r="B2905" s="3" t="s">
        <v>2903</v>
      </c>
      <c r="C2905" s="3" t="s">
        <v>7013</v>
      </c>
      <c r="D2905" s="15">
        <v>5000</v>
      </c>
      <c r="E2905" s="1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7">
        <f t="shared" si="181"/>
        <v>1250</v>
      </c>
      <c r="O2905" s="5">
        <f t="shared" si="182"/>
        <v>7.7999999999999996E-3</v>
      </c>
      <c r="P2905" s="6" t="s">
        <v>8272</v>
      </c>
      <c r="Q2905" s="6" t="s">
        <v>8273</v>
      </c>
      <c r="R2905" s="11">
        <f t="shared" si="183"/>
        <v>42195.791874999995</v>
      </c>
      <c r="S2905" s="12">
        <f t="shared" si="180"/>
        <v>42255.791874999995</v>
      </c>
    </row>
    <row r="2906" spans="1:19" ht="43.2">
      <c r="A2906">
        <v>2904</v>
      </c>
      <c r="B2906" s="3" t="s">
        <v>2904</v>
      </c>
      <c r="C2906" s="3" t="s">
        <v>7014</v>
      </c>
      <c r="D2906" s="15">
        <v>1500</v>
      </c>
      <c r="E2906" s="1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7">
        <f t="shared" si="181"/>
        <v>375</v>
      </c>
      <c r="O2906" s="5">
        <f t="shared" si="182"/>
        <v>0.05</v>
      </c>
      <c r="P2906" s="6" t="s">
        <v>8272</v>
      </c>
      <c r="Q2906" s="6" t="s">
        <v>8273</v>
      </c>
      <c r="R2906" s="11">
        <f t="shared" si="183"/>
        <v>41940.592951388891</v>
      </c>
      <c r="S2906" s="12">
        <f t="shared" si="180"/>
        <v>41952.125</v>
      </c>
    </row>
    <row r="2907" spans="1:19" ht="43.2">
      <c r="A2907">
        <v>2905</v>
      </c>
      <c r="B2907" s="3" t="s">
        <v>2905</v>
      </c>
      <c r="C2907" s="3" t="s">
        <v>7015</v>
      </c>
      <c r="D2907" s="15">
        <v>3500</v>
      </c>
      <c r="E2907" s="1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7">
        <f t="shared" si="181"/>
        <v>205.88235294117646</v>
      </c>
      <c r="O2907" s="5">
        <f t="shared" si="182"/>
        <v>0.17771428571428571</v>
      </c>
      <c r="P2907" s="6" t="s">
        <v>8272</v>
      </c>
      <c r="Q2907" s="6" t="s">
        <v>8273</v>
      </c>
      <c r="R2907" s="11">
        <f t="shared" si="183"/>
        <v>42605.681863425925</v>
      </c>
      <c r="S2907" s="12">
        <f t="shared" si="180"/>
        <v>42619.681863425925</v>
      </c>
    </row>
    <row r="2908" spans="1:19" ht="57.6">
      <c r="A2908">
        <v>2906</v>
      </c>
      <c r="B2908" s="3" t="s">
        <v>2906</v>
      </c>
      <c r="C2908" s="3" t="s">
        <v>7016</v>
      </c>
      <c r="D2908" s="15">
        <v>6000</v>
      </c>
      <c r="E2908" s="1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7">
        <f t="shared" si="181"/>
        <v>857.14285714285711</v>
      </c>
      <c r="O2908" s="5">
        <f t="shared" si="182"/>
        <v>9.4166666666666662E-2</v>
      </c>
      <c r="P2908" s="6" t="s">
        <v>8272</v>
      </c>
      <c r="Q2908" s="6" t="s">
        <v>8273</v>
      </c>
      <c r="R2908" s="11">
        <f t="shared" si="183"/>
        <v>42199.273912037039</v>
      </c>
      <c r="S2908" s="12">
        <f t="shared" si="180"/>
        <v>42216.666666666672</v>
      </c>
    </row>
    <row r="2909" spans="1:19" ht="43.2">
      <c r="A2909">
        <v>2907</v>
      </c>
      <c r="B2909" s="3" t="s">
        <v>2907</v>
      </c>
      <c r="C2909" s="3" t="s">
        <v>7017</v>
      </c>
      <c r="D2909" s="15">
        <v>2500</v>
      </c>
      <c r="E2909" s="1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7">
        <f t="shared" si="181"/>
        <v>1250</v>
      </c>
      <c r="O2909" s="5">
        <f t="shared" si="182"/>
        <v>8.0000000000000004E-4</v>
      </c>
      <c r="P2909" s="6" t="s">
        <v>8272</v>
      </c>
      <c r="Q2909" s="6" t="s">
        <v>8273</v>
      </c>
      <c r="R2909" s="11">
        <f t="shared" si="183"/>
        <v>42444.502743055556</v>
      </c>
      <c r="S2909" s="12">
        <f t="shared" si="180"/>
        <v>42504.502743055556</v>
      </c>
    </row>
    <row r="2910" spans="1:19" ht="57.6">
      <c r="A2910">
        <v>2908</v>
      </c>
      <c r="B2910" s="3" t="s">
        <v>2908</v>
      </c>
      <c r="C2910" s="3" t="s">
        <v>7018</v>
      </c>
      <c r="D2910" s="15">
        <v>9600</v>
      </c>
      <c r="E2910" s="1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7">
        <f t="shared" si="181"/>
        <v>1920</v>
      </c>
      <c r="O2910" s="5">
        <f t="shared" si="182"/>
        <v>2.75E-2</v>
      </c>
      <c r="P2910" s="6" t="s">
        <v>8272</v>
      </c>
      <c r="Q2910" s="6" t="s">
        <v>8273</v>
      </c>
      <c r="R2910" s="11">
        <f t="shared" si="183"/>
        <v>42499.35670138889</v>
      </c>
      <c r="S2910" s="12">
        <f t="shared" si="180"/>
        <v>42529.35670138889</v>
      </c>
    </row>
    <row r="2911" spans="1:19" ht="43.2">
      <c r="A2911">
        <v>2909</v>
      </c>
      <c r="B2911" s="3" t="s">
        <v>2909</v>
      </c>
      <c r="C2911" s="3" t="s">
        <v>7019</v>
      </c>
      <c r="D2911" s="15">
        <v>180000</v>
      </c>
      <c r="E2911" s="1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7">
        <f t="shared" si="181"/>
        <v>180000</v>
      </c>
      <c r="O2911" s="5">
        <f t="shared" si="182"/>
        <v>1.1111111111111112E-4</v>
      </c>
      <c r="P2911" s="6" t="s">
        <v>8272</v>
      </c>
      <c r="Q2911" s="6" t="s">
        <v>8273</v>
      </c>
      <c r="R2911" s="11">
        <f t="shared" si="183"/>
        <v>41928.891215277778</v>
      </c>
      <c r="S2911" s="12">
        <f t="shared" si="180"/>
        <v>41968.448611111111</v>
      </c>
    </row>
    <row r="2912" spans="1:19" ht="43.2">
      <c r="A2912">
        <v>2910</v>
      </c>
      <c r="B2912" s="3" t="s">
        <v>2910</v>
      </c>
      <c r="C2912" s="3" t="s">
        <v>7020</v>
      </c>
      <c r="D2912" s="15">
        <v>30000</v>
      </c>
      <c r="E2912" s="1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7">
        <f t="shared" si="181"/>
        <v>30000</v>
      </c>
      <c r="O2912" s="5">
        <f t="shared" si="182"/>
        <v>3.3333333333333335E-5</v>
      </c>
      <c r="P2912" s="6" t="s">
        <v>8272</v>
      </c>
      <c r="Q2912" s="6" t="s">
        <v>8273</v>
      </c>
      <c r="R2912" s="11">
        <f t="shared" si="183"/>
        <v>42107.466284722221</v>
      </c>
      <c r="S2912" s="12">
        <f t="shared" si="180"/>
        <v>42167.466284722221</v>
      </c>
    </row>
    <row r="2913" spans="1:19" ht="57.6">
      <c r="A2913">
        <v>2911</v>
      </c>
      <c r="B2913" s="3" t="s">
        <v>2911</v>
      </c>
      <c r="C2913" s="3" t="s">
        <v>7021</v>
      </c>
      <c r="D2913" s="15">
        <v>1800</v>
      </c>
      <c r="E2913" s="1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7">
        <f t="shared" si="181"/>
        <v>128.57142857142858</v>
      </c>
      <c r="O2913" s="5">
        <f t="shared" si="182"/>
        <v>0.36499999999999999</v>
      </c>
      <c r="P2913" s="6" t="s">
        <v>8272</v>
      </c>
      <c r="Q2913" s="6" t="s">
        <v>8273</v>
      </c>
      <c r="R2913" s="11">
        <f t="shared" si="183"/>
        <v>42142.393819444449</v>
      </c>
      <c r="S2913" s="12">
        <f t="shared" si="180"/>
        <v>42182.393819444449</v>
      </c>
    </row>
    <row r="2914" spans="1:19" ht="43.2">
      <c r="A2914">
        <v>2912</v>
      </c>
      <c r="B2914" s="3" t="s">
        <v>2912</v>
      </c>
      <c r="C2914" s="3" t="s">
        <v>7022</v>
      </c>
      <c r="D2914" s="15">
        <v>14440</v>
      </c>
      <c r="E2914" s="1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7">
        <f t="shared" si="181"/>
        <v>555.38461538461536</v>
      </c>
      <c r="O2914" s="5">
        <f t="shared" si="182"/>
        <v>0.14058171745152354</v>
      </c>
      <c r="P2914" s="6" t="s">
        <v>8272</v>
      </c>
      <c r="Q2914" s="6" t="s">
        <v>8273</v>
      </c>
      <c r="R2914" s="11">
        <f t="shared" si="183"/>
        <v>42353.756643518514</v>
      </c>
      <c r="S2914" s="12">
        <f t="shared" si="180"/>
        <v>42383.756643518514</v>
      </c>
    </row>
    <row r="2915" spans="1:19" ht="43.2">
      <c r="A2915">
        <v>2913</v>
      </c>
      <c r="B2915" s="3" t="s">
        <v>2913</v>
      </c>
      <c r="C2915" s="3" t="s">
        <v>7023</v>
      </c>
      <c r="D2915" s="15">
        <v>10000</v>
      </c>
      <c r="E2915" s="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7">
        <f t="shared" si="181"/>
        <v>5000</v>
      </c>
      <c r="O2915" s="5">
        <f t="shared" si="182"/>
        <v>2.0000000000000001E-4</v>
      </c>
      <c r="P2915" s="6" t="s">
        <v>8272</v>
      </c>
      <c r="Q2915" s="6" t="s">
        <v>8273</v>
      </c>
      <c r="R2915" s="11">
        <f t="shared" si="183"/>
        <v>41828.547905092593</v>
      </c>
      <c r="S2915" s="12">
        <f t="shared" si="180"/>
        <v>41888.547905092593</v>
      </c>
    </row>
    <row r="2916" spans="1:19" ht="28.8">
      <c r="A2916">
        <v>2914</v>
      </c>
      <c r="B2916" s="3" t="s">
        <v>2914</v>
      </c>
      <c r="C2916" s="3" t="s">
        <v>7024</v>
      </c>
      <c r="D2916" s="15">
        <v>25000</v>
      </c>
      <c r="E2916" s="1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7">
        <f t="shared" si="181"/>
        <v>25000</v>
      </c>
      <c r="O2916" s="5">
        <f t="shared" si="182"/>
        <v>4.0000000000000003E-5</v>
      </c>
      <c r="P2916" s="6" t="s">
        <v>8272</v>
      </c>
      <c r="Q2916" s="6" t="s">
        <v>8273</v>
      </c>
      <c r="R2916" s="11">
        <f t="shared" si="183"/>
        <v>42017.532337962963</v>
      </c>
      <c r="S2916" s="12">
        <f t="shared" si="180"/>
        <v>42077.490671296298</v>
      </c>
    </row>
    <row r="2917" spans="1:19" ht="43.2">
      <c r="A2917">
        <v>2915</v>
      </c>
      <c r="B2917" s="3" t="s">
        <v>2915</v>
      </c>
      <c r="C2917" s="3" t="s">
        <v>7025</v>
      </c>
      <c r="D2917" s="15">
        <v>1000</v>
      </c>
      <c r="E2917" s="1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7">
        <f t="shared" si="181"/>
        <v>333.33333333333331</v>
      </c>
      <c r="O2917" s="5">
        <f t="shared" si="182"/>
        <v>0.61099999999999999</v>
      </c>
      <c r="P2917" s="6" t="s">
        <v>8272</v>
      </c>
      <c r="Q2917" s="6" t="s">
        <v>8273</v>
      </c>
      <c r="R2917" s="11">
        <f t="shared" si="183"/>
        <v>42415.023032407407</v>
      </c>
      <c r="S2917" s="12">
        <f t="shared" si="180"/>
        <v>42444.981365740736</v>
      </c>
    </row>
    <row r="2918" spans="1:19" ht="43.2">
      <c r="A2918">
        <v>2916</v>
      </c>
      <c r="B2918" s="3" t="s">
        <v>2916</v>
      </c>
      <c r="C2918" s="3" t="s">
        <v>7026</v>
      </c>
      <c r="D2918" s="15">
        <v>1850</v>
      </c>
      <c r="E2918" s="1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7">
        <f t="shared" si="181"/>
        <v>264.28571428571428</v>
      </c>
      <c r="O2918" s="5">
        <f t="shared" si="182"/>
        <v>7.8378378378378383E-2</v>
      </c>
      <c r="P2918" s="6" t="s">
        <v>8272</v>
      </c>
      <c r="Q2918" s="6" t="s">
        <v>8273</v>
      </c>
      <c r="R2918" s="11">
        <f t="shared" si="183"/>
        <v>41755.101724537039</v>
      </c>
      <c r="S2918" s="12">
        <f t="shared" si="180"/>
        <v>41778.101724537039</v>
      </c>
    </row>
    <row r="2919" spans="1:19" ht="43.2">
      <c r="A2919">
        <v>2917</v>
      </c>
      <c r="B2919" s="3" t="s">
        <v>2917</v>
      </c>
      <c r="C2919" s="3" t="s">
        <v>7027</v>
      </c>
      <c r="D2919" s="15">
        <v>2000</v>
      </c>
      <c r="E2919" s="1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7">
        <f t="shared" si="181"/>
        <v>222.22222222222223</v>
      </c>
      <c r="O2919" s="5">
        <f t="shared" si="182"/>
        <v>0.2185</v>
      </c>
      <c r="P2919" s="6" t="s">
        <v>8272</v>
      </c>
      <c r="Q2919" s="6" t="s">
        <v>8273</v>
      </c>
      <c r="R2919" s="11">
        <f t="shared" si="183"/>
        <v>42244.859340277777</v>
      </c>
      <c r="S2919" s="12">
        <f t="shared" si="180"/>
        <v>42262.859340277777</v>
      </c>
    </row>
    <row r="2920" spans="1:19" ht="43.2">
      <c r="A2920">
        <v>2918</v>
      </c>
      <c r="B2920" s="3" t="s">
        <v>2918</v>
      </c>
      <c r="C2920" s="3" t="s">
        <v>7028</v>
      </c>
      <c r="D2920" s="15">
        <v>5000</v>
      </c>
      <c r="E2920" s="1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7">
        <f t="shared" si="181"/>
        <v>250</v>
      </c>
      <c r="O2920" s="5">
        <f t="shared" si="182"/>
        <v>0.27239999999999998</v>
      </c>
      <c r="P2920" s="6" t="s">
        <v>8272</v>
      </c>
      <c r="Q2920" s="6" t="s">
        <v>8273</v>
      </c>
      <c r="R2920" s="11">
        <f t="shared" si="183"/>
        <v>42278.254710648151</v>
      </c>
      <c r="S2920" s="12">
        <f t="shared" si="180"/>
        <v>42306.254710648151</v>
      </c>
    </row>
    <row r="2921" spans="1:19" ht="43.2">
      <c r="A2921">
        <v>2919</v>
      </c>
      <c r="B2921" s="3" t="s">
        <v>2919</v>
      </c>
      <c r="C2921" s="3" t="s">
        <v>7029</v>
      </c>
      <c r="D2921" s="15">
        <v>600</v>
      </c>
      <c r="E2921" s="1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7">
        <f t="shared" si="181"/>
        <v>100</v>
      </c>
      <c r="O2921" s="5">
        <f t="shared" si="182"/>
        <v>8.5000000000000006E-2</v>
      </c>
      <c r="P2921" s="6" t="s">
        <v>8272</v>
      </c>
      <c r="Q2921" s="6" t="s">
        <v>8273</v>
      </c>
      <c r="R2921" s="11">
        <f t="shared" si="183"/>
        <v>41826.24454861111</v>
      </c>
      <c r="S2921" s="12">
        <f t="shared" si="180"/>
        <v>41856.24454861111</v>
      </c>
    </row>
    <row r="2922" spans="1:19" ht="43.2">
      <c r="A2922">
        <v>2920</v>
      </c>
      <c r="B2922" s="3" t="s">
        <v>2920</v>
      </c>
      <c r="C2922" s="3" t="s">
        <v>7030</v>
      </c>
      <c r="D2922" s="15">
        <v>2500</v>
      </c>
      <c r="E2922" s="1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7">
        <f t="shared" si="181"/>
        <v>192.30769230769232</v>
      </c>
      <c r="O2922" s="5">
        <f t="shared" si="182"/>
        <v>0.26840000000000003</v>
      </c>
      <c r="P2922" s="6" t="s">
        <v>8272</v>
      </c>
      <c r="Q2922" s="6" t="s">
        <v>8273</v>
      </c>
      <c r="R2922" s="11">
        <f t="shared" si="183"/>
        <v>42058.417476851857</v>
      </c>
      <c r="S2922" s="12">
        <f t="shared" si="180"/>
        <v>42088.375810185185</v>
      </c>
    </row>
    <row r="2923" spans="1:19" ht="28.8">
      <c r="A2923">
        <v>2921</v>
      </c>
      <c r="B2923" s="3" t="s">
        <v>2921</v>
      </c>
      <c r="C2923" s="3" t="s">
        <v>7031</v>
      </c>
      <c r="D2923" s="15">
        <v>100</v>
      </c>
      <c r="E2923" s="1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7">
        <f t="shared" si="181"/>
        <v>33.333333333333336</v>
      </c>
      <c r="O2923" s="5">
        <f t="shared" si="182"/>
        <v>1.29</v>
      </c>
      <c r="P2923" s="6" t="s">
        <v>8272</v>
      </c>
      <c r="Q2923" s="6" t="s">
        <v>8314</v>
      </c>
      <c r="R2923" s="11">
        <f t="shared" si="183"/>
        <v>41877.511620370373</v>
      </c>
      <c r="S2923" s="12">
        <f t="shared" si="180"/>
        <v>41907.511620370373</v>
      </c>
    </row>
    <row r="2924" spans="1:19" ht="43.2">
      <c r="A2924">
        <v>2922</v>
      </c>
      <c r="B2924" s="3" t="s">
        <v>2922</v>
      </c>
      <c r="C2924" s="3" t="s">
        <v>7032</v>
      </c>
      <c r="D2924" s="15">
        <v>500</v>
      </c>
      <c r="E2924" s="1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7">
        <f t="shared" si="181"/>
        <v>83.333333333333329</v>
      </c>
      <c r="O2924" s="5">
        <f t="shared" si="182"/>
        <v>1</v>
      </c>
      <c r="P2924" s="6" t="s">
        <v>8272</v>
      </c>
      <c r="Q2924" s="6" t="s">
        <v>8314</v>
      </c>
      <c r="R2924" s="11">
        <f t="shared" si="183"/>
        <v>42097.499155092592</v>
      </c>
      <c r="S2924" s="12">
        <f t="shared" si="180"/>
        <v>42142.499155092592</v>
      </c>
    </row>
    <row r="2925" spans="1:19" ht="43.2">
      <c r="A2925">
        <v>2923</v>
      </c>
      <c r="B2925" s="3" t="s">
        <v>2923</v>
      </c>
      <c r="C2925" s="3" t="s">
        <v>7033</v>
      </c>
      <c r="D2925" s="15">
        <v>300</v>
      </c>
      <c r="E2925" s="1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7">
        <f t="shared" si="181"/>
        <v>30</v>
      </c>
      <c r="O2925" s="5">
        <f t="shared" si="182"/>
        <v>1</v>
      </c>
      <c r="P2925" s="6" t="s">
        <v>8272</v>
      </c>
      <c r="Q2925" s="6" t="s">
        <v>8314</v>
      </c>
      <c r="R2925" s="11">
        <f t="shared" si="183"/>
        <v>42012.77753472222</v>
      </c>
      <c r="S2925" s="12">
        <f t="shared" si="180"/>
        <v>42027.75</v>
      </c>
    </row>
    <row r="2926" spans="1:19" ht="43.2">
      <c r="A2926">
        <v>2924</v>
      </c>
      <c r="B2926" s="3" t="s">
        <v>2924</v>
      </c>
      <c r="C2926" s="3" t="s">
        <v>7034</v>
      </c>
      <c r="D2926" s="15">
        <v>25000</v>
      </c>
      <c r="E2926" s="1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7">
        <f t="shared" si="181"/>
        <v>170.06802721088437</v>
      </c>
      <c r="O2926" s="5">
        <f t="shared" si="182"/>
        <v>1.032</v>
      </c>
      <c r="P2926" s="6" t="s">
        <v>8272</v>
      </c>
      <c r="Q2926" s="6" t="s">
        <v>8314</v>
      </c>
      <c r="R2926" s="11">
        <f t="shared" si="183"/>
        <v>42103.181828703702</v>
      </c>
      <c r="S2926" s="12">
        <f t="shared" si="180"/>
        <v>42132.790972222225</v>
      </c>
    </row>
    <row r="2927" spans="1:19" ht="43.2">
      <c r="A2927">
        <v>2925</v>
      </c>
      <c r="B2927" s="3" t="s">
        <v>2925</v>
      </c>
      <c r="C2927" s="3" t="s">
        <v>7035</v>
      </c>
      <c r="D2927" s="15">
        <v>45000</v>
      </c>
      <c r="E2927" s="1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7">
        <f t="shared" si="181"/>
        <v>226.13065326633165</v>
      </c>
      <c r="O2927" s="5">
        <f t="shared" si="182"/>
        <v>1.0244597777777777</v>
      </c>
      <c r="P2927" s="6" t="s">
        <v>8272</v>
      </c>
      <c r="Q2927" s="6" t="s">
        <v>8314</v>
      </c>
      <c r="R2927" s="11">
        <f t="shared" si="183"/>
        <v>41863.209120370375</v>
      </c>
      <c r="S2927" s="12">
        <f t="shared" si="180"/>
        <v>41893.209120370375</v>
      </c>
    </row>
    <row r="2928" spans="1:19" ht="43.2">
      <c r="A2928">
        <v>2926</v>
      </c>
      <c r="B2928" s="3" t="s">
        <v>2926</v>
      </c>
      <c r="C2928" s="3" t="s">
        <v>7036</v>
      </c>
      <c r="D2928" s="15">
        <v>3000</v>
      </c>
      <c r="E2928" s="1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7">
        <f t="shared" si="181"/>
        <v>60</v>
      </c>
      <c r="O2928" s="5">
        <f t="shared" si="182"/>
        <v>1.25</v>
      </c>
      <c r="P2928" s="6" t="s">
        <v>8272</v>
      </c>
      <c r="Q2928" s="6" t="s">
        <v>8314</v>
      </c>
      <c r="R2928" s="11">
        <f t="shared" si="183"/>
        <v>42044.390960648147</v>
      </c>
      <c r="S2928" s="12">
        <f t="shared" si="180"/>
        <v>42058.390960648147</v>
      </c>
    </row>
    <row r="2929" spans="1:19" ht="43.2">
      <c r="A2929">
        <v>2927</v>
      </c>
      <c r="B2929" s="3" t="s">
        <v>2927</v>
      </c>
      <c r="C2929" s="3" t="s">
        <v>7037</v>
      </c>
      <c r="D2929" s="15">
        <v>1800</v>
      </c>
      <c r="E2929" s="1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7">
        <f t="shared" si="181"/>
        <v>85.714285714285708</v>
      </c>
      <c r="O2929" s="5">
        <f t="shared" si="182"/>
        <v>1.3083333333333333</v>
      </c>
      <c r="P2929" s="6" t="s">
        <v>8272</v>
      </c>
      <c r="Q2929" s="6" t="s">
        <v>8314</v>
      </c>
      <c r="R2929" s="11">
        <f t="shared" si="183"/>
        <v>41806.294317129628</v>
      </c>
      <c r="S2929" s="12">
        <f t="shared" si="180"/>
        <v>41834.833333333336</v>
      </c>
    </row>
    <row r="2930" spans="1:19" ht="28.8">
      <c r="A2930">
        <v>2928</v>
      </c>
      <c r="B2930" s="3" t="s">
        <v>2928</v>
      </c>
      <c r="C2930" s="3" t="s">
        <v>7038</v>
      </c>
      <c r="D2930" s="15">
        <v>1000</v>
      </c>
      <c r="E2930" s="1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7">
        <f t="shared" si="181"/>
        <v>41.666666666666664</v>
      </c>
      <c r="O2930" s="5">
        <f t="shared" si="182"/>
        <v>1</v>
      </c>
      <c r="P2930" s="6" t="s">
        <v>8272</v>
      </c>
      <c r="Q2930" s="6" t="s">
        <v>8314</v>
      </c>
      <c r="R2930" s="11">
        <f t="shared" si="183"/>
        <v>42403.623217592598</v>
      </c>
      <c r="S2930" s="12">
        <f t="shared" si="180"/>
        <v>42433.623217592598</v>
      </c>
    </row>
    <row r="2931" spans="1:19" ht="43.2">
      <c r="A2931">
        <v>2929</v>
      </c>
      <c r="B2931" s="3" t="s">
        <v>2929</v>
      </c>
      <c r="C2931" s="3" t="s">
        <v>7039</v>
      </c>
      <c r="D2931" s="15">
        <v>8000</v>
      </c>
      <c r="E2931" s="1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7">
        <f t="shared" si="181"/>
        <v>250</v>
      </c>
      <c r="O2931" s="5">
        <f t="shared" si="182"/>
        <v>1.02069375</v>
      </c>
      <c r="P2931" s="6" t="s">
        <v>8272</v>
      </c>
      <c r="Q2931" s="6" t="s">
        <v>8314</v>
      </c>
      <c r="R2931" s="11">
        <f t="shared" si="183"/>
        <v>41754.189328703702</v>
      </c>
      <c r="S2931" s="12">
        <f t="shared" si="180"/>
        <v>41784.189328703702</v>
      </c>
    </row>
    <row r="2932" spans="1:19" ht="43.2">
      <c r="A2932">
        <v>2930</v>
      </c>
      <c r="B2932" s="3" t="s">
        <v>2930</v>
      </c>
      <c r="C2932" s="3" t="s">
        <v>7040</v>
      </c>
      <c r="D2932" s="15">
        <v>10000</v>
      </c>
      <c r="E2932" s="1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7">
        <f t="shared" si="181"/>
        <v>161.29032258064515</v>
      </c>
      <c r="O2932" s="5">
        <f t="shared" si="182"/>
        <v>1.0092000000000001</v>
      </c>
      <c r="P2932" s="6" t="s">
        <v>8272</v>
      </c>
      <c r="Q2932" s="6" t="s">
        <v>8314</v>
      </c>
      <c r="R2932" s="11">
        <f t="shared" si="183"/>
        <v>42101.209074074075</v>
      </c>
      <c r="S2932" s="12">
        <f t="shared" si="180"/>
        <v>42131.209074074075</v>
      </c>
    </row>
    <row r="2933" spans="1:19" ht="43.2">
      <c r="A2933">
        <v>2931</v>
      </c>
      <c r="B2933" s="3" t="s">
        <v>2931</v>
      </c>
      <c r="C2933" s="3" t="s">
        <v>7041</v>
      </c>
      <c r="D2933" s="15">
        <v>750</v>
      </c>
      <c r="E2933" s="1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7">
        <f t="shared" si="181"/>
        <v>83.333333333333329</v>
      </c>
      <c r="O2933" s="5">
        <f t="shared" si="182"/>
        <v>1.06</v>
      </c>
      <c r="P2933" s="6" t="s">
        <v>8272</v>
      </c>
      <c r="Q2933" s="6" t="s">
        <v>8314</v>
      </c>
      <c r="R2933" s="11">
        <f t="shared" si="183"/>
        <v>41871.916238425925</v>
      </c>
      <c r="S2933" s="12">
        <f t="shared" si="180"/>
        <v>41896.880555555559</v>
      </c>
    </row>
    <row r="2934" spans="1:19" ht="43.2">
      <c r="A2934">
        <v>2932</v>
      </c>
      <c r="B2934" s="3" t="s">
        <v>2932</v>
      </c>
      <c r="C2934" s="3" t="s">
        <v>7042</v>
      </c>
      <c r="D2934" s="15">
        <v>3100</v>
      </c>
      <c r="E2934" s="1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7">
        <f t="shared" si="181"/>
        <v>81.578947368421055</v>
      </c>
      <c r="O2934" s="5">
        <f t="shared" si="182"/>
        <v>1.0509677419354839</v>
      </c>
      <c r="P2934" s="6" t="s">
        <v>8272</v>
      </c>
      <c r="Q2934" s="6" t="s">
        <v>8314</v>
      </c>
      <c r="R2934" s="11">
        <f t="shared" si="183"/>
        <v>42024.789780092593</v>
      </c>
      <c r="S2934" s="12">
        <f t="shared" si="180"/>
        <v>42056.083333333328</v>
      </c>
    </row>
    <row r="2935" spans="1:19" ht="43.2">
      <c r="A2935">
        <v>2933</v>
      </c>
      <c r="B2935" s="3" t="s">
        <v>2933</v>
      </c>
      <c r="C2935" s="3" t="s">
        <v>7043</v>
      </c>
      <c r="D2935" s="15">
        <v>2500</v>
      </c>
      <c r="E2935" s="1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7">
        <f t="shared" si="181"/>
        <v>46.296296296296298</v>
      </c>
      <c r="O2935" s="5">
        <f t="shared" si="182"/>
        <v>1.0276000000000001</v>
      </c>
      <c r="P2935" s="6" t="s">
        <v>8272</v>
      </c>
      <c r="Q2935" s="6" t="s">
        <v>8314</v>
      </c>
      <c r="R2935" s="11">
        <f t="shared" si="183"/>
        <v>42495.581631944442</v>
      </c>
      <c r="S2935" s="12">
        <f t="shared" si="180"/>
        <v>42525.581631944442</v>
      </c>
    </row>
    <row r="2936" spans="1:19" ht="43.2">
      <c r="A2936">
        <v>2934</v>
      </c>
      <c r="B2936" s="3" t="s">
        <v>2934</v>
      </c>
      <c r="C2936" s="3" t="s">
        <v>7044</v>
      </c>
      <c r="D2936" s="15">
        <v>2500</v>
      </c>
      <c r="E2936" s="1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7">
        <f t="shared" si="181"/>
        <v>67.567567567567565</v>
      </c>
      <c r="O2936" s="5">
        <f t="shared" si="182"/>
        <v>1.08</v>
      </c>
      <c r="P2936" s="6" t="s">
        <v>8272</v>
      </c>
      <c r="Q2936" s="6" t="s">
        <v>8314</v>
      </c>
      <c r="R2936" s="11">
        <f t="shared" si="183"/>
        <v>41775.261157407411</v>
      </c>
      <c r="S2936" s="12">
        <f t="shared" si="180"/>
        <v>41805.261157407411</v>
      </c>
    </row>
    <row r="2937" spans="1:19" ht="43.2">
      <c r="A2937">
        <v>2935</v>
      </c>
      <c r="B2937" s="3" t="s">
        <v>2935</v>
      </c>
      <c r="C2937" s="3" t="s">
        <v>7045</v>
      </c>
      <c r="D2937" s="15">
        <v>3500</v>
      </c>
      <c r="E2937" s="1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7">
        <f t="shared" si="181"/>
        <v>89.743589743589737</v>
      </c>
      <c r="O2937" s="5">
        <f t="shared" si="182"/>
        <v>1.0088571428571429</v>
      </c>
      <c r="P2937" s="6" t="s">
        <v>8272</v>
      </c>
      <c r="Q2937" s="6" t="s">
        <v>8314</v>
      </c>
      <c r="R2937" s="11">
        <f t="shared" si="183"/>
        <v>42553.208425925928</v>
      </c>
      <c r="S2937" s="12">
        <f t="shared" si="180"/>
        <v>42611.333333333328</v>
      </c>
    </row>
    <row r="2938" spans="1:19" ht="43.2">
      <c r="A2938">
        <v>2936</v>
      </c>
      <c r="B2938" s="3" t="s">
        <v>2936</v>
      </c>
      <c r="C2938" s="3" t="s">
        <v>7046</v>
      </c>
      <c r="D2938" s="15">
        <v>1000</v>
      </c>
      <c r="E2938" s="1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7">
        <f t="shared" si="181"/>
        <v>29.411764705882351</v>
      </c>
      <c r="O2938" s="5">
        <f t="shared" si="182"/>
        <v>1.28</v>
      </c>
      <c r="P2938" s="6" t="s">
        <v>8272</v>
      </c>
      <c r="Q2938" s="6" t="s">
        <v>8314</v>
      </c>
      <c r="R2938" s="11">
        <f t="shared" si="183"/>
        <v>41912.275729166664</v>
      </c>
      <c r="S2938" s="12">
        <f t="shared" si="180"/>
        <v>41924.832638888889</v>
      </c>
    </row>
    <row r="2939" spans="1:19" ht="28.8">
      <c r="A2939">
        <v>2937</v>
      </c>
      <c r="B2939" s="3" t="s">
        <v>2937</v>
      </c>
      <c r="C2939" s="3" t="s">
        <v>7047</v>
      </c>
      <c r="D2939" s="15">
        <v>1500</v>
      </c>
      <c r="E2939" s="1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7">
        <f t="shared" si="181"/>
        <v>27.272727272727273</v>
      </c>
      <c r="O2939" s="5">
        <f t="shared" si="182"/>
        <v>1.3333333333333333</v>
      </c>
      <c r="P2939" s="6" t="s">
        <v>8272</v>
      </c>
      <c r="Q2939" s="6" t="s">
        <v>8314</v>
      </c>
      <c r="R2939" s="11">
        <f t="shared" si="183"/>
        <v>41803.082326388889</v>
      </c>
      <c r="S2939" s="12">
        <f t="shared" si="180"/>
        <v>41833.082326388889</v>
      </c>
    </row>
    <row r="2940" spans="1:19" ht="43.2">
      <c r="A2940">
        <v>2938</v>
      </c>
      <c r="B2940" s="3" t="s">
        <v>2938</v>
      </c>
      <c r="C2940" s="3" t="s">
        <v>7048</v>
      </c>
      <c r="D2940" s="15">
        <v>4000</v>
      </c>
      <c r="E2940" s="1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7">
        <f t="shared" si="181"/>
        <v>125</v>
      </c>
      <c r="O2940" s="5">
        <f t="shared" si="182"/>
        <v>1.0137499999999999</v>
      </c>
      <c r="P2940" s="6" t="s">
        <v>8272</v>
      </c>
      <c r="Q2940" s="6" t="s">
        <v>8314</v>
      </c>
      <c r="R2940" s="11">
        <f t="shared" si="183"/>
        <v>42004.328865740739</v>
      </c>
      <c r="S2940" s="12">
        <f t="shared" si="180"/>
        <v>42034.328865740739</v>
      </c>
    </row>
    <row r="2941" spans="1:19" ht="43.2">
      <c r="A2941">
        <v>2939</v>
      </c>
      <c r="B2941" s="3" t="s">
        <v>2939</v>
      </c>
      <c r="C2941" s="3" t="s">
        <v>7049</v>
      </c>
      <c r="D2941" s="15">
        <v>8000</v>
      </c>
      <c r="E2941" s="1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7">
        <f t="shared" si="181"/>
        <v>320</v>
      </c>
      <c r="O2941" s="5">
        <f t="shared" si="182"/>
        <v>1.0287500000000001</v>
      </c>
      <c r="P2941" s="6" t="s">
        <v>8272</v>
      </c>
      <c r="Q2941" s="6" t="s">
        <v>8314</v>
      </c>
      <c r="R2941" s="11">
        <f t="shared" si="183"/>
        <v>41845.434166666666</v>
      </c>
      <c r="S2941" s="12">
        <f t="shared" si="180"/>
        <v>41878.666666666664</v>
      </c>
    </row>
    <row r="2942" spans="1:19" ht="43.2">
      <c r="A2942">
        <v>2940</v>
      </c>
      <c r="B2942" s="3" t="s">
        <v>2940</v>
      </c>
      <c r="C2942" s="3" t="s">
        <v>7050</v>
      </c>
      <c r="D2942" s="15">
        <v>2500</v>
      </c>
      <c r="E2942" s="1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7">
        <f t="shared" si="181"/>
        <v>75.757575757575751</v>
      </c>
      <c r="O2942" s="5">
        <f t="shared" si="182"/>
        <v>1.0724</v>
      </c>
      <c r="P2942" s="6" t="s">
        <v>8272</v>
      </c>
      <c r="Q2942" s="6" t="s">
        <v>8314</v>
      </c>
      <c r="R2942" s="11">
        <f t="shared" si="183"/>
        <v>41982.398356481484</v>
      </c>
      <c r="S2942" s="12">
        <f t="shared" si="180"/>
        <v>42022.398356481484</v>
      </c>
    </row>
    <row r="2943" spans="1:19" ht="43.2">
      <c r="A2943">
        <v>2941</v>
      </c>
      <c r="B2943" s="3" t="s">
        <v>2941</v>
      </c>
      <c r="C2943" s="3" t="s">
        <v>7051</v>
      </c>
      <c r="D2943" s="15">
        <v>25000</v>
      </c>
      <c r="E2943" s="1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7">
        <f t="shared" si="181"/>
        <v>25000</v>
      </c>
      <c r="O2943" s="5">
        <f t="shared" si="182"/>
        <v>4.0000000000000003E-5</v>
      </c>
      <c r="P2943" s="6" t="s">
        <v>8272</v>
      </c>
      <c r="Q2943" s="6" t="s">
        <v>8312</v>
      </c>
      <c r="R2943" s="11">
        <f t="shared" si="183"/>
        <v>42034.585127314815</v>
      </c>
      <c r="S2943" s="12">
        <f t="shared" si="180"/>
        <v>42064.585127314815</v>
      </c>
    </row>
    <row r="2944" spans="1:19" ht="43.2">
      <c r="A2944">
        <v>2942</v>
      </c>
      <c r="B2944" s="3" t="s">
        <v>2942</v>
      </c>
      <c r="C2944" s="3" t="s">
        <v>7052</v>
      </c>
      <c r="D2944" s="15">
        <v>200000</v>
      </c>
      <c r="E2944" s="1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7">
        <f t="shared" si="181"/>
        <v>990.09900990099015</v>
      </c>
      <c r="O2944" s="5">
        <f t="shared" si="182"/>
        <v>0.20424999999999999</v>
      </c>
      <c r="P2944" s="6" t="s">
        <v>8272</v>
      </c>
      <c r="Q2944" s="6" t="s">
        <v>8312</v>
      </c>
      <c r="R2944" s="11">
        <f t="shared" si="183"/>
        <v>42334.428923611107</v>
      </c>
      <c r="S2944" s="12">
        <f t="shared" si="180"/>
        <v>42354.470833333333</v>
      </c>
    </row>
    <row r="2945" spans="1:19" ht="43.2">
      <c r="A2945">
        <v>2943</v>
      </c>
      <c r="B2945" s="3" t="s">
        <v>2943</v>
      </c>
      <c r="C2945" s="3" t="s">
        <v>7053</v>
      </c>
      <c r="D2945" s="15">
        <v>3000</v>
      </c>
      <c r="E2945" s="1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7" t="e">
        <f t="shared" si="181"/>
        <v>#DIV/0!</v>
      </c>
      <c r="O2945" s="5">
        <f t="shared" si="182"/>
        <v>0</v>
      </c>
      <c r="P2945" s="6" t="s">
        <v>8272</v>
      </c>
      <c r="Q2945" s="6" t="s">
        <v>8312</v>
      </c>
      <c r="R2945" s="11">
        <f t="shared" si="183"/>
        <v>42076.754398148143</v>
      </c>
      <c r="S2945" s="12">
        <f t="shared" si="180"/>
        <v>42106.754398148143</v>
      </c>
    </row>
    <row r="2946" spans="1:19" ht="43.2">
      <c r="A2946">
        <v>2944</v>
      </c>
      <c r="B2946" s="3" t="s">
        <v>2944</v>
      </c>
      <c r="C2946" s="3" t="s">
        <v>7054</v>
      </c>
      <c r="D2946" s="15">
        <v>10000</v>
      </c>
      <c r="E2946" s="1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7">
        <f t="shared" si="181"/>
        <v>10000</v>
      </c>
      <c r="O2946" s="5">
        <f t="shared" si="182"/>
        <v>0.01</v>
      </c>
      <c r="P2946" s="6" t="s">
        <v>8272</v>
      </c>
      <c r="Q2946" s="6" t="s">
        <v>8312</v>
      </c>
      <c r="R2946" s="11">
        <f t="shared" si="183"/>
        <v>42132.5393287037</v>
      </c>
      <c r="S2946" s="12">
        <f t="shared" ref="S2946:S3009" si="184">(I2946/86400)+25569+(-9/24)</f>
        <v>42162.5393287037</v>
      </c>
    </row>
    <row r="2947" spans="1:19" ht="57.6">
      <c r="A2947">
        <v>2945</v>
      </c>
      <c r="B2947" s="3" t="s">
        <v>2945</v>
      </c>
      <c r="C2947" s="3" t="s">
        <v>7055</v>
      </c>
      <c r="D2947" s="15">
        <v>50000</v>
      </c>
      <c r="E2947" s="1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7" t="e">
        <f t="shared" ref="N2947:N3010" si="185">D2947/L2947</f>
        <v>#DIV/0!</v>
      </c>
      <c r="O2947" s="5">
        <f t="shared" ref="O2947:O3010" si="186">E2947/D2947</f>
        <v>0</v>
      </c>
      <c r="P2947" s="6" t="s">
        <v>8272</v>
      </c>
      <c r="Q2947" s="6" t="s">
        <v>8312</v>
      </c>
      <c r="R2947" s="11">
        <f t="shared" ref="R2947:R3010" si="187">(J2947/86400)+25569+(-9/24)</f>
        <v>42117.764583333337</v>
      </c>
      <c r="S2947" s="12">
        <f t="shared" si="184"/>
        <v>42147.764583333337</v>
      </c>
    </row>
    <row r="2948" spans="1:19" ht="43.2">
      <c r="A2948">
        <v>2946</v>
      </c>
      <c r="B2948" s="3" t="s">
        <v>2946</v>
      </c>
      <c r="C2948" s="3" t="s">
        <v>7056</v>
      </c>
      <c r="D2948" s="15">
        <v>2000</v>
      </c>
      <c r="E2948" s="1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7">
        <f t="shared" si="185"/>
        <v>1000</v>
      </c>
      <c r="O2948" s="5">
        <f t="shared" si="186"/>
        <v>1E-3</v>
      </c>
      <c r="P2948" s="6" t="s">
        <v>8272</v>
      </c>
      <c r="Q2948" s="6" t="s">
        <v>8312</v>
      </c>
      <c r="R2948" s="11">
        <f t="shared" si="187"/>
        <v>42567.156157407408</v>
      </c>
      <c r="S2948" s="12">
        <f t="shared" si="184"/>
        <v>42597.156157407408</v>
      </c>
    </row>
    <row r="2949" spans="1:19" ht="57.6">
      <c r="A2949">
        <v>2947</v>
      </c>
      <c r="B2949" s="3" t="s">
        <v>2947</v>
      </c>
      <c r="C2949" s="3" t="s">
        <v>7057</v>
      </c>
      <c r="D2949" s="15">
        <v>25000</v>
      </c>
      <c r="E2949" s="1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7">
        <f t="shared" si="185"/>
        <v>1923.0769230769231</v>
      </c>
      <c r="O2949" s="5">
        <f t="shared" si="186"/>
        <v>4.2880000000000001E-2</v>
      </c>
      <c r="P2949" s="6" t="s">
        <v>8272</v>
      </c>
      <c r="Q2949" s="6" t="s">
        <v>8312</v>
      </c>
      <c r="R2949" s="11">
        <f t="shared" si="187"/>
        <v>42649.187118055561</v>
      </c>
      <c r="S2949" s="12">
        <f t="shared" si="184"/>
        <v>42698.34097222222</v>
      </c>
    </row>
    <row r="2950" spans="1:19" ht="57.6">
      <c r="A2950">
        <v>2948</v>
      </c>
      <c r="B2950" s="3" t="s">
        <v>2948</v>
      </c>
      <c r="C2950" s="3" t="s">
        <v>7058</v>
      </c>
      <c r="D2950" s="15">
        <v>500000</v>
      </c>
      <c r="E2950" s="1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7">
        <f t="shared" si="185"/>
        <v>55555.555555555555</v>
      </c>
      <c r="O2950" s="5">
        <f t="shared" si="186"/>
        <v>4.8000000000000001E-5</v>
      </c>
      <c r="P2950" s="6" t="s">
        <v>8272</v>
      </c>
      <c r="Q2950" s="6" t="s">
        <v>8312</v>
      </c>
      <c r="R2950" s="11">
        <f t="shared" si="187"/>
        <v>42097.274224537032</v>
      </c>
      <c r="S2950" s="12">
        <f t="shared" si="184"/>
        <v>42157.274224537032</v>
      </c>
    </row>
    <row r="2951" spans="1:19" ht="43.2">
      <c r="A2951">
        <v>2949</v>
      </c>
      <c r="B2951" s="3" t="s">
        <v>2949</v>
      </c>
      <c r="C2951" s="3" t="s">
        <v>7059</v>
      </c>
      <c r="D2951" s="15">
        <v>1000</v>
      </c>
      <c r="E2951" s="1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7">
        <f t="shared" si="185"/>
        <v>500</v>
      </c>
      <c r="O2951" s="5">
        <f t="shared" si="186"/>
        <v>2.5000000000000001E-2</v>
      </c>
      <c r="P2951" s="6" t="s">
        <v>8272</v>
      </c>
      <c r="Q2951" s="6" t="s">
        <v>8312</v>
      </c>
      <c r="R2951" s="11">
        <f t="shared" si="187"/>
        <v>42297.448113425926</v>
      </c>
      <c r="S2951" s="12">
        <f t="shared" si="184"/>
        <v>42327.489780092597</v>
      </c>
    </row>
    <row r="2952" spans="1:19" ht="43.2">
      <c r="A2952">
        <v>2950</v>
      </c>
      <c r="B2952" s="3" t="s">
        <v>2950</v>
      </c>
      <c r="C2952" s="3" t="s">
        <v>7060</v>
      </c>
      <c r="D2952" s="15">
        <v>5000000</v>
      </c>
      <c r="E2952" s="1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7" t="e">
        <f t="shared" si="185"/>
        <v>#DIV/0!</v>
      </c>
      <c r="O2952" s="5">
        <f t="shared" si="186"/>
        <v>0</v>
      </c>
      <c r="P2952" s="6" t="s">
        <v>8272</v>
      </c>
      <c r="Q2952" s="6" t="s">
        <v>8312</v>
      </c>
      <c r="R2952" s="11">
        <f t="shared" si="187"/>
        <v>42361.99018518519</v>
      </c>
      <c r="S2952" s="12">
        <f t="shared" si="184"/>
        <v>42391.99018518519</v>
      </c>
    </row>
    <row r="2953" spans="1:19" ht="57.6">
      <c r="A2953">
        <v>2951</v>
      </c>
      <c r="B2953" s="3" t="s">
        <v>2951</v>
      </c>
      <c r="C2953" s="3" t="s">
        <v>7061</v>
      </c>
      <c r="D2953" s="15">
        <v>50000</v>
      </c>
      <c r="E2953" s="1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7">
        <f t="shared" si="185"/>
        <v>862.06896551724139</v>
      </c>
      <c r="O2953" s="5">
        <f t="shared" si="186"/>
        <v>2.1919999999999999E-2</v>
      </c>
      <c r="P2953" s="6" t="s">
        <v>8272</v>
      </c>
      <c r="Q2953" s="6" t="s">
        <v>8312</v>
      </c>
      <c r="R2953" s="11">
        <f t="shared" si="187"/>
        <v>41872.427928240737</v>
      </c>
      <c r="S2953" s="12">
        <f t="shared" si="184"/>
        <v>41917.427928240737</v>
      </c>
    </row>
    <row r="2954" spans="1:19" ht="43.2">
      <c r="A2954">
        <v>2952</v>
      </c>
      <c r="B2954" s="3" t="s">
        <v>2952</v>
      </c>
      <c r="C2954" s="3" t="s">
        <v>7062</v>
      </c>
      <c r="D2954" s="15">
        <v>20000</v>
      </c>
      <c r="E2954" s="1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7">
        <f t="shared" si="185"/>
        <v>2500</v>
      </c>
      <c r="O2954" s="5">
        <f t="shared" si="186"/>
        <v>8.0250000000000002E-2</v>
      </c>
      <c r="P2954" s="6" t="s">
        <v>8272</v>
      </c>
      <c r="Q2954" s="6" t="s">
        <v>8312</v>
      </c>
      <c r="R2954" s="11">
        <f t="shared" si="187"/>
        <v>42628.315266203703</v>
      </c>
      <c r="S2954" s="12">
        <f t="shared" si="184"/>
        <v>42659.791666666672</v>
      </c>
    </row>
    <row r="2955" spans="1:19" ht="43.2">
      <c r="A2955">
        <v>2953</v>
      </c>
      <c r="B2955" s="3" t="s">
        <v>2953</v>
      </c>
      <c r="C2955" s="3" t="s">
        <v>7063</v>
      </c>
      <c r="D2955" s="15">
        <v>400000</v>
      </c>
      <c r="E2955" s="1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7">
        <f t="shared" si="185"/>
        <v>133333.33333333334</v>
      </c>
      <c r="O2955" s="5">
        <f t="shared" si="186"/>
        <v>1.5125E-3</v>
      </c>
      <c r="P2955" s="6" t="s">
        <v>8272</v>
      </c>
      <c r="Q2955" s="6" t="s">
        <v>8312</v>
      </c>
      <c r="R2955" s="11">
        <f t="shared" si="187"/>
        <v>42255.416909722218</v>
      </c>
      <c r="S2955" s="12">
        <f t="shared" si="184"/>
        <v>42285.416909722218</v>
      </c>
    </row>
    <row r="2956" spans="1:19" ht="43.2">
      <c r="A2956">
        <v>2954</v>
      </c>
      <c r="B2956" s="3" t="s">
        <v>2954</v>
      </c>
      <c r="C2956" s="3" t="s">
        <v>7064</v>
      </c>
      <c r="D2956" s="15">
        <v>15000</v>
      </c>
      <c r="E2956" s="1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7" t="e">
        <f t="shared" si="185"/>
        <v>#DIV/0!</v>
      </c>
      <c r="O2956" s="5">
        <f t="shared" si="186"/>
        <v>0</v>
      </c>
      <c r="P2956" s="6" t="s">
        <v>8272</v>
      </c>
      <c r="Q2956" s="6" t="s">
        <v>8312</v>
      </c>
      <c r="R2956" s="11">
        <f t="shared" si="187"/>
        <v>42790.208368055552</v>
      </c>
      <c r="S2956" s="12">
        <f t="shared" si="184"/>
        <v>42810.166701388887</v>
      </c>
    </row>
    <row r="2957" spans="1:19" ht="28.8">
      <c r="A2957">
        <v>2955</v>
      </c>
      <c r="B2957" s="3" t="s">
        <v>2955</v>
      </c>
      <c r="C2957" s="3" t="s">
        <v>7065</v>
      </c>
      <c r="D2957" s="15">
        <v>1200</v>
      </c>
      <c r="E2957" s="1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7">
        <f t="shared" si="185"/>
        <v>109.09090909090909</v>
      </c>
      <c r="O2957" s="5">
        <f t="shared" si="186"/>
        <v>0.59583333333333333</v>
      </c>
      <c r="P2957" s="6" t="s">
        <v>8272</v>
      </c>
      <c r="Q2957" s="6" t="s">
        <v>8312</v>
      </c>
      <c r="R2957" s="11">
        <f t="shared" si="187"/>
        <v>42141.366307870368</v>
      </c>
      <c r="S2957" s="12">
        <f t="shared" si="184"/>
        <v>42171.366307870368</v>
      </c>
    </row>
    <row r="2958" spans="1:19" ht="43.2">
      <c r="A2958">
        <v>2956</v>
      </c>
      <c r="B2958" s="3" t="s">
        <v>2956</v>
      </c>
      <c r="C2958" s="3" t="s">
        <v>7066</v>
      </c>
      <c r="D2958" s="15">
        <v>7900</v>
      </c>
      <c r="E2958" s="1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7">
        <f t="shared" si="185"/>
        <v>395</v>
      </c>
      <c r="O2958" s="5">
        <f t="shared" si="186"/>
        <v>0.16734177215189874</v>
      </c>
      <c r="P2958" s="6" t="s">
        <v>8272</v>
      </c>
      <c r="Q2958" s="6" t="s">
        <v>8312</v>
      </c>
      <c r="R2958" s="11">
        <f t="shared" si="187"/>
        <v>42464.583912037036</v>
      </c>
      <c r="S2958" s="12">
        <f t="shared" si="184"/>
        <v>42494.583912037036</v>
      </c>
    </row>
    <row r="2959" spans="1:19" ht="43.2">
      <c r="A2959">
        <v>2957</v>
      </c>
      <c r="B2959" s="3" t="s">
        <v>2957</v>
      </c>
      <c r="C2959" s="3" t="s">
        <v>7067</v>
      </c>
      <c r="D2959" s="15">
        <v>15000</v>
      </c>
      <c r="E2959" s="1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7">
        <f t="shared" si="185"/>
        <v>5000</v>
      </c>
      <c r="O2959" s="5">
        <f t="shared" si="186"/>
        <v>1.8666666666666668E-2</v>
      </c>
      <c r="P2959" s="6" t="s">
        <v>8272</v>
      </c>
      <c r="Q2959" s="6" t="s">
        <v>8312</v>
      </c>
      <c r="R2959" s="11">
        <f t="shared" si="187"/>
        <v>42030.636249999996</v>
      </c>
      <c r="S2959" s="12">
        <f t="shared" si="184"/>
        <v>42090.594583333332</v>
      </c>
    </row>
    <row r="2960" spans="1:19" ht="43.2">
      <c r="A2960">
        <v>2958</v>
      </c>
      <c r="B2960" s="3" t="s">
        <v>2958</v>
      </c>
      <c r="C2960" s="3" t="s">
        <v>7068</v>
      </c>
      <c r="D2960" s="15">
        <v>80000</v>
      </c>
      <c r="E2960" s="1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7" t="e">
        <f t="shared" si="185"/>
        <v>#DIV/0!</v>
      </c>
      <c r="O2960" s="5">
        <f t="shared" si="186"/>
        <v>0</v>
      </c>
      <c r="P2960" s="6" t="s">
        <v>8272</v>
      </c>
      <c r="Q2960" s="6" t="s">
        <v>8312</v>
      </c>
      <c r="R2960" s="11">
        <f t="shared" si="187"/>
        <v>42438.404131944444</v>
      </c>
      <c r="S2960" s="12">
        <f t="shared" si="184"/>
        <v>42498.36246527778</v>
      </c>
    </row>
    <row r="2961" spans="1:19" ht="43.2">
      <c r="A2961">
        <v>2959</v>
      </c>
      <c r="B2961" s="3" t="s">
        <v>2959</v>
      </c>
      <c r="C2961" s="3" t="s">
        <v>7069</v>
      </c>
      <c r="D2961" s="15">
        <v>10000</v>
      </c>
      <c r="E2961" s="1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7" t="e">
        <f t="shared" si="185"/>
        <v>#DIV/0!</v>
      </c>
      <c r="O2961" s="5">
        <f t="shared" si="186"/>
        <v>0</v>
      </c>
      <c r="P2961" s="6" t="s">
        <v>8272</v>
      </c>
      <c r="Q2961" s="6" t="s">
        <v>8312</v>
      </c>
      <c r="R2961" s="11">
        <f t="shared" si="187"/>
        <v>42497.633391203708</v>
      </c>
      <c r="S2961" s="12">
        <f t="shared" si="184"/>
        <v>42527.633391203708</v>
      </c>
    </row>
    <row r="2962" spans="1:19" ht="43.2">
      <c r="A2962">
        <v>2960</v>
      </c>
      <c r="B2962" s="3" t="s">
        <v>2960</v>
      </c>
      <c r="C2962" s="3" t="s">
        <v>7070</v>
      </c>
      <c r="D2962" s="15">
        <v>30000000</v>
      </c>
      <c r="E2962" s="1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7" t="e">
        <f t="shared" si="185"/>
        <v>#DIV/0!</v>
      </c>
      <c r="O2962" s="5">
        <f t="shared" si="186"/>
        <v>0</v>
      </c>
      <c r="P2962" s="6" t="s">
        <v>8272</v>
      </c>
      <c r="Q2962" s="6" t="s">
        <v>8312</v>
      </c>
      <c r="R2962" s="11">
        <f t="shared" si="187"/>
        <v>41863.382210648146</v>
      </c>
      <c r="S2962" s="12">
        <f t="shared" si="184"/>
        <v>41893.382210648146</v>
      </c>
    </row>
    <row r="2963" spans="1:19" ht="43.2">
      <c r="A2963">
        <v>2961</v>
      </c>
      <c r="B2963" s="3" t="s">
        <v>2961</v>
      </c>
      <c r="C2963" s="3" t="s">
        <v>7071</v>
      </c>
      <c r="D2963" s="15">
        <v>5000</v>
      </c>
      <c r="E2963" s="1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7">
        <f t="shared" si="185"/>
        <v>46.296296296296298</v>
      </c>
      <c r="O2963" s="5">
        <f t="shared" si="186"/>
        <v>1.0962000000000001</v>
      </c>
      <c r="P2963" s="6" t="s">
        <v>8272</v>
      </c>
      <c r="Q2963" s="6" t="s">
        <v>8273</v>
      </c>
      <c r="R2963" s="11">
        <f t="shared" si="187"/>
        <v>42060.837488425925</v>
      </c>
      <c r="S2963" s="12">
        <f t="shared" si="184"/>
        <v>42088.791666666672</v>
      </c>
    </row>
    <row r="2964" spans="1:19" ht="43.2">
      <c r="A2964">
        <v>2962</v>
      </c>
      <c r="B2964" s="3" t="s">
        <v>2962</v>
      </c>
      <c r="C2964" s="3" t="s">
        <v>7072</v>
      </c>
      <c r="D2964" s="15">
        <v>1000</v>
      </c>
      <c r="E2964" s="1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7">
        <f t="shared" si="185"/>
        <v>50</v>
      </c>
      <c r="O2964" s="5">
        <f t="shared" si="186"/>
        <v>1.218</v>
      </c>
      <c r="P2964" s="6" t="s">
        <v>8272</v>
      </c>
      <c r="Q2964" s="6" t="s">
        <v>8273</v>
      </c>
      <c r="R2964" s="11">
        <f t="shared" si="187"/>
        <v>42035.86928240741</v>
      </c>
      <c r="S2964" s="12">
        <f t="shared" si="184"/>
        <v>42063.915972222225</v>
      </c>
    </row>
    <row r="2965" spans="1:19" ht="57.6">
      <c r="A2965">
        <v>2963</v>
      </c>
      <c r="B2965" s="3" t="s">
        <v>2963</v>
      </c>
      <c r="C2965" s="3" t="s">
        <v>7073</v>
      </c>
      <c r="D2965" s="15">
        <v>10000</v>
      </c>
      <c r="E2965" s="1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7">
        <f t="shared" si="185"/>
        <v>102.04081632653062</v>
      </c>
      <c r="O2965" s="5">
        <f t="shared" si="186"/>
        <v>1.0685</v>
      </c>
      <c r="P2965" s="6" t="s">
        <v>8272</v>
      </c>
      <c r="Q2965" s="6" t="s">
        <v>8273</v>
      </c>
      <c r="R2965" s="11">
        <f t="shared" si="187"/>
        <v>42157.095185185186</v>
      </c>
      <c r="S2965" s="12">
        <f t="shared" si="184"/>
        <v>42187.095185185186</v>
      </c>
    </row>
    <row r="2966" spans="1:19" ht="43.2">
      <c r="A2966">
        <v>2964</v>
      </c>
      <c r="B2966" s="3" t="s">
        <v>2964</v>
      </c>
      <c r="C2966" s="3" t="s">
        <v>7074</v>
      </c>
      <c r="D2966" s="15">
        <v>5000</v>
      </c>
      <c r="E2966" s="1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7">
        <f t="shared" si="185"/>
        <v>25.510204081632654</v>
      </c>
      <c r="O2966" s="5">
        <f t="shared" si="186"/>
        <v>1.0071379999999999</v>
      </c>
      <c r="P2966" s="6" t="s">
        <v>8272</v>
      </c>
      <c r="Q2966" s="6" t="s">
        <v>8273</v>
      </c>
      <c r="R2966" s="11">
        <f t="shared" si="187"/>
        <v>41827.534942129627</v>
      </c>
      <c r="S2966" s="12">
        <f t="shared" si="184"/>
        <v>41857.522222222222</v>
      </c>
    </row>
    <row r="2967" spans="1:19" ht="57.6">
      <c r="A2967">
        <v>2965</v>
      </c>
      <c r="B2967" s="3" t="s">
        <v>2965</v>
      </c>
      <c r="C2967" s="3" t="s">
        <v>7075</v>
      </c>
      <c r="D2967" s="15">
        <v>1500</v>
      </c>
      <c r="E2967" s="1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7">
        <f t="shared" si="185"/>
        <v>38.46153846153846</v>
      </c>
      <c r="O2967" s="5">
        <f t="shared" si="186"/>
        <v>1.0900000000000001</v>
      </c>
      <c r="P2967" s="6" t="s">
        <v>8272</v>
      </c>
      <c r="Q2967" s="6" t="s">
        <v>8273</v>
      </c>
      <c r="R2967" s="11">
        <f t="shared" si="187"/>
        <v>42162.354548611111</v>
      </c>
      <c r="S2967" s="12">
        <f t="shared" si="184"/>
        <v>42192.354548611111</v>
      </c>
    </row>
    <row r="2968" spans="1:19" ht="43.2">
      <c r="A2968">
        <v>2966</v>
      </c>
      <c r="B2968" s="3" t="s">
        <v>2966</v>
      </c>
      <c r="C2968" s="3" t="s">
        <v>7076</v>
      </c>
      <c r="D2968" s="15">
        <v>10000</v>
      </c>
      <c r="E2968" s="1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7">
        <f t="shared" si="185"/>
        <v>78.125</v>
      </c>
      <c r="O2968" s="5">
        <f t="shared" si="186"/>
        <v>1.1363000000000001</v>
      </c>
      <c r="P2968" s="6" t="s">
        <v>8272</v>
      </c>
      <c r="Q2968" s="6" t="s">
        <v>8273</v>
      </c>
      <c r="R2968" s="11">
        <f t="shared" si="187"/>
        <v>42233.363564814819</v>
      </c>
      <c r="S2968" s="12">
        <f t="shared" si="184"/>
        <v>42263.363564814819</v>
      </c>
    </row>
    <row r="2969" spans="1:19" ht="43.2">
      <c r="A2969">
        <v>2967</v>
      </c>
      <c r="B2969" s="3" t="s">
        <v>2967</v>
      </c>
      <c r="C2969" s="3" t="s">
        <v>7077</v>
      </c>
      <c r="D2969" s="15">
        <v>5000</v>
      </c>
      <c r="E2969" s="1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7">
        <f t="shared" si="185"/>
        <v>70.422535211267601</v>
      </c>
      <c r="O2969" s="5">
        <f t="shared" si="186"/>
        <v>1.1392</v>
      </c>
      <c r="P2969" s="6" t="s">
        <v>8272</v>
      </c>
      <c r="Q2969" s="6" t="s">
        <v>8273</v>
      </c>
      <c r="R2969" s="11">
        <f t="shared" si="187"/>
        <v>42041.822824074072</v>
      </c>
      <c r="S2969" s="12">
        <f t="shared" si="184"/>
        <v>42071.781157407408</v>
      </c>
    </row>
    <row r="2970" spans="1:19" ht="28.8">
      <c r="A2970">
        <v>2968</v>
      </c>
      <c r="B2970" s="3" t="s">
        <v>2968</v>
      </c>
      <c r="C2970" s="3" t="s">
        <v>7078</v>
      </c>
      <c r="D2970" s="15">
        <v>3500</v>
      </c>
      <c r="E2970" s="1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7">
        <f t="shared" si="185"/>
        <v>74.468085106382972</v>
      </c>
      <c r="O2970" s="5">
        <f t="shared" si="186"/>
        <v>1.06</v>
      </c>
      <c r="P2970" s="6" t="s">
        <v>8272</v>
      </c>
      <c r="Q2970" s="6" t="s">
        <v>8273</v>
      </c>
      <c r="R2970" s="11">
        <f t="shared" si="187"/>
        <v>42585.148842592593</v>
      </c>
      <c r="S2970" s="12">
        <f t="shared" si="184"/>
        <v>42598.790972222225</v>
      </c>
    </row>
    <row r="2971" spans="1:19" ht="43.2">
      <c r="A2971">
        <v>2969</v>
      </c>
      <c r="B2971" s="3" t="s">
        <v>2969</v>
      </c>
      <c r="C2971" s="3" t="s">
        <v>7079</v>
      </c>
      <c r="D2971" s="15">
        <v>1000</v>
      </c>
      <c r="E2971" s="1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7">
        <f t="shared" si="185"/>
        <v>58.823529411764703</v>
      </c>
      <c r="O2971" s="5">
        <f t="shared" si="186"/>
        <v>1.625</v>
      </c>
      <c r="P2971" s="6" t="s">
        <v>8272</v>
      </c>
      <c r="Q2971" s="6" t="s">
        <v>8273</v>
      </c>
      <c r="R2971" s="11">
        <f t="shared" si="187"/>
        <v>42097.411493055552</v>
      </c>
      <c r="S2971" s="12">
        <f t="shared" si="184"/>
        <v>42127.577083333337</v>
      </c>
    </row>
    <row r="2972" spans="1:19" ht="43.2">
      <c r="A2972">
        <v>2970</v>
      </c>
      <c r="B2972" s="3" t="s">
        <v>2970</v>
      </c>
      <c r="C2972" s="3" t="s">
        <v>7080</v>
      </c>
      <c r="D2972" s="15">
        <v>6000</v>
      </c>
      <c r="E2972" s="1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7">
        <f t="shared" si="185"/>
        <v>65.934065934065927</v>
      </c>
      <c r="O2972" s="5">
        <f t="shared" si="186"/>
        <v>1.06</v>
      </c>
      <c r="P2972" s="6" t="s">
        <v>8272</v>
      </c>
      <c r="Q2972" s="6" t="s">
        <v>8273</v>
      </c>
      <c r="R2972" s="11">
        <f t="shared" si="187"/>
        <v>41808.294571759259</v>
      </c>
      <c r="S2972" s="12">
        <f t="shared" si="184"/>
        <v>41838.294571759259</v>
      </c>
    </row>
    <row r="2973" spans="1:19" ht="43.2">
      <c r="A2973">
        <v>2971</v>
      </c>
      <c r="B2973" s="3" t="s">
        <v>2971</v>
      </c>
      <c r="C2973" s="3" t="s">
        <v>7081</v>
      </c>
      <c r="D2973" s="15">
        <v>3200</v>
      </c>
      <c r="E2973" s="1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7">
        <f t="shared" si="185"/>
        <v>74.418604651162795</v>
      </c>
      <c r="O2973" s="5">
        <f t="shared" si="186"/>
        <v>1.0015624999999999</v>
      </c>
      <c r="P2973" s="6" t="s">
        <v>8272</v>
      </c>
      <c r="Q2973" s="6" t="s">
        <v>8273</v>
      </c>
      <c r="R2973" s="11">
        <f t="shared" si="187"/>
        <v>41852.283310185187</v>
      </c>
      <c r="S2973" s="12">
        <f t="shared" si="184"/>
        <v>41882.283310185187</v>
      </c>
    </row>
    <row r="2974" spans="1:19" ht="28.8">
      <c r="A2974">
        <v>2972</v>
      </c>
      <c r="B2974" s="3" t="s">
        <v>2972</v>
      </c>
      <c r="C2974" s="3" t="s">
        <v>7082</v>
      </c>
      <c r="D2974" s="15">
        <v>2000</v>
      </c>
      <c r="E2974" s="1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7">
        <f t="shared" si="185"/>
        <v>117.64705882352941</v>
      </c>
      <c r="O2974" s="5">
        <f t="shared" si="186"/>
        <v>1.0535000000000001</v>
      </c>
      <c r="P2974" s="6" t="s">
        <v>8272</v>
      </c>
      <c r="Q2974" s="6" t="s">
        <v>8273</v>
      </c>
      <c r="R2974" s="11">
        <f t="shared" si="187"/>
        <v>42693.735185185185</v>
      </c>
      <c r="S2974" s="12">
        <f t="shared" si="184"/>
        <v>42708.666666666672</v>
      </c>
    </row>
    <row r="2975" spans="1:19" ht="43.2">
      <c r="A2975">
        <v>2973</v>
      </c>
      <c r="B2975" s="3" t="s">
        <v>2973</v>
      </c>
      <c r="C2975" s="3" t="s">
        <v>7083</v>
      </c>
      <c r="D2975" s="15">
        <v>5000</v>
      </c>
      <c r="E2975" s="1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7">
        <f t="shared" si="185"/>
        <v>151.5151515151515</v>
      </c>
      <c r="O2975" s="5">
        <f t="shared" si="186"/>
        <v>1.748</v>
      </c>
      <c r="P2975" s="6" t="s">
        <v>8272</v>
      </c>
      <c r="Q2975" s="6" t="s">
        <v>8273</v>
      </c>
      <c r="R2975" s="11">
        <f t="shared" si="187"/>
        <v>42341.443379629629</v>
      </c>
      <c r="S2975" s="12">
        <f t="shared" si="184"/>
        <v>42369.791666666672</v>
      </c>
    </row>
    <row r="2976" spans="1:19" ht="57.6">
      <c r="A2976">
        <v>2974</v>
      </c>
      <c r="B2976" s="3" t="s">
        <v>2974</v>
      </c>
      <c r="C2976" s="3" t="s">
        <v>7084</v>
      </c>
      <c r="D2976" s="15">
        <v>5000</v>
      </c>
      <c r="E2976" s="1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7">
        <f t="shared" si="185"/>
        <v>57.47126436781609</v>
      </c>
      <c r="O2976" s="5">
        <f t="shared" si="186"/>
        <v>1.02</v>
      </c>
      <c r="P2976" s="6" t="s">
        <v>8272</v>
      </c>
      <c r="Q2976" s="6" t="s">
        <v>8273</v>
      </c>
      <c r="R2976" s="11">
        <f t="shared" si="187"/>
        <v>41879.686006944445</v>
      </c>
      <c r="S2976" s="12">
        <f t="shared" si="184"/>
        <v>41907.690972222219</v>
      </c>
    </row>
    <row r="2977" spans="1:19" ht="43.2">
      <c r="A2977">
        <v>2975</v>
      </c>
      <c r="B2977" s="3" t="s">
        <v>2975</v>
      </c>
      <c r="C2977" s="3" t="s">
        <v>7085</v>
      </c>
      <c r="D2977" s="15">
        <v>8000</v>
      </c>
      <c r="E2977" s="1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7">
        <f t="shared" si="185"/>
        <v>70.796460176991147</v>
      </c>
      <c r="O2977" s="5">
        <f t="shared" si="186"/>
        <v>1.00125</v>
      </c>
      <c r="P2977" s="6" t="s">
        <v>8272</v>
      </c>
      <c r="Q2977" s="6" t="s">
        <v>8273</v>
      </c>
      <c r="R2977" s="11">
        <f t="shared" si="187"/>
        <v>41941.308865740742</v>
      </c>
      <c r="S2977" s="12">
        <f t="shared" si="184"/>
        <v>41969.75</v>
      </c>
    </row>
    <row r="2978" spans="1:19" ht="43.2">
      <c r="A2978">
        <v>2976</v>
      </c>
      <c r="B2978" s="3" t="s">
        <v>2976</v>
      </c>
      <c r="C2978" s="3" t="s">
        <v>7086</v>
      </c>
      <c r="D2978" s="15">
        <v>70</v>
      </c>
      <c r="E2978" s="1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7">
        <f t="shared" si="185"/>
        <v>5</v>
      </c>
      <c r="O2978" s="5">
        <f t="shared" si="186"/>
        <v>1.7142857142857142</v>
      </c>
      <c r="P2978" s="6" t="s">
        <v>8272</v>
      </c>
      <c r="Q2978" s="6" t="s">
        <v>8273</v>
      </c>
      <c r="R2978" s="11">
        <f t="shared" si="187"/>
        <v>42425.355671296296</v>
      </c>
      <c r="S2978" s="12">
        <f t="shared" si="184"/>
        <v>42442.125</v>
      </c>
    </row>
    <row r="2979" spans="1:19" ht="57.6">
      <c r="A2979">
        <v>2977</v>
      </c>
      <c r="B2979" s="3" t="s">
        <v>2977</v>
      </c>
      <c r="C2979" s="3" t="s">
        <v>7087</v>
      </c>
      <c r="D2979" s="15">
        <v>3000</v>
      </c>
      <c r="E2979" s="1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7">
        <f t="shared" si="185"/>
        <v>100</v>
      </c>
      <c r="O2979" s="5">
        <f t="shared" si="186"/>
        <v>1.1356666666666666</v>
      </c>
      <c r="P2979" s="6" t="s">
        <v>8272</v>
      </c>
      <c r="Q2979" s="6" t="s">
        <v>8273</v>
      </c>
      <c r="R2979" s="11">
        <f t="shared" si="187"/>
        <v>42026.50618055556</v>
      </c>
      <c r="S2979" s="12">
        <f t="shared" si="184"/>
        <v>42085.718055555553</v>
      </c>
    </row>
    <row r="2980" spans="1:19" ht="57.6">
      <c r="A2980">
        <v>2978</v>
      </c>
      <c r="B2980" s="3" t="s">
        <v>2978</v>
      </c>
      <c r="C2980" s="3" t="s">
        <v>7088</v>
      </c>
      <c r="D2980" s="15">
        <v>750</v>
      </c>
      <c r="E2980" s="1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7">
        <f t="shared" si="185"/>
        <v>46.875</v>
      </c>
      <c r="O2980" s="5">
        <f t="shared" si="186"/>
        <v>1.2946666666666666</v>
      </c>
      <c r="P2980" s="6" t="s">
        <v>8272</v>
      </c>
      <c r="Q2980" s="6" t="s">
        <v>8273</v>
      </c>
      <c r="R2980" s="11">
        <f t="shared" si="187"/>
        <v>41922.265590277777</v>
      </c>
      <c r="S2980" s="12">
        <f t="shared" si="184"/>
        <v>41931.874305555553</v>
      </c>
    </row>
    <row r="2981" spans="1:19" ht="43.2">
      <c r="A2981">
        <v>2979</v>
      </c>
      <c r="B2981" s="3" t="s">
        <v>2979</v>
      </c>
      <c r="C2981" s="3" t="s">
        <v>7089</v>
      </c>
      <c r="D2981" s="15">
        <v>5000</v>
      </c>
      <c r="E2981" s="1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7">
        <f t="shared" si="185"/>
        <v>108.69565217391305</v>
      </c>
      <c r="O2981" s="5">
        <f t="shared" si="186"/>
        <v>1.014</v>
      </c>
      <c r="P2981" s="6" t="s">
        <v>8272</v>
      </c>
      <c r="Q2981" s="6" t="s">
        <v>8273</v>
      </c>
      <c r="R2981" s="11">
        <f t="shared" si="187"/>
        <v>41993.449340277773</v>
      </c>
      <c r="S2981" s="12">
        <f t="shared" si="184"/>
        <v>42009.875</v>
      </c>
    </row>
    <row r="2982" spans="1:19" ht="43.2">
      <c r="A2982">
        <v>2980</v>
      </c>
      <c r="B2982" s="3" t="s">
        <v>2980</v>
      </c>
      <c r="C2982" s="3" t="s">
        <v>7090</v>
      </c>
      <c r="D2982" s="15">
        <v>3000</v>
      </c>
      <c r="E2982" s="1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7">
        <f t="shared" si="185"/>
        <v>125</v>
      </c>
      <c r="O2982" s="5">
        <f t="shared" si="186"/>
        <v>1.0916666666666666</v>
      </c>
      <c r="P2982" s="6" t="s">
        <v>8272</v>
      </c>
      <c r="Q2982" s="6" t="s">
        <v>8273</v>
      </c>
      <c r="R2982" s="11">
        <f t="shared" si="187"/>
        <v>42219.540856481486</v>
      </c>
      <c r="S2982" s="12">
        <f t="shared" si="184"/>
        <v>42239.708333333328</v>
      </c>
    </row>
    <row r="2983" spans="1:19" ht="57.6">
      <c r="A2983">
        <v>2981</v>
      </c>
      <c r="B2983" s="3" t="s">
        <v>2981</v>
      </c>
      <c r="C2983" s="3" t="s">
        <v>7091</v>
      </c>
      <c r="D2983" s="15">
        <v>4000</v>
      </c>
      <c r="E2983" s="1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7">
        <f t="shared" si="185"/>
        <v>41.237113402061858</v>
      </c>
      <c r="O2983" s="5">
        <f t="shared" si="186"/>
        <v>1.28925</v>
      </c>
      <c r="P2983" s="6" t="s">
        <v>8272</v>
      </c>
      <c r="Q2983" s="6" t="s">
        <v>8312</v>
      </c>
      <c r="R2983" s="11">
        <f t="shared" si="187"/>
        <v>42225.184675925921</v>
      </c>
      <c r="S2983" s="12">
        <f t="shared" si="184"/>
        <v>42270.184675925921</v>
      </c>
    </row>
    <row r="2984" spans="1:19" ht="28.8">
      <c r="A2984">
        <v>2982</v>
      </c>
      <c r="B2984" s="3" t="s">
        <v>2982</v>
      </c>
      <c r="C2984" s="3" t="s">
        <v>7092</v>
      </c>
      <c r="D2984" s="15">
        <v>5000</v>
      </c>
      <c r="E2984" s="1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7">
        <f t="shared" si="185"/>
        <v>84.745762711864401</v>
      </c>
      <c r="O2984" s="5">
        <f t="shared" si="186"/>
        <v>1.0206</v>
      </c>
      <c r="P2984" s="6" t="s">
        <v>8272</v>
      </c>
      <c r="Q2984" s="6" t="s">
        <v>8312</v>
      </c>
      <c r="R2984" s="11">
        <f t="shared" si="187"/>
        <v>42381.311840277776</v>
      </c>
      <c r="S2984" s="12">
        <f t="shared" si="184"/>
        <v>42411.311840277776</v>
      </c>
    </row>
    <row r="2985" spans="1:19" ht="43.2">
      <c r="A2985">
        <v>2983</v>
      </c>
      <c r="B2985" s="3" t="s">
        <v>2983</v>
      </c>
      <c r="C2985" s="3" t="s">
        <v>7093</v>
      </c>
      <c r="D2985" s="15">
        <v>116000</v>
      </c>
      <c r="E2985" s="1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7">
        <f t="shared" si="185"/>
        <v>105.93607305936074</v>
      </c>
      <c r="O2985" s="5">
        <f t="shared" si="186"/>
        <v>1.465395775862069</v>
      </c>
      <c r="P2985" s="6" t="s">
        <v>8272</v>
      </c>
      <c r="Q2985" s="6" t="s">
        <v>8312</v>
      </c>
      <c r="R2985" s="11">
        <f t="shared" si="187"/>
        <v>41894.257361111115</v>
      </c>
      <c r="S2985" s="12">
        <f t="shared" si="184"/>
        <v>41954.299027777779</v>
      </c>
    </row>
    <row r="2986" spans="1:19" ht="57.6">
      <c r="A2986">
        <v>2984</v>
      </c>
      <c r="B2986" s="3" t="s">
        <v>2984</v>
      </c>
      <c r="C2986" s="3" t="s">
        <v>7094</v>
      </c>
      <c r="D2986" s="15">
        <v>25000</v>
      </c>
      <c r="E2986" s="1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7">
        <f t="shared" si="185"/>
        <v>114.6788990825688</v>
      </c>
      <c r="O2986" s="5">
        <f t="shared" si="186"/>
        <v>1.00352</v>
      </c>
      <c r="P2986" s="6" t="s">
        <v>8272</v>
      </c>
      <c r="Q2986" s="6" t="s">
        <v>8312</v>
      </c>
      <c r="R2986" s="11">
        <f t="shared" si="187"/>
        <v>42575.903715277775</v>
      </c>
      <c r="S2986" s="12">
        <f t="shared" si="184"/>
        <v>42605.903715277775</v>
      </c>
    </row>
    <row r="2987" spans="1:19" ht="57.6">
      <c r="A2987">
        <v>2985</v>
      </c>
      <c r="B2987" s="3" t="s">
        <v>2985</v>
      </c>
      <c r="C2987" s="3" t="s">
        <v>7095</v>
      </c>
      <c r="D2987" s="15">
        <v>10000</v>
      </c>
      <c r="E2987" s="1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7">
        <f t="shared" si="185"/>
        <v>90.090090090090087</v>
      </c>
      <c r="O2987" s="5">
        <f t="shared" si="186"/>
        <v>1.2164999999999999</v>
      </c>
      <c r="P2987" s="6" t="s">
        <v>8272</v>
      </c>
      <c r="Q2987" s="6" t="s">
        <v>8312</v>
      </c>
      <c r="R2987" s="11">
        <f t="shared" si="187"/>
        <v>42654.598703703705</v>
      </c>
      <c r="S2987" s="12">
        <f t="shared" si="184"/>
        <v>42673.791666666672</v>
      </c>
    </row>
    <row r="2988" spans="1:19" ht="43.2">
      <c r="A2988">
        <v>2986</v>
      </c>
      <c r="B2988" s="3" t="s">
        <v>2986</v>
      </c>
      <c r="C2988" s="3" t="s">
        <v>7096</v>
      </c>
      <c r="D2988" s="15">
        <v>2400</v>
      </c>
      <c r="E2988" s="1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7">
        <f t="shared" si="185"/>
        <v>42.857142857142854</v>
      </c>
      <c r="O2988" s="5">
        <f t="shared" si="186"/>
        <v>1.0549999999999999</v>
      </c>
      <c r="P2988" s="6" t="s">
        <v>8272</v>
      </c>
      <c r="Q2988" s="6" t="s">
        <v>8312</v>
      </c>
      <c r="R2988" s="11">
        <f t="shared" si="187"/>
        <v>42431.125069444446</v>
      </c>
      <c r="S2988" s="12">
        <f t="shared" si="184"/>
        <v>42491.083402777775</v>
      </c>
    </row>
    <row r="2989" spans="1:19" ht="57.6">
      <c r="A2989">
        <v>2987</v>
      </c>
      <c r="B2989" s="3" t="s">
        <v>2987</v>
      </c>
      <c r="C2989" s="3" t="s">
        <v>7097</v>
      </c>
      <c r="D2989" s="15">
        <v>25000</v>
      </c>
      <c r="E2989" s="1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7">
        <f t="shared" si="185"/>
        <v>94.339622641509436</v>
      </c>
      <c r="O2989" s="5">
        <f t="shared" si="186"/>
        <v>1.1040080000000001</v>
      </c>
      <c r="P2989" s="6" t="s">
        <v>8272</v>
      </c>
      <c r="Q2989" s="6" t="s">
        <v>8312</v>
      </c>
      <c r="R2989" s="11">
        <f t="shared" si="187"/>
        <v>42626.932303240741</v>
      </c>
      <c r="S2989" s="12">
        <f t="shared" si="184"/>
        <v>42655.625</v>
      </c>
    </row>
    <row r="2990" spans="1:19" ht="43.2">
      <c r="A2990">
        <v>2988</v>
      </c>
      <c r="B2990" s="3" t="s">
        <v>2988</v>
      </c>
      <c r="C2990" s="3" t="s">
        <v>7098</v>
      </c>
      <c r="D2990" s="15">
        <v>1000</v>
      </c>
      <c r="E2990" s="1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7">
        <f t="shared" si="185"/>
        <v>35.714285714285715</v>
      </c>
      <c r="O2990" s="5">
        <f t="shared" si="186"/>
        <v>1</v>
      </c>
      <c r="P2990" s="6" t="s">
        <v>8272</v>
      </c>
      <c r="Q2990" s="6" t="s">
        <v>8312</v>
      </c>
      <c r="R2990" s="11">
        <f t="shared" si="187"/>
        <v>42510.98704861111</v>
      </c>
      <c r="S2990" s="12">
        <f t="shared" si="184"/>
        <v>42540.98704861111</v>
      </c>
    </row>
    <row r="2991" spans="1:19">
      <c r="A2991">
        <v>2989</v>
      </c>
      <c r="B2991" s="3" t="s">
        <v>2989</v>
      </c>
      <c r="C2991" s="3" t="s">
        <v>7099</v>
      </c>
      <c r="D2991" s="15">
        <v>20000</v>
      </c>
      <c r="E2991" s="1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7">
        <f t="shared" si="185"/>
        <v>54.945054945054942</v>
      </c>
      <c r="O2991" s="5">
        <f t="shared" si="186"/>
        <v>1.76535</v>
      </c>
      <c r="P2991" s="6" t="s">
        <v>8272</v>
      </c>
      <c r="Q2991" s="6" t="s">
        <v>8312</v>
      </c>
      <c r="R2991" s="11">
        <f t="shared" si="187"/>
        <v>42336.64539351852</v>
      </c>
      <c r="S2991" s="12">
        <f t="shared" si="184"/>
        <v>42358.832638888889</v>
      </c>
    </row>
    <row r="2992" spans="1:19" ht="43.2">
      <c r="A2992">
        <v>2990</v>
      </c>
      <c r="B2992" s="3" t="s">
        <v>2990</v>
      </c>
      <c r="C2992" s="3" t="s">
        <v>7100</v>
      </c>
      <c r="D2992" s="15">
        <v>10000</v>
      </c>
      <c r="E2992" s="1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7">
        <f t="shared" si="185"/>
        <v>370.37037037037038</v>
      </c>
      <c r="O2992" s="5">
        <f t="shared" si="186"/>
        <v>1</v>
      </c>
      <c r="P2992" s="6" t="s">
        <v>8272</v>
      </c>
      <c r="Q2992" s="6" t="s">
        <v>8312</v>
      </c>
      <c r="R2992" s="11">
        <f t="shared" si="187"/>
        <v>42341.19930555555</v>
      </c>
      <c r="S2992" s="12">
        <f t="shared" si="184"/>
        <v>42376.19930555555</v>
      </c>
    </row>
    <row r="2993" spans="1:19" ht="43.2">
      <c r="A2993">
        <v>2991</v>
      </c>
      <c r="B2993" s="3" t="s">
        <v>2991</v>
      </c>
      <c r="C2993" s="3" t="s">
        <v>7101</v>
      </c>
      <c r="D2993" s="15">
        <v>8500</v>
      </c>
      <c r="E2993" s="1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7">
        <f t="shared" si="185"/>
        <v>91.397849462365585</v>
      </c>
      <c r="O2993" s="5">
        <f t="shared" si="186"/>
        <v>1.0329411764705883</v>
      </c>
      <c r="P2993" s="6" t="s">
        <v>8272</v>
      </c>
      <c r="Q2993" s="6" t="s">
        <v>8312</v>
      </c>
      <c r="R2993" s="11">
        <f t="shared" si="187"/>
        <v>42740.462152777778</v>
      </c>
      <c r="S2993" s="12">
        <f t="shared" si="184"/>
        <v>42762.462152777778</v>
      </c>
    </row>
    <row r="2994" spans="1:19" ht="43.2">
      <c r="A2994">
        <v>2992</v>
      </c>
      <c r="B2994" s="3" t="s">
        <v>2992</v>
      </c>
      <c r="C2994" s="3" t="s">
        <v>7102</v>
      </c>
      <c r="D2994" s="15">
        <v>3000</v>
      </c>
      <c r="E2994" s="1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7">
        <f t="shared" si="185"/>
        <v>46.875</v>
      </c>
      <c r="O2994" s="5">
        <f t="shared" si="186"/>
        <v>1.0449999999999999</v>
      </c>
      <c r="P2994" s="6" t="s">
        <v>8272</v>
      </c>
      <c r="Q2994" s="6" t="s">
        <v>8312</v>
      </c>
      <c r="R2994" s="11">
        <f t="shared" si="187"/>
        <v>42622.392476851848</v>
      </c>
      <c r="S2994" s="12">
        <f t="shared" si="184"/>
        <v>42652.392476851848</v>
      </c>
    </row>
    <row r="2995" spans="1:19">
      <c r="A2995">
        <v>2993</v>
      </c>
      <c r="B2995" s="3" t="s">
        <v>2993</v>
      </c>
      <c r="C2995" s="3" t="s">
        <v>7103</v>
      </c>
      <c r="D2995" s="15">
        <v>1000</v>
      </c>
      <c r="E2995" s="1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7">
        <f t="shared" si="185"/>
        <v>45.454545454545453</v>
      </c>
      <c r="O2995" s="5">
        <f t="shared" si="186"/>
        <v>1.0029999999999999</v>
      </c>
      <c r="P2995" s="6" t="s">
        <v>8272</v>
      </c>
      <c r="Q2995" s="6" t="s">
        <v>8312</v>
      </c>
      <c r="R2995" s="11">
        <f t="shared" si="187"/>
        <v>42390.463738425926</v>
      </c>
      <c r="S2995" s="12">
        <f t="shared" si="184"/>
        <v>42420.463738425926</v>
      </c>
    </row>
    <row r="2996" spans="1:19" ht="43.2">
      <c r="A2996">
        <v>2994</v>
      </c>
      <c r="B2996" s="3" t="s">
        <v>2994</v>
      </c>
      <c r="C2996" s="3" t="s">
        <v>7104</v>
      </c>
      <c r="D2996" s="15">
        <v>300</v>
      </c>
      <c r="E2996" s="1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7">
        <f t="shared" si="185"/>
        <v>5.0847457627118642</v>
      </c>
      <c r="O2996" s="5">
        <f t="shared" si="186"/>
        <v>4.577466666666667</v>
      </c>
      <c r="P2996" s="6" t="s">
        <v>8272</v>
      </c>
      <c r="Q2996" s="6" t="s">
        <v>8312</v>
      </c>
      <c r="R2996" s="11">
        <f t="shared" si="187"/>
        <v>41885.103842592594</v>
      </c>
      <c r="S2996" s="12">
        <f t="shared" si="184"/>
        <v>41915.103842592594</v>
      </c>
    </row>
    <row r="2997" spans="1:19" ht="43.2">
      <c r="A2997">
        <v>2995</v>
      </c>
      <c r="B2997" s="3" t="s">
        <v>2995</v>
      </c>
      <c r="C2997" s="3" t="s">
        <v>7105</v>
      </c>
      <c r="D2997" s="15">
        <v>15000</v>
      </c>
      <c r="E2997" s="1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7">
        <f t="shared" si="185"/>
        <v>60.24096385542169</v>
      </c>
      <c r="O2997" s="5">
        <f t="shared" si="186"/>
        <v>1.0496000000000001</v>
      </c>
      <c r="P2997" s="6" t="s">
        <v>8272</v>
      </c>
      <c r="Q2997" s="6" t="s">
        <v>8312</v>
      </c>
      <c r="R2997" s="11">
        <f t="shared" si="187"/>
        <v>42724.290173611109</v>
      </c>
      <c r="S2997" s="12">
        <f t="shared" si="184"/>
        <v>42754.290173611109</v>
      </c>
    </row>
    <row r="2998" spans="1:19" ht="28.8">
      <c r="A2998">
        <v>2996</v>
      </c>
      <c r="B2998" s="3" t="s">
        <v>2996</v>
      </c>
      <c r="C2998" s="3" t="s">
        <v>7106</v>
      </c>
      <c r="D2998" s="15">
        <v>35000</v>
      </c>
      <c r="E2998" s="1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7">
        <f t="shared" si="185"/>
        <v>89.285714285714292</v>
      </c>
      <c r="O2998" s="5">
        <f t="shared" si="186"/>
        <v>1.7194285714285715</v>
      </c>
      <c r="P2998" s="6" t="s">
        <v>8272</v>
      </c>
      <c r="Q2998" s="6" t="s">
        <v>8312</v>
      </c>
      <c r="R2998" s="11">
        <f t="shared" si="187"/>
        <v>42090.537499999999</v>
      </c>
      <c r="S2998" s="12">
        <f t="shared" si="184"/>
        <v>42150.537499999999</v>
      </c>
    </row>
    <row r="2999" spans="1:19" ht="43.2">
      <c r="A2999">
        <v>2997</v>
      </c>
      <c r="B2999" s="3" t="s">
        <v>2997</v>
      </c>
      <c r="C2999" s="3" t="s">
        <v>7107</v>
      </c>
      <c r="D2999" s="15">
        <v>10000</v>
      </c>
      <c r="E2999" s="1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7">
        <f t="shared" si="185"/>
        <v>86.956521739130437</v>
      </c>
      <c r="O2999" s="5">
        <f t="shared" si="186"/>
        <v>1.0373000000000001</v>
      </c>
      <c r="P2999" s="6" t="s">
        <v>8272</v>
      </c>
      <c r="Q2999" s="6" t="s">
        <v>8312</v>
      </c>
      <c r="R2999" s="11">
        <f t="shared" si="187"/>
        <v>42775.358715277776</v>
      </c>
      <c r="S2999" s="12">
        <f t="shared" si="184"/>
        <v>42792.832638888889</v>
      </c>
    </row>
    <row r="3000" spans="1:19" ht="43.2">
      <c r="A3000">
        <v>2998</v>
      </c>
      <c r="B3000" s="3" t="s">
        <v>2998</v>
      </c>
      <c r="C3000" s="3" t="s">
        <v>7108</v>
      </c>
      <c r="D3000" s="15">
        <v>50000</v>
      </c>
      <c r="E3000" s="1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7">
        <f t="shared" si="185"/>
        <v>115.47344110854503</v>
      </c>
      <c r="O3000" s="5">
        <f t="shared" si="186"/>
        <v>1.0302899999999999</v>
      </c>
      <c r="P3000" s="6" t="s">
        <v>8272</v>
      </c>
      <c r="Q3000" s="6" t="s">
        <v>8312</v>
      </c>
      <c r="R3000" s="11">
        <f t="shared" si="187"/>
        <v>41777.818622685183</v>
      </c>
      <c r="S3000" s="12">
        <f t="shared" si="184"/>
        <v>41805.809027777781</v>
      </c>
    </row>
    <row r="3001" spans="1:19" ht="43.2">
      <c r="A3001">
        <v>2999</v>
      </c>
      <c r="B3001" s="3" t="s">
        <v>2999</v>
      </c>
      <c r="C3001" s="3" t="s">
        <v>7109</v>
      </c>
      <c r="D3001" s="15">
        <v>1350</v>
      </c>
      <c r="E3001" s="1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7">
        <f t="shared" si="185"/>
        <v>67.5</v>
      </c>
      <c r="O3001" s="5">
        <f t="shared" si="186"/>
        <v>1.1888888888888889</v>
      </c>
      <c r="P3001" s="6" t="s">
        <v>8272</v>
      </c>
      <c r="Q3001" s="6" t="s">
        <v>8312</v>
      </c>
      <c r="R3001" s="11">
        <f t="shared" si="187"/>
        <v>42780.365277777775</v>
      </c>
      <c r="S3001" s="12">
        <f t="shared" si="184"/>
        <v>42794.708333333328</v>
      </c>
    </row>
    <row r="3002" spans="1:19" ht="43.2">
      <c r="A3002">
        <v>3000</v>
      </c>
      <c r="B3002" s="3" t="s">
        <v>3000</v>
      </c>
      <c r="C3002" s="3" t="s">
        <v>7110</v>
      </c>
      <c r="D3002" s="15">
        <v>500</v>
      </c>
      <c r="E3002" s="1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7">
        <f t="shared" si="185"/>
        <v>62.5</v>
      </c>
      <c r="O3002" s="5">
        <f t="shared" si="186"/>
        <v>1</v>
      </c>
      <c r="P3002" s="6" t="s">
        <v>8272</v>
      </c>
      <c r="Q3002" s="6" t="s">
        <v>8312</v>
      </c>
      <c r="R3002" s="11">
        <f t="shared" si="187"/>
        <v>42752.452199074076</v>
      </c>
      <c r="S3002" s="12">
        <f t="shared" si="184"/>
        <v>42766.375</v>
      </c>
    </row>
    <row r="3003" spans="1:19" ht="43.2">
      <c r="A3003">
        <v>3001</v>
      </c>
      <c r="B3003" s="3" t="s">
        <v>3001</v>
      </c>
      <c r="C3003" s="3" t="s">
        <v>7111</v>
      </c>
      <c r="D3003" s="15">
        <v>7214</v>
      </c>
      <c r="E3003" s="1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7">
        <f t="shared" si="185"/>
        <v>41.222857142857144</v>
      </c>
      <c r="O3003" s="5">
        <f t="shared" si="186"/>
        <v>3.1869988910451896</v>
      </c>
      <c r="P3003" s="6" t="s">
        <v>8272</v>
      </c>
      <c r="Q3003" s="6" t="s">
        <v>8312</v>
      </c>
      <c r="R3003" s="11">
        <f t="shared" si="187"/>
        <v>42534.520625000005</v>
      </c>
      <c r="S3003" s="12">
        <f t="shared" si="184"/>
        <v>42564.520625000005</v>
      </c>
    </row>
    <row r="3004" spans="1:19" ht="28.8">
      <c r="A3004">
        <v>3002</v>
      </c>
      <c r="B3004" s="3" t="s">
        <v>3002</v>
      </c>
      <c r="C3004" s="3" t="s">
        <v>7112</v>
      </c>
      <c r="D3004" s="15">
        <v>7000</v>
      </c>
      <c r="E3004" s="1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7">
        <f t="shared" si="185"/>
        <v>67.307692307692307</v>
      </c>
      <c r="O3004" s="5">
        <f t="shared" si="186"/>
        <v>1.0850614285714286</v>
      </c>
      <c r="P3004" s="6" t="s">
        <v>8272</v>
      </c>
      <c r="Q3004" s="6" t="s">
        <v>8312</v>
      </c>
      <c r="R3004" s="11">
        <f t="shared" si="187"/>
        <v>41239.46125</v>
      </c>
      <c r="S3004" s="12">
        <f t="shared" si="184"/>
        <v>41269.46125</v>
      </c>
    </row>
    <row r="3005" spans="1:19" ht="43.2">
      <c r="A3005">
        <v>3003</v>
      </c>
      <c r="B3005" s="3" t="s">
        <v>3003</v>
      </c>
      <c r="C3005" s="3" t="s">
        <v>7113</v>
      </c>
      <c r="D3005" s="15">
        <v>3000</v>
      </c>
      <c r="E3005" s="1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7">
        <f t="shared" si="185"/>
        <v>176.47058823529412</v>
      </c>
      <c r="O3005" s="5">
        <f t="shared" si="186"/>
        <v>1.0116666666666667</v>
      </c>
      <c r="P3005" s="6" t="s">
        <v>8272</v>
      </c>
      <c r="Q3005" s="6" t="s">
        <v>8312</v>
      </c>
      <c r="R3005" s="11">
        <f t="shared" si="187"/>
        <v>42398.474259259259</v>
      </c>
      <c r="S3005" s="12">
        <f t="shared" si="184"/>
        <v>42429.874305555553</v>
      </c>
    </row>
    <row r="3006" spans="1:19" ht="57.6">
      <c r="A3006">
        <v>3004</v>
      </c>
      <c r="B3006" s="3" t="s">
        <v>3004</v>
      </c>
      <c r="C3006" s="3" t="s">
        <v>7114</v>
      </c>
      <c r="D3006" s="15">
        <v>40000</v>
      </c>
      <c r="E3006" s="1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7">
        <f t="shared" si="185"/>
        <v>144.4043321299639</v>
      </c>
      <c r="O3006" s="5">
        <f t="shared" si="186"/>
        <v>1.12815</v>
      </c>
      <c r="P3006" s="6" t="s">
        <v>8272</v>
      </c>
      <c r="Q3006" s="6" t="s">
        <v>8312</v>
      </c>
      <c r="R3006" s="11">
        <f t="shared" si="187"/>
        <v>41928.506064814814</v>
      </c>
      <c r="S3006" s="12">
        <f t="shared" si="184"/>
        <v>41958.547731481478</v>
      </c>
    </row>
    <row r="3007" spans="1:19" ht="43.2">
      <c r="A3007">
        <v>3005</v>
      </c>
      <c r="B3007" s="3" t="s">
        <v>3005</v>
      </c>
      <c r="C3007" s="3" t="s">
        <v>7115</v>
      </c>
      <c r="D3007" s="15">
        <v>10600</v>
      </c>
      <c r="E3007" s="1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7">
        <f t="shared" si="185"/>
        <v>89.830508474576277</v>
      </c>
      <c r="O3007" s="5">
        <f t="shared" si="186"/>
        <v>1.2049622641509434</v>
      </c>
      <c r="P3007" s="6" t="s">
        <v>8272</v>
      </c>
      <c r="Q3007" s="6" t="s">
        <v>8312</v>
      </c>
      <c r="R3007" s="11">
        <f t="shared" si="187"/>
        <v>41888.299826388888</v>
      </c>
      <c r="S3007" s="12">
        <f t="shared" si="184"/>
        <v>41918.299826388888</v>
      </c>
    </row>
    <row r="3008" spans="1:19" ht="28.8">
      <c r="A3008">
        <v>3006</v>
      </c>
      <c r="B3008" s="3" t="s">
        <v>3006</v>
      </c>
      <c r="C3008" s="3" t="s">
        <v>7116</v>
      </c>
      <c r="D3008" s="15">
        <v>8000</v>
      </c>
      <c r="E3008" s="1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7">
        <f t="shared" si="185"/>
        <v>82.474226804123717</v>
      </c>
      <c r="O3008" s="5">
        <f t="shared" si="186"/>
        <v>1.0774999999999999</v>
      </c>
      <c r="P3008" s="6" t="s">
        <v>8272</v>
      </c>
      <c r="Q3008" s="6" t="s">
        <v>8312</v>
      </c>
      <c r="R3008" s="11">
        <f t="shared" si="187"/>
        <v>41957.381840277776</v>
      </c>
      <c r="S3008" s="12">
        <f t="shared" si="184"/>
        <v>41987.381840277776</v>
      </c>
    </row>
    <row r="3009" spans="1:19" ht="28.8">
      <c r="A3009">
        <v>3007</v>
      </c>
      <c r="B3009" s="3" t="s">
        <v>3007</v>
      </c>
      <c r="C3009" s="3" t="s">
        <v>7117</v>
      </c>
      <c r="D3009" s="15">
        <v>600</v>
      </c>
      <c r="E3009" s="1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7">
        <f t="shared" si="185"/>
        <v>30</v>
      </c>
      <c r="O3009" s="5">
        <f t="shared" si="186"/>
        <v>1.8</v>
      </c>
      <c r="P3009" s="6" t="s">
        <v>8272</v>
      </c>
      <c r="Q3009" s="6" t="s">
        <v>8312</v>
      </c>
      <c r="R3009" s="11">
        <f t="shared" si="187"/>
        <v>42097.841238425928</v>
      </c>
      <c r="S3009" s="12">
        <f t="shared" si="184"/>
        <v>42118.841238425928</v>
      </c>
    </row>
    <row r="3010" spans="1:19" ht="43.2">
      <c r="A3010">
        <v>3008</v>
      </c>
      <c r="B3010" s="3" t="s">
        <v>3008</v>
      </c>
      <c r="C3010" s="3" t="s">
        <v>7118</v>
      </c>
      <c r="D3010" s="15">
        <v>3000</v>
      </c>
      <c r="E3010" s="1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7">
        <f t="shared" si="185"/>
        <v>115.38461538461539</v>
      </c>
      <c r="O3010" s="5">
        <f t="shared" si="186"/>
        <v>1.0116666666666667</v>
      </c>
      <c r="P3010" s="6" t="s">
        <v>8272</v>
      </c>
      <c r="Q3010" s="6" t="s">
        <v>8312</v>
      </c>
      <c r="R3010" s="11">
        <f t="shared" si="187"/>
        <v>42359.837025462963</v>
      </c>
      <c r="S3010" s="12">
        <f t="shared" ref="S3010:S3073" si="188">(I3010/86400)+25569+(-9/24)</f>
        <v>42389.837025462963</v>
      </c>
    </row>
    <row r="3011" spans="1:19" ht="43.2">
      <c r="A3011">
        <v>3009</v>
      </c>
      <c r="B3011" s="3" t="s">
        <v>3009</v>
      </c>
      <c r="C3011" s="3" t="s">
        <v>7119</v>
      </c>
      <c r="D3011" s="15">
        <v>25000</v>
      </c>
      <c r="E3011" s="1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7">
        <f t="shared" ref="N3011:N3074" si="189">D3011/L3011</f>
        <v>195.3125</v>
      </c>
      <c r="O3011" s="5">
        <f t="shared" ref="O3011:O3074" si="190">E3011/D3011</f>
        <v>1.19756</v>
      </c>
      <c r="P3011" s="6" t="s">
        <v>8272</v>
      </c>
      <c r="Q3011" s="6" t="s">
        <v>8312</v>
      </c>
      <c r="R3011" s="11">
        <f t="shared" ref="R3011:R3074" si="191">(J3011/86400)+25569+(-9/24)</f>
        <v>41939.194907407407</v>
      </c>
      <c r="S3011" s="12">
        <f t="shared" si="188"/>
        <v>41969.236574074079</v>
      </c>
    </row>
    <row r="3012" spans="1:19" ht="43.2">
      <c r="A3012">
        <v>3010</v>
      </c>
      <c r="B3012" s="3" t="s">
        <v>3010</v>
      </c>
      <c r="C3012" s="3" t="s">
        <v>7120</v>
      </c>
      <c r="D3012" s="15">
        <v>1500</v>
      </c>
      <c r="E3012" s="1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7">
        <f t="shared" si="189"/>
        <v>100</v>
      </c>
      <c r="O3012" s="5">
        <f t="shared" si="190"/>
        <v>1.58</v>
      </c>
      <c r="P3012" s="6" t="s">
        <v>8272</v>
      </c>
      <c r="Q3012" s="6" t="s">
        <v>8312</v>
      </c>
      <c r="R3012" s="11">
        <f t="shared" si="191"/>
        <v>41996.457395833335</v>
      </c>
      <c r="S3012" s="12">
        <f t="shared" si="188"/>
        <v>42056.457395833335</v>
      </c>
    </row>
    <row r="3013" spans="1:19" ht="43.2">
      <c r="A3013">
        <v>3011</v>
      </c>
      <c r="B3013" s="3" t="s">
        <v>3011</v>
      </c>
      <c r="C3013" s="3" t="s">
        <v>7121</v>
      </c>
      <c r="D3013" s="15">
        <v>300</v>
      </c>
      <c r="E3013" s="1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7">
        <f t="shared" si="189"/>
        <v>12</v>
      </c>
      <c r="O3013" s="5">
        <f t="shared" si="190"/>
        <v>1.2366666666666666</v>
      </c>
      <c r="P3013" s="6" t="s">
        <v>8272</v>
      </c>
      <c r="Q3013" s="6" t="s">
        <v>8312</v>
      </c>
      <c r="R3013" s="11">
        <f t="shared" si="191"/>
        <v>42334.093935185185</v>
      </c>
      <c r="S3013" s="12">
        <f t="shared" si="188"/>
        <v>42361.582638888889</v>
      </c>
    </row>
    <row r="3014" spans="1:19" ht="43.2">
      <c r="A3014">
        <v>3012</v>
      </c>
      <c r="B3014" s="3" t="s">
        <v>3012</v>
      </c>
      <c r="C3014" s="3" t="s">
        <v>7122</v>
      </c>
      <c r="D3014" s="15">
        <v>4000</v>
      </c>
      <c r="E3014" s="1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7">
        <f t="shared" si="189"/>
        <v>72.727272727272734</v>
      </c>
      <c r="O3014" s="5">
        <f t="shared" si="190"/>
        <v>1.1712499999999999</v>
      </c>
      <c r="P3014" s="6" t="s">
        <v>8272</v>
      </c>
      <c r="Q3014" s="6" t="s">
        <v>8312</v>
      </c>
      <c r="R3014" s="11">
        <f t="shared" si="191"/>
        <v>42024.327893518523</v>
      </c>
      <c r="S3014" s="12">
        <f t="shared" si="188"/>
        <v>42045.327893518523</v>
      </c>
    </row>
    <row r="3015" spans="1:19" ht="43.2">
      <c r="A3015">
        <v>3013</v>
      </c>
      <c r="B3015" s="3" t="s">
        <v>3013</v>
      </c>
      <c r="C3015" s="3" t="s">
        <v>7123</v>
      </c>
      <c r="D3015" s="15">
        <v>10000</v>
      </c>
      <c r="E3015" s="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7">
        <f t="shared" si="189"/>
        <v>93.45794392523365</v>
      </c>
      <c r="O3015" s="5">
        <f t="shared" si="190"/>
        <v>1.5696000000000001</v>
      </c>
      <c r="P3015" s="6" t="s">
        <v>8272</v>
      </c>
      <c r="Q3015" s="6" t="s">
        <v>8312</v>
      </c>
      <c r="R3015" s="11">
        <f t="shared" si="191"/>
        <v>42146.461215277777</v>
      </c>
      <c r="S3015" s="12">
        <f t="shared" si="188"/>
        <v>42176.461215277777</v>
      </c>
    </row>
    <row r="3016" spans="1:19" ht="43.2">
      <c r="A3016">
        <v>3014</v>
      </c>
      <c r="B3016" s="3" t="s">
        <v>3014</v>
      </c>
      <c r="C3016" s="3" t="s">
        <v>7124</v>
      </c>
      <c r="D3016" s="15">
        <v>25000</v>
      </c>
      <c r="E3016" s="1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7">
        <f t="shared" si="189"/>
        <v>44.88330341113106</v>
      </c>
      <c r="O3016" s="5">
        <f t="shared" si="190"/>
        <v>1.13104</v>
      </c>
      <c r="P3016" s="6" t="s">
        <v>8272</v>
      </c>
      <c r="Q3016" s="6" t="s">
        <v>8312</v>
      </c>
      <c r="R3016" s="11">
        <f t="shared" si="191"/>
        <v>41919.748611111107</v>
      </c>
      <c r="S3016" s="12">
        <f t="shared" si="188"/>
        <v>41947.833333333336</v>
      </c>
    </row>
    <row r="3017" spans="1:19" ht="43.2">
      <c r="A3017">
        <v>3015</v>
      </c>
      <c r="B3017" s="3" t="s">
        <v>3015</v>
      </c>
      <c r="C3017" s="3" t="s">
        <v>7125</v>
      </c>
      <c r="D3017" s="15">
        <v>3400</v>
      </c>
      <c r="E3017" s="1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7">
        <f t="shared" si="189"/>
        <v>85</v>
      </c>
      <c r="O3017" s="5">
        <f t="shared" si="190"/>
        <v>1.0317647058823529</v>
      </c>
      <c r="P3017" s="6" t="s">
        <v>8272</v>
      </c>
      <c r="Q3017" s="6" t="s">
        <v>8312</v>
      </c>
      <c r="R3017" s="11">
        <f t="shared" si="191"/>
        <v>41785.35229166667</v>
      </c>
      <c r="S3017" s="12">
        <f t="shared" si="188"/>
        <v>41800.791666666664</v>
      </c>
    </row>
    <row r="3018" spans="1:19" ht="57.6">
      <c r="A3018">
        <v>3016</v>
      </c>
      <c r="B3018" s="3" t="s">
        <v>3016</v>
      </c>
      <c r="C3018" s="3" t="s">
        <v>7126</v>
      </c>
      <c r="D3018" s="15">
        <v>8500</v>
      </c>
      <c r="E3018" s="1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7">
        <f t="shared" si="189"/>
        <v>236.11111111111111</v>
      </c>
      <c r="O3018" s="5">
        <f t="shared" si="190"/>
        <v>1.0261176470588236</v>
      </c>
      <c r="P3018" s="6" t="s">
        <v>8272</v>
      </c>
      <c r="Q3018" s="6" t="s">
        <v>8312</v>
      </c>
      <c r="R3018" s="11">
        <f t="shared" si="191"/>
        <v>41778.173055555555</v>
      </c>
      <c r="S3018" s="12">
        <f t="shared" si="188"/>
        <v>41838.173055555555</v>
      </c>
    </row>
    <row r="3019" spans="1:19" ht="43.2">
      <c r="A3019">
        <v>3017</v>
      </c>
      <c r="B3019" s="3" t="s">
        <v>3017</v>
      </c>
      <c r="C3019" s="3" t="s">
        <v>7127</v>
      </c>
      <c r="D3019" s="15">
        <v>22000</v>
      </c>
      <c r="E3019" s="1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7">
        <f t="shared" si="189"/>
        <v>138.36477987421384</v>
      </c>
      <c r="O3019" s="5">
        <f t="shared" si="190"/>
        <v>1.0584090909090909</v>
      </c>
      <c r="P3019" s="6" t="s">
        <v>8272</v>
      </c>
      <c r="Q3019" s="6" t="s">
        <v>8312</v>
      </c>
      <c r="R3019" s="11">
        <f t="shared" si="191"/>
        <v>41841.475034722222</v>
      </c>
      <c r="S3019" s="12">
        <f t="shared" si="188"/>
        <v>41871.475034722222</v>
      </c>
    </row>
    <row r="3020" spans="1:19" ht="43.2">
      <c r="A3020">
        <v>3018</v>
      </c>
      <c r="B3020" s="3" t="s">
        <v>3018</v>
      </c>
      <c r="C3020" s="3" t="s">
        <v>7128</v>
      </c>
      <c r="D3020" s="15">
        <v>4200</v>
      </c>
      <c r="E3020" s="1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7">
        <f t="shared" si="189"/>
        <v>102.4390243902439</v>
      </c>
      <c r="O3020" s="5">
        <f t="shared" si="190"/>
        <v>1.0071428571428571</v>
      </c>
      <c r="P3020" s="6" t="s">
        <v>8272</v>
      </c>
      <c r="Q3020" s="6" t="s">
        <v>8312</v>
      </c>
      <c r="R3020" s="11">
        <f t="shared" si="191"/>
        <v>42162.923333333332</v>
      </c>
      <c r="S3020" s="12">
        <f t="shared" si="188"/>
        <v>42205.541666666672</v>
      </c>
    </row>
    <row r="3021" spans="1:19" ht="43.2">
      <c r="A3021">
        <v>3019</v>
      </c>
      <c r="B3021" s="3" t="s">
        <v>3019</v>
      </c>
      <c r="C3021" s="3" t="s">
        <v>7129</v>
      </c>
      <c r="D3021" s="15">
        <v>15000</v>
      </c>
      <c r="E3021" s="1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7">
        <f t="shared" si="189"/>
        <v>66.371681415929203</v>
      </c>
      <c r="O3021" s="5">
        <f t="shared" si="190"/>
        <v>1.2123333333333333</v>
      </c>
      <c r="P3021" s="6" t="s">
        <v>8272</v>
      </c>
      <c r="Q3021" s="6" t="s">
        <v>8312</v>
      </c>
      <c r="R3021" s="11">
        <f t="shared" si="191"/>
        <v>41758.458564814813</v>
      </c>
      <c r="S3021" s="12">
        <f t="shared" si="188"/>
        <v>41785.75</v>
      </c>
    </row>
    <row r="3022" spans="1:19" ht="43.2">
      <c r="A3022">
        <v>3020</v>
      </c>
      <c r="B3022" s="3" t="s">
        <v>3020</v>
      </c>
      <c r="C3022" s="3" t="s">
        <v>7130</v>
      </c>
      <c r="D3022" s="15">
        <v>7000</v>
      </c>
      <c r="E3022" s="1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7">
        <f t="shared" si="189"/>
        <v>233.33333333333334</v>
      </c>
      <c r="O3022" s="5">
        <f t="shared" si="190"/>
        <v>1.0057142857142858</v>
      </c>
      <c r="P3022" s="6" t="s">
        <v>8272</v>
      </c>
      <c r="Q3022" s="6" t="s">
        <v>8312</v>
      </c>
      <c r="R3022" s="11">
        <f t="shared" si="191"/>
        <v>42170.471446759257</v>
      </c>
      <c r="S3022" s="12">
        <f t="shared" si="188"/>
        <v>42230.471446759257</v>
      </c>
    </row>
    <row r="3023" spans="1:19" ht="43.2">
      <c r="A3023">
        <v>3021</v>
      </c>
      <c r="B3023" s="3" t="s">
        <v>3021</v>
      </c>
      <c r="C3023" s="3" t="s">
        <v>7131</v>
      </c>
      <c r="D3023" s="15">
        <v>4500</v>
      </c>
      <c r="E3023" s="1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7">
        <f t="shared" si="189"/>
        <v>43.689320388349515</v>
      </c>
      <c r="O3023" s="5">
        <f t="shared" si="190"/>
        <v>1.1602222222222223</v>
      </c>
      <c r="P3023" s="6" t="s">
        <v>8272</v>
      </c>
      <c r="Q3023" s="6" t="s">
        <v>8312</v>
      </c>
      <c r="R3023" s="11">
        <f t="shared" si="191"/>
        <v>42660.243854166663</v>
      </c>
      <c r="S3023" s="12">
        <f t="shared" si="188"/>
        <v>42695.874305555553</v>
      </c>
    </row>
    <row r="3024" spans="1:19" ht="43.2">
      <c r="A3024">
        <v>3022</v>
      </c>
      <c r="B3024" s="3" t="s">
        <v>3022</v>
      </c>
      <c r="C3024" s="3" t="s">
        <v>7132</v>
      </c>
      <c r="D3024" s="15">
        <v>10000</v>
      </c>
      <c r="E3024" s="1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7">
        <f t="shared" si="189"/>
        <v>161.29032258064515</v>
      </c>
      <c r="O3024" s="5">
        <f t="shared" si="190"/>
        <v>1.0087999999999999</v>
      </c>
      <c r="P3024" s="6" t="s">
        <v>8272</v>
      </c>
      <c r="Q3024" s="6" t="s">
        <v>8312</v>
      </c>
      <c r="R3024" s="11">
        <f t="shared" si="191"/>
        <v>42564.57880787037</v>
      </c>
      <c r="S3024" s="12">
        <f t="shared" si="188"/>
        <v>42609.57880787037</v>
      </c>
    </row>
    <row r="3025" spans="1:19" ht="57.6">
      <c r="A3025">
        <v>3023</v>
      </c>
      <c r="B3025" s="3" t="s">
        <v>3023</v>
      </c>
      <c r="C3025" s="3" t="s">
        <v>7133</v>
      </c>
      <c r="D3025" s="15">
        <v>700</v>
      </c>
      <c r="E3025" s="1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7">
        <f t="shared" si="189"/>
        <v>116.66666666666667</v>
      </c>
      <c r="O3025" s="5">
        <f t="shared" si="190"/>
        <v>1.03</v>
      </c>
      <c r="P3025" s="6" t="s">
        <v>8272</v>
      </c>
      <c r="Q3025" s="6" t="s">
        <v>8312</v>
      </c>
      <c r="R3025" s="11">
        <f t="shared" si="191"/>
        <v>42121.300763888888</v>
      </c>
      <c r="S3025" s="12">
        <f t="shared" si="188"/>
        <v>42166.300763888888</v>
      </c>
    </row>
    <row r="3026" spans="1:19" ht="43.2">
      <c r="A3026">
        <v>3024</v>
      </c>
      <c r="B3026" s="3" t="s">
        <v>3024</v>
      </c>
      <c r="C3026" s="3" t="s">
        <v>7134</v>
      </c>
      <c r="D3026" s="15">
        <v>5000</v>
      </c>
      <c r="E3026" s="1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7">
        <f t="shared" si="189"/>
        <v>27.472527472527471</v>
      </c>
      <c r="O3026" s="5">
        <f t="shared" si="190"/>
        <v>2.4641999999999999</v>
      </c>
      <c r="P3026" s="6" t="s">
        <v>8272</v>
      </c>
      <c r="Q3026" s="6" t="s">
        <v>8312</v>
      </c>
      <c r="R3026" s="11">
        <f t="shared" si="191"/>
        <v>41158.618923611109</v>
      </c>
      <c r="S3026" s="12">
        <f t="shared" si="188"/>
        <v>41188.618923611109</v>
      </c>
    </row>
    <row r="3027" spans="1:19" ht="43.2">
      <c r="A3027">
        <v>3025</v>
      </c>
      <c r="B3027" s="3" t="s">
        <v>3025</v>
      </c>
      <c r="C3027" s="3" t="s">
        <v>7135</v>
      </c>
      <c r="D3027" s="15">
        <v>2500</v>
      </c>
      <c r="E3027" s="1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7">
        <f t="shared" si="189"/>
        <v>17.241379310344829</v>
      </c>
      <c r="O3027" s="5">
        <f t="shared" si="190"/>
        <v>3.0219999999999998</v>
      </c>
      <c r="P3027" s="6" t="s">
        <v>8272</v>
      </c>
      <c r="Q3027" s="6" t="s">
        <v>8312</v>
      </c>
      <c r="R3027" s="11">
        <f t="shared" si="191"/>
        <v>41761.134409722225</v>
      </c>
      <c r="S3027" s="12">
        <f t="shared" si="188"/>
        <v>41789.291666666664</v>
      </c>
    </row>
    <row r="3028" spans="1:19" ht="57.6">
      <c r="A3028">
        <v>3026</v>
      </c>
      <c r="B3028" s="3" t="s">
        <v>3026</v>
      </c>
      <c r="C3028" s="3" t="s">
        <v>7136</v>
      </c>
      <c r="D3028" s="15">
        <v>900</v>
      </c>
      <c r="E3028" s="1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7">
        <f t="shared" si="189"/>
        <v>36</v>
      </c>
      <c r="O3028" s="5">
        <f t="shared" si="190"/>
        <v>1.4333333333333333</v>
      </c>
      <c r="P3028" s="6" t="s">
        <v>8272</v>
      </c>
      <c r="Q3028" s="6" t="s">
        <v>8312</v>
      </c>
      <c r="R3028" s="11">
        <f t="shared" si="191"/>
        <v>42783.084398148145</v>
      </c>
      <c r="S3028" s="12">
        <f t="shared" si="188"/>
        <v>42797.084398148145</v>
      </c>
    </row>
    <row r="3029" spans="1:19" ht="43.2">
      <c r="A3029">
        <v>3027</v>
      </c>
      <c r="B3029" s="3" t="s">
        <v>3027</v>
      </c>
      <c r="C3029" s="3" t="s">
        <v>7137</v>
      </c>
      <c r="D3029" s="15">
        <v>40000</v>
      </c>
      <c r="E3029" s="1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7">
        <f t="shared" si="189"/>
        <v>125</v>
      </c>
      <c r="O3029" s="5">
        <f t="shared" si="190"/>
        <v>1.3144</v>
      </c>
      <c r="P3029" s="6" t="s">
        <v>8272</v>
      </c>
      <c r="Q3029" s="6" t="s">
        <v>8312</v>
      </c>
      <c r="R3029" s="11">
        <f t="shared" si="191"/>
        <v>42053.329293981486</v>
      </c>
      <c r="S3029" s="12">
        <f t="shared" si="188"/>
        <v>42083.287627314814</v>
      </c>
    </row>
    <row r="3030" spans="1:19" ht="28.8">
      <c r="A3030">
        <v>3028</v>
      </c>
      <c r="B3030" s="3" t="s">
        <v>3028</v>
      </c>
      <c r="C3030" s="3" t="s">
        <v>7138</v>
      </c>
      <c r="D3030" s="15">
        <v>5000</v>
      </c>
      <c r="E3030" s="1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7">
        <f t="shared" si="189"/>
        <v>50.505050505050505</v>
      </c>
      <c r="O3030" s="5">
        <f t="shared" si="190"/>
        <v>1.6801999999999999</v>
      </c>
      <c r="P3030" s="6" t="s">
        <v>8272</v>
      </c>
      <c r="Q3030" s="6" t="s">
        <v>8312</v>
      </c>
      <c r="R3030" s="11">
        <f t="shared" si="191"/>
        <v>42566.889178240745</v>
      </c>
      <c r="S3030" s="12">
        <f t="shared" si="188"/>
        <v>42596.889178240745</v>
      </c>
    </row>
    <row r="3031" spans="1:19" ht="43.2">
      <c r="A3031">
        <v>3029</v>
      </c>
      <c r="B3031" s="3" t="s">
        <v>3029</v>
      </c>
      <c r="C3031" s="3" t="s">
        <v>7139</v>
      </c>
      <c r="D3031" s="15">
        <v>30000</v>
      </c>
      <c r="E3031" s="1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7">
        <f t="shared" si="189"/>
        <v>86.206896551724142</v>
      </c>
      <c r="O3031" s="5">
        <f t="shared" si="190"/>
        <v>1.0967666666666667</v>
      </c>
      <c r="P3031" s="6" t="s">
        <v>8272</v>
      </c>
      <c r="Q3031" s="6" t="s">
        <v>8312</v>
      </c>
      <c r="R3031" s="11">
        <f t="shared" si="191"/>
        <v>41932.333877314813</v>
      </c>
      <c r="S3031" s="12">
        <f t="shared" si="188"/>
        <v>41960.815972222219</v>
      </c>
    </row>
    <row r="3032" spans="1:19" ht="43.2">
      <c r="A3032">
        <v>3030</v>
      </c>
      <c r="B3032" s="3" t="s">
        <v>3030</v>
      </c>
      <c r="C3032" s="3" t="s">
        <v>7140</v>
      </c>
      <c r="D3032" s="15">
        <v>1750</v>
      </c>
      <c r="E3032" s="1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7">
        <f t="shared" si="189"/>
        <v>42.68292682926829</v>
      </c>
      <c r="O3032" s="5">
        <f t="shared" si="190"/>
        <v>1.0668571428571429</v>
      </c>
      <c r="P3032" s="6" t="s">
        <v>8272</v>
      </c>
      <c r="Q3032" s="6" t="s">
        <v>8312</v>
      </c>
      <c r="R3032" s="11">
        <f t="shared" si="191"/>
        <v>42233.372349537036</v>
      </c>
      <c r="S3032" s="12">
        <f t="shared" si="188"/>
        <v>42263.372349537036</v>
      </c>
    </row>
    <row r="3033" spans="1:19" ht="72">
      <c r="A3033">
        <v>3031</v>
      </c>
      <c r="B3033" s="3" t="s">
        <v>3031</v>
      </c>
      <c r="C3033" s="3" t="s">
        <v>7141</v>
      </c>
      <c r="D3033" s="15">
        <v>1500</v>
      </c>
      <c r="E3033" s="1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7">
        <f t="shared" si="189"/>
        <v>51.724137931034484</v>
      </c>
      <c r="O3033" s="5">
        <f t="shared" si="190"/>
        <v>1</v>
      </c>
      <c r="P3033" s="6" t="s">
        <v>8272</v>
      </c>
      <c r="Q3033" s="6" t="s">
        <v>8312</v>
      </c>
      <c r="R3033" s="11">
        <f t="shared" si="191"/>
        <v>42597.507488425923</v>
      </c>
      <c r="S3033" s="12">
        <f t="shared" si="188"/>
        <v>42657.507488425923</v>
      </c>
    </row>
    <row r="3034" spans="1:19" ht="43.2">
      <c r="A3034">
        <v>3032</v>
      </c>
      <c r="B3034" s="3" t="s">
        <v>3032</v>
      </c>
      <c r="C3034" s="3" t="s">
        <v>7142</v>
      </c>
      <c r="D3034" s="15">
        <v>1000</v>
      </c>
      <c r="E3034" s="1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7">
        <f t="shared" si="189"/>
        <v>40</v>
      </c>
      <c r="O3034" s="5">
        <f t="shared" si="190"/>
        <v>1.272</v>
      </c>
      <c r="P3034" s="6" t="s">
        <v>8272</v>
      </c>
      <c r="Q3034" s="6" t="s">
        <v>8312</v>
      </c>
      <c r="R3034" s="11">
        <f t="shared" si="191"/>
        <v>42227.669664351852</v>
      </c>
      <c r="S3034" s="12">
        <f t="shared" si="188"/>
        <v>42257.669664351852</v>
      </c>
    </row>
    <row r="3035" spans="1:19" ht="43.2">
      <c r="A3035">
        <v>3033</v>
      </c>
      <c r="B3035" s="3" t="s">
        <v>3033</v>
      </c>
      <c r="C3035" s="3" t="s">
        <v>7143</v>
      </c>
      <c r="D3035" s="15">
        <v>3000</v>
      </c>
      <c r="E3035" s="1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7">
        <f t="shared" si="189"/>
        <v>130.43478260869566</v>
      </c>
      <c r="O3035" s="5">
        <f t="shared" si="190"/>
        <v>1.4653333333333334</v>
      </c>
      <c r="P3035" s="6" t="s">
        <v>8272</v>
      </c>
      <c r="Q3035" s="6" t="s">
        <v>8312</v>
      </c>
      <c r="R3035" s="11">
        <f t="shared" si="191"/>
        <v>42569.735243055555</v>
      </c>
      <c r="S3035" s="12">
        <f t="shared" si="188"/>
        <v>42599.735243055555</v>
      </c>
    </row>
    <row r="3036" spans="1:19" ht="72">
      <c r="A3036">
        <v>3034</v>
      </c>
      <c r="B3036" s="3" t="s">
        <v>3034</v>
      </c>
      <c r="C3036" s="3" t="s">
        <v>7144</v>
      </c>
      <c r="D3036" s="15">
        <v>100000</v>
      </c>
      <c r="E3036" s="1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7">
        <f t="shared" si="189"/>
        <v>79.365079365079367</v>
      </c>
      <c r="O3036" s="5">
        <f t="shared" si="190"/>
        <v>1.1253599999999999</v>
      </c>
      <c r="P3036" s="6" t="s">
        <v>8272</v>
      </c>
      <c r="Q3036" s="6" t="s">
        <v>8312</v>
      </c>
      <c r="R3036" s="11">
        <f t="shared" si="191"/>
        <v>42644.160358796296</v>
      </c>
      <c r="S3036" s="12">
        <f t="shared" si="188"/>
        <v>42674.790972222225</v>
      </c>
    </row>
    <row r="3037" spans="1:19" ht="28.8">
      <c r="A3037">
        <v>3035</v>
      </c>
      <c r="B3037" s="3" t="s">
        <v>3035</v>
      </c>
      <c r="C3037" s="3" t="s">
        <v>7145</v>
      </c>
      <c r="D3037" s="15">
        <v>25000</v>
      </c>
      <c r="E3037" s="1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7">
        <f t="shared" si="189"/>
        <v>81.433224755700323</v>
      </c>
      <c r="O3037" s="5">
        <f t="shared" si="190"/>
        <v>1.0878684000000001</v>
      </c>
      <c r="P3037" s="6" t="s">
        <v>8272</v>
      </c>
      <c r="Q3037" s="6" t="s">
        <v>8312</v>
      </c>
      <c r="R3037" s="11">
        <f t="shared" si="191"/>
        <v>41368.185289351852</v>
      </c>
      <c r="S3037" s="12">
        <f t="shared" si="188"/>
        <v>41398.185289351852</v>
      </c>
    </row>
    <row r="3038" spans="1:19" ht="43.2">
      <c r="A3038">
        <v>3036</v>
      </c>
      <c r="B3038" s="3" t="s">
        <v>3036</v>
      </c>
      <c r="C3038" s="3" t="s">
        <v>7146</v>
      </c>
      <c r="D3038" s="15">
        <v>25000</v>
      </c>
      <c r="E3038" s="1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7">
        <f t="shared" si="189"/>
        <v>75.98784194528875</v>
      </c>
      <c r="O3038" s="5">
        <f t="shared" si="190"/>
        <v>1.26732</v>
      </c>
      <c r="P3038" s="6" t="s">
        <v>8272</v>
      </c>
      <c r="Q3038" s="6" t="s">
        <v>8312</v>
      </c>
      <c r="R3038" s="11">
        <f t="shared" si="191"/>
        <v>41466.410231481481</v>
      </c>
      <c r="S3038" s="12">
        <f t="shared" si="188"/>
        <v>41502.124305555553</v>
      </c>
    </row>
    <row r="3039" spans="1:19" ht="57.6">
      <c r="A3039">
        <v>3037</v>
      </c>
      <c r="B3039" s="3" t="s">
        <v>3037</v>
      </c>
      <c r="C3039" s="3" t="s">
        <v>7147</v>
      </c>
      <c r="D3039" s="15">
        <v>500</v>
      </c>
      <c r="E3039" s="1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7">
        <f t="shared" si="189"/>
        <v>15.625</v>
      </c>
      <c r="O3039" s="5">
        <f t="shared" si="190"/>
        <v>2.1320000000000001</v>
      </c>
      <c r="P3039" s="6" t="s">
        <v>8272</v>
      </c>
      <c r="Q3039" s="6" t="s">
        <v>8312</v>
      </c>
      <c r="R3039" s="11">
        <f t="shared" si="191"/>
        <v>40378.518206018518</v>
      </c>
      <c r="S3039" s="12">
        <f t="shared" si="188"/>
        <v>40452.832638888889</v>
      </c>
    </row>
    <row r="3040" spans="1:19" ht="43.2">
      <c r="A3040">
        <v>3038</v>
      </c>
      <c r="B3040" s="3" t="s">
        <v>3038</v>
      </c>
      <c r="C3040" s="3" t="s">
        <v>7148</v>
      </c>
      <c r="D3040" s="15">
        <v>1000</v>
      </c>
      <c r="E3040" s="1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7">
        <f t="shared" si="189"/>
        <v>37.037037037037038</v>
      </c>
      <c r="O3040" s="5">
        <f t="shared" si="190"/>
        <v>1.0049999999999999</v>
      </c>
      <c r="P3040" s="6" t="s">
        <v>8272</v>
      </c>
      <c r="Q3040" s="6" t="s">
        <v>8312</v>
      </c>
      <c r="R3040" s="11">
        <f t="shared" si="191"/>
        <v>42372.877280092594</v>
      </c>
      <c r="S3040" s="12">
        <f t="shared" si="188"/>
        <v>42432.877280092594</v>
      </c>
    </row>
    <row r="3041" spans="1:19" ht="43.2">
      <c r="A3041">
        <v>3039</v>
      </c>
      <c r="B3041" s="3" t="s">
        <v>3039</v>
      </c>
      <c r="C3041" s="3" t="s">
        <v>7149</v>
      </c>
      <c r="D3041" s="15">
        <v>20000</v>
      </c>
      <c r="E3041" s="1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7">
        <f t="shared" si="189"/>
        <v>84.745762711864401</v>
      </c>
      <c r="O3041" s="5">
        <f t="shared" si="190"/>
        <v>1.0871389999999999</v>
      </c>
      <c r="P3041" s="6" t="s">
        <v>8272</v>
      </c>
      <c r="Q3041" s="6" t="s">
        <v>8312</v>
      </c>
      <c r="R3041" s="11">
        <f t="shared" si="191"/>
        <v>41610.419421296298</v>
      </c>
      <c r="S3041" s="12">
        <f t="shared" si="188"/>
        <v>41636.957638888889</v>
      </c>
    </row>
    <row r="3042" spans="1:19" ht="43.2">
      <c r="A3042">
        <v>3040</v>
      </c>
      <c r="B3042" s="3" t="s">
        <v>3040</v>
      </c>
      <c r="C3042" s="3" t="s">
        <v>7150</v>
      </c>
      <c r="D3042" s="15">
        <v>3000</v>
      </c>
      <c r="E3042" s="1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7">
        <f t="shared" si="189"/>
        <v>71.428571428571431</v>
      </c>
      <c r="O3042" s="5">
        <f t="shared" si="190"/>
        <v>1.075</v>
      </c>
      <c r="P3042" s="6" t="s">
        <v>8272</v>
      </c>
      <c r="Q3042" s="6" t="s">
        <v>8312</v>
      </c>
      <c r="R3042" s="11">
        <f t="shared" si="191"/>
        <v>42177.416909722218</v>
      </c>
      <c r="S3042" s="12">
        <f t="shared" si="188"/>
        <v>42181.583333333328</v>
      </c>
    </row>
    <row r="3043" spans="1:19" ht="28.8">
      <c r="A3043">
        <v>3041</v>
      </c>
      <c r="B3043" s="3" t="s">
        <v>3041</v>
      </c>
      <c r="C3043" s="3" t="s">
        <v>7151</v>
      </c>
      <c r="D3043" s="15">
        <v>8300</v>
      </c>
      <c r="E3043" s="1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7">
        <f t="shared" si="189"/>
        <v>87.368421052631575</v>
      </c>
      <c r="O3043" s="5">
        <f t="shared" si="190"/>
        <v>1.1048192771084338</v>
      </c>
      <c r="P3043" s="6" t="s">
        <v>8272</v>
      </c>
      <c r="Q3043" s="6" t="s">
        <v>8312</v>
      </c>
      <c r="R3043" s="11">
        <f t="shared" si="191"/>
        <v>42359.493611111116</v>
      </c>
      <c r="S3043" s="12">
        <f t="shared" si="188"/>
        <v>42389.493611111116</v>
      </c>
    </row>
    <row r="3044" spans="1:19" ht="57.6">
      <c r="A3044">
        <v>3042</v>
      </c>
      <c r="B3044" s="3" t="s">
        <v>3042</v>
      </c>
      <c r="C3044" s="3" t="s">
        <v>7152</v>
      </c>
      <c r="D3044" s="15">
        <v>1500</v>
      </c>
      <c r="E3044" s="1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7">
        <f t="shared" si="189"/>
        <v>40.54054054054054</v>
      </c>
      <c r="O3044" s="5">
        <f t="shared" si="190"/>
        <v>1.28</v>
      </c>
      <c r="P3044" s="6" t="s">
        <v>8272</v>
      </c>
      <c r="Q3044" s="6" t="s">
        <v>8312</v>
      </c>
      <c r="R3044" s="11">
        <f t="shared" si="191"/>
        <v>42253.313043981485</v>
      </c>
      <c r="S3044" s="12">
        <f t="shared" si="188"/>
        <v>42283.313043981485</v>
      </c>
    </row>
    <row r="3045" spans="1:19" ht="43.2">
      <c r="A3045">
        <v>3043</v>
      </c>
      <c r="B3045" s="3" t="s">
        <v>3043</v>
      </c>
      <c r="C3045" s="3" t="s">
        <v>7153</v>
      </c>
      <c r="D3045" s="15">
        <v>15000</v>
      </c>
      <c r="E3045" s="1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7">
        <f t="shared" si="189"/>
        <v>117.1875</v>
      </c>
      <c r="O3045" s="5">
        <f t="shared" si="190"/>
        <v>1.1000666666666667</v>
      </c>
      <c r="P3045" s="6" t="s">
        <v>8272</v>
      </c>
      <c r="Q3045" s="6" t="s">
        <v>8312</v>
      </c>
      <c r="R3045" s="11">
        <f t="shared" si="191"/>
        <v>42082.695590277777</v>
      </c>
      <c r="S3045" s="12">
        <f t="shared" si="188"/>
        <v>42109.743055555555</v>
      </c>
    </row>
    <row r="3046" spans="1:19" ht="43.2">
      <c r="A3046">
        <v>3044</v>
      </c>
      <c r="B3046" s="3" t="s">
        <v>3044</v>
      </c>
      <c r="C3046" s="3" t="s">
        <v>7154</v>
      </c>
      <c r="D3046" s="15">
        <v>12000</v>
      </c>
      <c r="E3046" s="1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7">
        <f t="shared" si="189"/>
        <v>76.92307692307692</v>
      </c>
      <c r="O3046" s="5">
        <f t="shared" si="190"/>
        <v>1.0934166666666667</v>
      </c>
      <c r="P3046" s="6" t="s">
        <v>8272</v>
      </c>
      <c r="Q3046" s="6" t="s">
        <v>8312</v>
      </c>
      <c r="R3046" s="11">
        <f t="shared" si="191"/>
        <v>42387.3518287037</v>
      </c>
      <c r="S3046" s="12">
        <f t="shared" si="188"/>
        <v>42402.3518287037</v>
      </c>
    </row>
    <row r="3047" spans="1:19" ht="43.2">
      <c r="A3047">
        <v>3045</v>
      </c>
      <c r="B3047" s="3" t="s">
        <v>3045</v>
      </c>
      <c r="C3047" s="3" t="s">
        <v>7155</v>
      </c>
      <c r="D3047" s="15">
        <v>4000</v>
      </c>
      <c r="E3047" s="1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7">
        <f t="shared" si="189"/>
        <v>62.5</v>
      </c>
      <c r="O3047" s="5">
        <f t="shared" si="190"/>
        <v>1.3270650000000002</v>
      </c>
      <c r="P3047" s="6" t="s">
        <v>8272</v>
      </c>
      <c r="Q3047" s="6" t="s">
        <v>8312</v>
      </c>
      <c r="R3047" s="11">
        <f t="shared" si="191"/>
        <v>41842.780729166669</v>
      </c>
      <c r="S3047" s="12">
        <f t="shared" si="188"/>
        <v>41872.780729166669</v>
      </c>
    </row>
    <row r="3048" spans="1:19" ht="57.6">
      <c r="A3048">
        <v>3046</v>
      </c>
      <c r="B3048" s="3" t="s">
        <v>3046</v>
      </c>
      <c r="C3048" s="3" t="s">
        <v>7156</v>
      </c>
      <c r="D3048" s="15">
        <v>7900</v>
      </c>
      <c r="E3048" s="1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7">
        <f t="shared" si="189"/>
        <v>136.20689655172413</v>
      </c>
      <c r="O3048" s="5">
        <f t="shared" si="190"/>
        <v>1.9084810126582279</v>
      </c>
      <c r="P3048" s="6" t="s">
        <v>8272</v>
      </c>
      <c r="Q3048" s="6" t="s">
        <v>8312</v>
      </c>
      <c r="R3048" s="11">
        <f t="shared" si="191"/>
        <v>41862.428078703706</v>
      </c>
      <c r="S3048" s="12">
        <f t="shared" si="188"/>
        <v>41891.827777777777</v>
      </c>
    </row>
    <row r="3049" spans="1:19" ht="43.2">
      <c r="A3049">
        <v>3047</v>
      </c>
      <c r="B3049" s="3" t="s">
        <v>3047</v>
      </c>
      <c r="C3049" s="3" t="s">
        <v>7157</v>
      </c>
      <c r="D3049" s="15">
        <v>500</v>
      </c>
      <c r="E3049" s="1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7">
        <f t="shared" si="189"/>
        <v>25</v>
      </c>
      <c r="O3049" s="5">
        <f t="shared" si="190"/>
        <v>1.49</v>
      </c>
      <c r="P3049" s="6" t="s">
        <v>8272</v>
      </c>
      <c r="Q3049" s="6" t="s">
        <v>8312</v>
      </c>
      <c r="R3049" s="11">
        <f t="shared" si="191"/>
        <v>42443.614050925928</v>
      </c>
      <c r="S3049" s="12">
        <f t="shared" si="188"/>
        <v>42487.177777777775</v>
      </c>
    </row>
    <row r="3050" spans="1:19" ht="43.2">
      <c r="A3050">
        <v>3048</v>
      </c>
      <c r="B3050" s="3" t="s">
        <v>3048</v>
      </c>
      <c r="C3050" s="3" t="s">
        <v>7158</v>
      </c>
      <c r="D3050" s="15">
        <v>5000</v>
      </c>
      <c r="E3050" s="1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7">
        <f t="shared" si="189"/>
        <v>106.38297872340425</v>
      </c>
      <c r="O3050" s="5">
        <f t="shared" si="190"/>
        <v>1.6639999999999999</v>
      </c>
      <c r="P3050" s="6" t="s">
        <v>8272</v>
      </c>
      <c r="Q3050" s="6" t="s">
        <v>8312</v>
      </c>
      <c r="R3050" s="11">
        <f t="shared" si="191"/>
        <v>41975.526180555556</v>
      </c>
      <c r="S3050" s="12">
        <f t="shared" si="188"/>
        <v>42004.515277777777</v>
      </c>
    </row>
    <row r="3051" spans="1:19" ht="57.6">
      <c r="A3051">
        <v>3049</v>
      </c>
      <c r="B3051" s="3" t="s">
        <v>3049</v>
      </c>
      <c r="C3051" s="3" t="s">
        <v>7159</v>
      </c>
      <c r="D3051" s="15">
        <v>3750</v>
      </c>
      <c r="E3051" s="1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7">
        <f t="shared" si="189"/>
        <v>69.444444444444443</v>
      </c>
      <c r="O3051" s="5">
        <f t="shared" si="190"/>
        <v>1.0666666666666667</v>
      </c>
      <c r="P3051" s="6" t="s">
        <v>8272</v>
      </c>
      <c r="Q3051" s="6" t="s">
        <v>8312</v>
      </c>
      <c r="R3051" s="11">
        <f t="shared" si="191"/>
        <v>42138.639525462961</v>
      </c>
      <c r="S3051" s="12">
        <f t="shared" si="188"/>
        <v>42168.639525462961</v>
      </c>
    </row>
    <row r="3052" spans="1:19" ht="28.8">
      <c r="A3052">
        <v>3050</v>
      </c>
      <c r="B3052" s="3" t="s">
        <v>3050</v>
      </c>
      <c r="C3052" s="3" t="s">
        <v>7160</v>
      </c>
      <c r="D3052" s="15">
        <v>600</v>
      </c>
      <c r="E3052" s="1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7">
        <f t="shared" si="189"/>
        <v>66.666666666666671</v>
      </c>
      <c r="O3052" s="5">
        <f t="shared" si="190"/>
        <v>1.06</v>
      </c>
      <c r="P3052" s="6" t="s">
        <v>8272</v>
      </c>
      <c r="Q3052" s="6" t="s">
        <v>8312</v>
      </c>
      <c r="R3052" s="11">
        <f t="shared" si="191"/>
        <v>42464.79351851852</v>
      </c>
      <c r="S3052" s="12">
        <f t="shared" si="188"/>
        <v>42494.79351851852</v>
      </c>
    </row>
    <row r="3053" spans="1:19" ht="57.6">
      <c r="A3053">
        <v>3051</v>
      </c>
      <c r="B3053" s="3" t="s">
        <v>3051</v>
      </c>
      <c r="C3053" s="3" t="s">
        <v>7161</v>
      </c>
      <c r="D3053" s="15">
        <v>3500</v>
      </c>
      <c r="E3053" s="1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7">
        <f t="shared" si="189"/>
        <v>100</v>
      </c>
      <c r="O3053" s="5">
        <f t="shared" si="190"/>
        <v>0.23628571428571429</v>
      </c>
      <c r="P3053" s="6" t="s">
        <v>8272</v>
      </c>
      <c r="Q3053" s="6" t="s">
        <v>8312</v>
      </c>
      <c r="R3053" s="11">
        <f t="shared" si="191"/>
        <v>42744.041030092594</v>
      </c>
      <c r="S3053" s="12">
        <f t="shared" si="188"/>
        <v>42774.041030092594</v>
      </c>
    </row>
    <row r="3054" spans="1:19" ht="43.2">
      <c r="A3054">
        <v>3052</v>
      </c>
      <c r="B3054" s="3" t="s">
        <v>3052</v>
      </c>
      <c r="C3054" s="3" t="s">
        <v>7162</v>
      </c>
      <c r="D3054" s="15">
        <v>50000</v>
      </c>
      <c r="E3054" s="1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7">
        <f t="shared" si="189"/>
        <v>25000</v>
      </c>
      <c r="O3054" s="5">
        <f t="shared" si="190"/>
        <v>1.5E-3</v>
      </c>
      <c r="P3054" s="6" t="s">
        <v>8272</v>
      </c>
      <c r="Q3054" s="6" t="s">
        <v>8312</v>
      </c>
      <c r="R3054" s="11">
        <f t="shared" si="191"/>
        <v>42122.295069444444</v>
      </c>
      <c r="S3054" s="12">
        <f t="shared" si="188"/>
        <v>42152.290972222225</v>
      </c>
    </row>
    <row r="3055" spans="1:19" ht="57.6">
      <c r="A3055">
        <v>3053</v>
      </c>
      <c r="B3055" s="3" t="s">
        <v>3053</v>
      </c>
      <c r="C3055" s="3" t="s">
        <v>7163</v>
      </c>
      <c r="D3055" s="15">
        <v>10000</v>
      </c>
      <c r="E3055" s="1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7">
        <f t="shared" si="189"/>
        <v>3333.3333333333335</v>
      </c>
      <c r="O3055" s="5">
        <f t="shared" si="190"/>
        <v>4.0000000000000001E-3</v>
      </c>
      <c r="P3055" s="6" t="s">
        <v>8272</v>
      </c>
      <c r="Q3055" s="6" t="s">
        <v>8312</v>
      </c>
      <c r="R3055" s="11">
        <f t="shared" si="191"/>
        <v>41862.386724537035</v>
      </c>
      <c r="S3055" s="12">
        <f t="shared" si="188"/>
        <v>41913.790972222225</v>
      </c>
    </row>
    <row r="3056" spans="1:19" ht="43.2">
      <c r="A3056">
        <v>3054</v>
      </c>
      <c r="B3056" s="3" t="s">
        <v>3054</v>
      </c>
      <c r="C3056" s="3" t="s">
        <v>7164</v>
      </c>
      <c r="D3056" s="15">
        <v>300</v>
      </c>
      <c r="E3056" s="1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7" t="e">
        <f t="shared" si="189"/>
        <v>#DIV/0!</v>
      </c>
      <c r="O3056" s="5">
        <f t="shared" si="190"/>
        <v>0</v>
      </c>
      <c r="P3056" s="6" t="s">
        <v>8272</v>
      </c>
      <c r="Q3056" s="6" t="s">
        <v>8312</v>
      </c>
      <c r="R3056" s="11">
        <f t="shared" si="191"/>
        <v>42027.457800925928</v>
      </c>
      <c r="S3056" s="12">
        <f t="shared" si="188"/>
        <v>42064.669444444444</v>
      </c>
    </row>
    <row r="3057" spans="1:19" ht="43.2">
      <c r="A3057">
        <v>3055</v>
      </c>
      <c r="B3057" s="3" t="s">
        <v>3055</v>
      </c>
      <c r="C3057" s="3" t="s">
        <v>7165</v>
      </c>
      <c r="D3057" s="15">
        <v>20000</v>
      </c>
      <c r="E3057" s="1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7">
        <f t="shared" si="189"/>
        <v>20000</v>
      </c>
      <c r="O3057" s="5">
        <f t="shared" si="190"/>
        <v>5.0000000000000002E-5</v>
      </c>
      <c r="P3057" s="6" t="s">
        <v>8272</v>
      </c>
      <c r="Q3057" s="6" t="s">
        <v>8312</v>
      </c>
      <c r="R3057" s="11">
        <f t="shared" si="191"/>
        <v>41953.58321759259</v>
      </c>
      <c r="S3057" s="12">
        <f t="shared" si="188"/>
        <v>42013.58321759259</v>
      </c>
    </row>
    <row r="3058" spans="1:19" ht="43.2">
      <c r="A3058">
        <v>3056</v>
      </c>
      <c r="B3058" s="3" t="s">
        <v>3056</v>
      </c>
      <c r="C3058" s="3" t="s">
        <v>7166</v>
      </c>
      <c r="D3058" s="15">
        <v>25000</v>
      </c>
      <c r="E3058" s="1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7" t="e">
        <f t="shared" si="189"/>
        <v>#DIV/0!</v>
      </c>
      <c r="O3058" s="5">
        <f t="shared" si="190"/>
        <v>0</v>
      </c>
      <c r="P3058" s="6" t="s">
        <v>8272</v>
      </c>
      <c r="Q3058" s="6" t="s">
        <v>8312</v>
      </c>
      <c r="R3058" s="11">
        <f t="shared" si="191"/>
        <v>41851.261388888888</v>
      </c>
      <c r="S3058" s="12">
        <f t="shared" si="188"/>
        <v>41911.261388888888</v>
      </c>
    </row>
    <row r="3059" spans="1:19" ht="43.2">
      <c r="A3059">
        <v>3057</v>
      </c>
      <c r="B3059" s="3" t="s">
        <v>3057</v>
      </c>
      <c r="C3059" s="3" t="s">
        <v>7167</v>
      </c>
      <c r="D3059" s="15">
        <v>50000</v>
      </c>
      <c r="E3059" s="1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7" t="e">
        <f t="shared" si="189"/>
        <v>#DIV/0!</v>
      </c>
      <c r="O3059" s="5">
        <f t="shared" si="190"/>
        <v>0</v>
      </c>
      <c r="P3059" s="6" t="s">
        <v>8272</v>
      </c>
      <c r="Q3059" s="6" t="s">
        <v>8312</v>
      </c>
      <c r="R3059" s="11">
        <f t="shared" si="191"/>
        <v>42433.275590277779</v>
      </c>
      <c r="S3059" s="12">
        <f t="shared" si="188"/>
        <v>42463.233923611115</v>
      </c>
    </row>
    <row r="3060" spans="1:19" ht="57.6">
      <c r="A3060">
        <v>3058</v>
      </c>
      <c r="B3060" s="3" t="s">
        <v>3058</v>
      </c>
      <c r="C3060" s="3" t="s">
        <v>7168</v>
      </c>
      <c r="D3060" s="15">
        <v>18000</v>
      </c>
      <c r="E3060" s="1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7">
        <f t="shared" si="189"/>
        <v>6000</v>
      </c>
      <c r="O3060" s="5">
        <f t="shared" si="190"/>
        <v>1.6666666666666666E-4</v>
      </c>
      <c r="P3060" s="6" t="s">
        <v>8272</v>
      </c>
      <c r="Q3060" s="6" t="s">
        <v>8312</v>
      </c>
      <c r="R3060" s="11">
        <f t="shared" si="191"/>
        <v>42459.999305555553</v>
      </c>
      <c r="S3060" s="12">
        <f t="shared" si="188"/>
        <v>42509.999305555553</v>
      </c>
    </row>
    <row r="3061" spans="1:19" ht="43.2">
      <c r="A3061">
        <v>3059</v>
      </c>
      <c r="B3061" s="3" t="s">
        <v>3059</v>
      </c>
      <c r="C3061" s="3" t="s">
        <v>7169</v>
      </c>
      <c r="D3061" s="15">
        <v>15000</v>
      </c>
      <c r="E3061" s="1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7">
        <f t="shared" si="189"/>
        <v>1363.6363636363637</v>
      </c>
      <c r="O3061" s="5">
        <f t="shared" si="190"/>
        <v>3.0066666666666665E-2</v>
      </c>
      <c r="P3061" s="6" t="s">
        <v>8272</v>
      </c>
      <c r="Q3061" s="6" t="s">
        <v>8312</v>
      </c>
      <c r="R3061" s="11">
        <f t="shared" si="191"/>
        <v>41829.560717592591</v>
      </c>
      <c r="S3061" s="12">
        <f t="shared" si="188"/>
        <v>41859.560717592591</v>
      </c>
    </row>
    <row r="3062" spans="1:19" ht="28.8">
      <c r="A3062">
        <v>3060</v>
      </c>
      <c r="B3062" s="3" t="s">
        <v>3060</v>
      </c>
      <c r="C3062" s="3" t="s">
        <v>7170</v>
      </c>
      <c r="D3062" s="15">
        <v>220000</v>
      </c>
      <c r="E3062" s="1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7">
        <f t="shared" si="189"/>
        <v>36666.666666666664</v>
      </c>
      <c r="O3062" s="5">
        <f t="shared" si="190"/>
        <v>1.5227272727272728E-3</v>
      </c>
      <c r="P3062" s="6" t="s">
        <v>8272</v>
      </c>
      <c r="Q3062" s="6" t="s">
        <v>8312</v>
      </c>
      <c r="R3062" s="11">
        <f t="shared" si="191"/>
        <v>42244.899699074071</v>
      </c>
      <c r="S3062" s="12">
        <f t="shared" si="188"/>
        <v>42274.899699074071</v>
      </c>
    </row>
    <row r="3063" spans="1:19">
      <c r="A3063">
        <v>3061</v>
      </c>
      <c r="B3063" s="3" t="s">
        <v>3061</v>
      </c>
      <c r="C3063" s="3" t="s">
        <v>7171</v>
      </c>
      <c r="D3063" s="15">
        <v>1000000</v>
      </c>
      <c r="E3063" s="1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7" t="e">
        <f t="shared" si="189"/>
        <v>#DIV/0!</v>
      </c>
      <c r="O3063" s="5">
        <f t="shared" si="190"/>
        <v>0</v>
      </c>
      <c r="P3063" s="6" t="s">
        <v>8272</v>
      </c>
      <c r="Q3063" s="6" t="s">
        <v>8312</v>
      </c>
      <c r="R3063" s="11">
        <f t="shared" si="191"/>
        <v>41834.409120370372</v>
      </c>
      <c r="S3063" s="12">
        <f t="shared" si="188"/>
        <v>41864.409120370372</v>
      </c>
    </row>
    <row r="3064" spans="1:19" ht="43.2">
      <c r="A3064">
        <v>3062</v>
      </c>
      <c r="B3064" s="3" t="s">
        <v>3062</v>
      </c>
      <c r="C3064" s="3" t="s">
        <v>7172</v>
      </c>
      <c r="D3064" s="15">
        <v>10000</v>
      </c>
      <c r="E3064" s="1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7">
        <f t="shared" si="189"/>
        <v>149.25373134328359</v>
      </c>
      <c r="O3064" s="5">
        <f t="shared" si="190"/>
        <v>0.66839999999999999</v>
      </c>
      <c r="P3064" s="6" t="s">
        <v>8272</v>
      </c>
      <c r="Q3064" s="6" t="s">
        <v>8312</v>
      </c>
      <c r="R3064" s="11">
        <f t="shared" si="191"/>
        <v>42248.160787037035</v>
      </c>
      <c r="S3064" s="12">
        <f t="shared" si="188"/>
        <v>42277.375</v>
      </c>
    </row>
    <row r="3065" spans="1:19" ht="43.2">
      <c r="A3065">
        <v>3063</v>
      </c>
      <c r="B3065" s="3" t="s">
        <v>3063</v>
      </c>
      <c r="C3065" s="3" t="s">
        <v>7173</v>
      </c>
      <c r="D3065" s="15">
        <v>3000</v>
      </c>
      <c r="E3065" s="1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7">
        <f t="shared" si="189"/>
        <v>130.43478260869566</v>
      </c>
      <c r="O3065" s="5">
        <f t="shared" si="190"/>
        <v>0.19566666666666666</v>
      </c>
      <c r="P3065" s="6" t="s">
        <v>8272</v>
      </c>
      <c r="Q3065" s="6" t="s">
        <v>8312</v>
      </c>
      <c r="R3065" s="11">
        <f t="shared" si="191"/>
        <v>42630.547893518524</v>
      </c>
      <c r="S3065" s="12">
        <f t="shared" si="188"/>
        <v>42665.547893518524</v>
      </c>
    </row>
    <row r="3066" spans="1:19" ht="28.8">
      <c r="A3066">
        <v>3064</v>
      </c>
      <c r="B3066" s="3" t="s">
        <v>3064</v>
      </c>
      <c r="C3066" s="3" t="s">
        <v>7174</v>
      </c>
      <c r="D3066" s="15">
        <v>75000</v>
      </c>
      <c r="E3066" s="1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7">
        <f t="shared" si="189"/>
        <v>1041.6666666666667</v>
      </c>
      <c r="O3066" s="5">
        <f t="shared" si="190"/>
        <v>0.11294666666666667</v>
      </c>
      <c r="P3066" s="6" t="s">
        <v>8272</v>
      </c>
      <c r="Q3066" s="6" t="s">
        <v>8312</v>
      </c>
      <c r="R3066" s="11">
        <f t="shared" si="191"/>
        <v>42298.755162037036</v>
      </c>
      <c r="S3066" s="12">
        <f t="shared" si="188"/>
        <v>42329.915972222225</v>
      </c>
    </row>
    <row r="3067" spans="1:19" ht="43.2">
      <c r="A3067">
        <v>3065</v>
      </c>
      <c r="B3067" s="3" t="s">
        <v>3065</v>
      </c>
      <c r="C3067" s="3" t="s">
        <v>7175</v>
      </c>
      <c r="D3067" s="15">
        <v>25000</v>
      </c>
      <c r="E3067" s="1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7">
        <f t="shared" si="189"/>
        <v>12500</v>
      </c>
      <c r="O3067" s="5">
        <f t="shared" si="190"/>
        <v>4.0000000000000002E-4</v>
      </c>
      <c r="P3067" s="6" t="s">
        <v>8272</v>
      </c>
      <c r="Q3067" s="6" t="s">
        <v>8312</v>
      </c>
      <c r="R3067" s="11">
        <f t="shared" si="191"/>
        <v>41824.680231481485</v>
      </c>
      <c r="S3067" s="12">
        <f t="shared" si="188"/>
        <v>41849.680231481485</v>
      </c>
    </row>
    <row r="3068" spans="1:19" ht="43.2">
      <c r="A3068">
        <v>3066</v>
      </c>
      <c r="B3068" s="3" t="s">
        <v>3066</v>
      </c>
      <c r="C3068" s="3" t="s">
        <v>7176</v>
      </c>
      <c r="D3068" s="15">
        <v>350000</v>
      </c>
      <c r="E3068" s="1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7">
        <f t="shared" si="189"/>
        <v>23333.333333333332</v>
      </c>
      <c r="O3068" s="5">
        <f t="shared" si="190"/>
        <v>0.11985714285714286</v>
      </c>
      <c r="P3068" s="6" t="s">
        <v>8272</v>
      </c>
      <c r="Q3068" s="6" t="s">
        <v>8312</v>
      </c>
      <c r="R3068" s="11">
        <f t="shared" si="191"/>
        <v>42530.853437500002</v>
      </c>
      <c r="S3068" s="12">
        <f t="shared" si="188"/>
        <v>42560.853437500002</v>
      </c>
    </row>
    <row r="3069" spans="1:19" ht="43.2">
      <c r="A3069">
        <v>3067</v>
      </c>
      <c r="B3069" s="3" t="s">
        <v>3067</v>
      </c>
      <c r="C3069" s="3" t="s">
        <v>7177</v>
      </c>
      <c r="D3069" s="15">
        <v>8000</v>
      </c>
      <c r="E3069" s="1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7">
        <f t="shared" si="189"/>
        <v>8000</v>
      </c>
      <c r="O3069" s="5">
        <f t="shared" si="190"/>
        <v>2.5000000000000001E-2</v>
      </c>
      <c r="P3069" s="6" t="s">
        <v>8272</v>
      </c>
      <c r="Q3069" s="6" t="s">
        <v>8312</v>
      </c>
      <c r="R3069" s="11">
        <f t="shared" si="191"/>
        <v>42226.563414351855</v>
      </c>
      <c r="S3069" s="12">
        <f t="shared" si="188"/>
        <v>42256.563414351855</v>
      </c>
    </row>
    <row r="3070" spans="1:19" ht="43.2">
      <c r="A3070">
        <v>3068</v>
      </c>
      <c r="B3070" s="3" t="s">
        <v>3068</v>
      </c>
      <c r="C3070" s="3" t="s">
        <v>7178</v>
      </c>
      <c r="D3070" s="15">
        <v>250000</v>
      </c>
      <c r="E3070" s="1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7">
        <f t="shared" si="189"/>
        <v>125000</v>
      </c>
      <c r="O3070" s="5">
        <f t="shared" si="190"/>
        <v>6.9999999999999999E-4</v>
      </c>
      <c r="P3070" s="6" t="s">
        <v>8272</v>
      </c>
      <c r="Q3070" s="6" t="s">
        <v>8312</v>
      </c>
      <c r="R3070" s="11">
        <f t="shared" si="191"/>
        <v>42263.316574074073</v>
      </c>
      <c r="S3070" s="12">
        <f t="shared" si="188"/>
        <v>42293.316574074073</v>
      </c>
    </row>
    <row r="3071" spans="1:19" ht="43.2">
      <c r="A3071">
        <v>3069</v>
      </c>
      <c r="B3071" s="3" t="s">
        <v>3069</v>
      </c>
      <c r="C3071" s="3" t="s">
        <v>7179</v>
      </c>
      <c r="D3071" s="15">
        <v>1000</v>
      </c>
      <c r="E3071" s="1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7">
        <f t="shared" si="189"/>
        <v>142.85714285714286</v>
      </c>
      <c r="O3071" s="5">
        <f t="shared" si="190"/>
        <v>0.14099999999999999</v>
      </c>
      <c r="P3071" s="6" t="s">
        <v>8272</v>
      </c>
      <c r="Q3071" s="6" t="s">
        <v>8312</v>
      </c>
      <c r="R3071" s="11">
        <f t="shared" si="191"/>
        <v>41957.458726851852</v>
      </c>
      <c r="S3071" s="12">
        <f t="shared" si="188"/>
        <v>41987.458726851852</v>
      </c>
    </row>
    <row r="3072" spans="1:19" ht="43.2">
      <c r="A3072">
        <v>3070</v>
      </c>
      <c r="B3072" s="3" t="s">
        <v>3070</v>
      </c>
      <c r="C3072" s="3" t="s">
        <v>7180</v>
      </c>
      <c r="D3072" s="15">
        <v>10000</v>
      </c>
      <c r="E3072" s="1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7">
        <f t="shared" si="189"/>
        <v>625</v>
      </c>
      <c r="O3072" s="5">
        <f t="shared" si="190"/>
        <v>3.3399999999999999E-2</v>
      </c>
      <c r="P3072" s="6" t="s">
        <v>8272</v>
      </c>
      <c r="Q3072" s="6" t="s">
        <v>8312</v>
      </c>
      <c r="R3072" s="11">
        <f t="shared" si="191"/>
        <v>42690.358437499999</v>
      </c>
      <c r="S3072" s="12">
        <f t="shared" si="188"/>
        <v>42711.358437499999</v>
      </c>
    </row>
    <row r="3073" spans="1:19" ht="43.2">
      <c r="A3073">
        <v>3071</v>
      </c>
      <c r="B3073" s="3" t="s">
        <v>3071</v>
      </c>
      <c r="C3073" s="3" t="s">
        <v>7181</v>
      </c>
      <c r="D3073" s="15">
        <v>12000</v>
      </c>
      <c r="E3073" s="1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7">
        <f t="shared" si="189"/>
        <v>102.56410256410257</v>
      </c>
      <c r="O3073" s="5">
        <f t="shared" si="190"/>
        <v>0.59775</v>
      </c>
      <c r="P3073" s="6" t="s">
        <v>8272</v>
      </c>
      <c r="Q3073" s="6" t="s">
        <v>8312</v>
      </c>
      <c r="R3073" s="11">
        <f t="shared" si="191"/>
        <v>42097.357418981483</v>
      </c>
      <c r="S3073" s="12">
        <f t="shared" si="188"/>
        <v>42114.874305555553</v>
      </c>
    </row>
    <row r="3074" spans="1:19" ht="43.2">
      <c r="A3074">
        <v>3072</v>
      </c>
      <c r="B3074" s="3" t="s">
        <v>3072</v>
      </c>
      <c r="C3074" s="3" t="s">
        <v>7182</v>
      </c>
      <c r="D3074" s="15">
        <v>12000</v>
      </c>
      <c r="E3074" s="1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7">
        <f t="shared" si="189"/>
        <v>6000</v>
      </c>
      <c r="O3074" s="5">
        <f t="shared" si="190"/>
        <v>1.6666666666666666E-4</v>
      </c>
      <c r="P3074" s="6" t="s">
        <v>8272</v>
      </c>
      <c r="Q3074" s="6" t="s">
        <v>8312</v>
      </c>
      <c r="R3074" s="11">
        <f t="shared" si="191"/>
        <v>42658.315532407403</v>
      </c>
      <c r="S3074" s="12">
        <f t="shared" ref="S3074:S3137" si="192">(I3074/86400)+25569+(-9/24)</f>
        <v>42672.698611111111</v>
      </c>
    </row>
    <row r="3075" spans="1:19" ht="43.2">
      <c r="A3075">
        <v>3073</v>
      </c>
      <c r="B3075" s="3" t="s">
        <v>3073</v>
      </c>
      <c r="C3075" s="3" t="s">
        <v>7183</v>
      </c>
      <c r="D3075" s="15">
        <v>2800000</v>
      </c>
      <c r="E3075" s="1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7">
        <f t="shared" ref="N3075:N3138" si="193">D3075/L3075</f>
        <v>400000</v>
      </c>
      <c r="O3075" s="5">
        <f t="shared" ref="O3075:O3138" si="194">E3075/D3075</f>
        <v>2.3035714285714285E-4</v>
      </c>
      <c r="P3075" s="6" t="s">
        <v>8272</v>
      </c>
      <c r="Q3075" s="6" t="s">
        <v>8312</v>
      </c>
      <c r="R3075" s="11">
        <f t="shared" ref="R3075:R3138" si="195">(J3075/86400)+25569+(-9/24)</f>
        <v>42111.309027777781</v>
      </c>
      <c r="S3075" s="12">
        <f t="shared" si="192"/>
        <v>42169.429861111115</v>
      </c>
    </row>
    <row r="3076" spans="1:19" ht="57.6">
      <c r="A3076">
        <v>3074</v>
      </c>
      <c r="B3076" s="3" t="s">
        <v>3074</v>
      </c>
      <c r="C3076" s="3" t="s">
        <v>7184</v>
      </c>
      <c r="D3076" s="15">
        <v>25000</v>
      </c>
      <c r="E3076" s="1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7">
        <f t="shared" si="193"/>
        <v>8333.3333333333339</v>
      </c>
      <c r="O3076" s="5">
        <f t="shared" si="194"/>
        <v>8.8000000000000003E-4</v>
      </c>
      <c r="P3076" s="6" t="s">
        <v>8272</v>
      </c>
      <c r="Q3076" s="6" t="s">
        <v>8312</v>
      </c>
      <c r="R3076" s="11">
        <f t="shared" si="195"/>
        <v>42409.196284722224</v>
      </c>
      <c r="S3076" s="12">
        <f t="shared" si="192"/>
        <v>42439.196284722224</v>
      </c>
    </row>
    <row r="3077" spans="1:19" ht="43.2">
      <c r="A3077">
        <v>3075</v>
      </c>
      <c r="B3077" s="3" t="s">
        <v>3075</v>
      </c>
      <c r="C3077" s="3" t="s">
        <v>7185</v>
      </c>
      <c r="D3077" s="15">
        <v>15000</v>
      </c>
      <c r="E3077" s="1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7">
        <f t="shared" si="193"/>
        <v>750</v>
      </c>
      <c r="O3077" s="5">
        <f t="shared" si="194"/>
        <v>8.6400000000000005E-2</v>
      </c>
      <c r="P3077" s="6" t="s">
        <v>8272</v>
      </c>
      <c r="Q3077" s="6" t="s">
        <v>8312</v>
      </c>
      <c r="R3077" s="11">
        <f t="shared" si="195"/>
        <v>42550.727314814816</v>
      </c>
      <c r="S3077" s="12">
        <f t="shared" si="192"/>
        <v>42600.727314814816</v>
      </c>
    </row>
    <row r="3078" spans="1:19" ht="28.8">
      <c r="A3078">
        <v>3076</v>
      </c>
      <c r="B3078" s="3" t="s">
        <v>3076</v>
      </c>
      <c r="C3078" s="3" t="s">
        <v>7186</v>
      </c>
      <c r="D3078" s="15">
        <v>10000</v>
      </c>
      <c r="E3078" s="1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7">
        <f t="shared" si="193"/>
        <v>200</v>
      </c>
      <c r="O3078" s="5">
        <f t="shared" si="194"/>
        <v>0.15060000000000001</v>
      </c>
      <c r="P3078" s="6" t="s">
        <v>8272</v>
      </c>
      <c r="Q3078" s="6" t="s">
        <v>8312</v>
      </c>
      <c r="R3078" s="11">
        <f t="shared" si="195"/>
        <v>42226.276886574073</v>
      </c>
      <c r="S3078" s="12">
        <f t="shared" si="192"/>
        <v>42286.276886574073</v>
      </c>
    </row>
    <row r="3079" spans="1:19" ht="43.2">
      <c r="A3079">
        <v>3077</v>
      </c>
      <c r="B3079" s="3" t="s">
        <v>3077</v>
      </c>
      <c r="C3079" s="3" t="s">
        <v>7187</v>
      </c>
      <c r="D3079" s="15">
        <v>22000</v>
      </c>
      <c r="E3079" s="1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7">
        <f t="shared" si="193"/>
        <v>11000</v>
      </c>
      <c r="O3079" s="5">
        <f t="shared" si="194"/>
        <v>4.7727272727272731E-3</v>
      </c>
      <c r="P3079" s="6" t="s">
        <v>8272</v>
      </c>
      <c r="Q3079" s="6" t="s">
        <v>8312</v>
      </c>
      <c r="R3079" s="11">
        <f t="shared" si="195"/>
        <v>42766.581921296296</v>
      </c>
      <c r="S3079" s="12">
        <f t="shared" si="192"/>
        <v>42796.581921296296</v>
      </c>
    </row>
    <row r="3080" spans="1:19" ht="43.2">
      <c r="A3080">
        <v>3078</v>
      </c>
      <c r="B3080" s="3" t="s">
        <v>3078</v>
      </c>
      <c r="C3080" s="3" t="s">
        <v>7188</v>
      </c>
      <c r="D3080" s="15">
        <v>60000</v>
      </c>
      <c r="E3080" s="1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7">
        <f t="shared" si="193"/>
        <v>20000</v>
      </c>
      <c r="O3080" s="5">
        <f t="shared" si="194"/>
        <v>1.1833333333333333E-3</v>
      </c>
      <c r="P3080" s="6" t="s">
        <v>8272</v>
      </c>
      <c r="Q3080" s="6" t="s">
        <v>8312</v>
      </c>
      <c r="R3080" s="11">
        <f t="shared" si="195"/>
        <v>42030.763831018514</v>
      </c>
      <c r="S3080" s="12">
        <f t="shared" si="192"/>
        <v>42060.763831018514</v>
      </c>
    </row>
    <row r="3081" spans="1:19" ht="43.2">
      <c r="A3081">
        <v>3079</v>
      </c>
      <c r="B3081" s="3" t="s">
        <v>3079</v>
      </c>
      <c r="C3081" s="3" t="s">
        <v>7189</v>
      </c>
      <c r="D3081" s="15">
        <v>1333666</v>
      </c>
      <c r="E3081" s="1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7">
        <f t="shared" si="193"/>
        <v>49395.037037037036</v>
      </c>
      <c r="O3081" s="5">
        <f t="shared" si="194"/>
        <v>8.4173998587352451E-3</v>
      </c>
      <c r="P3081" s="6" t="s">
        <v>8272</v>
      </c>
      <c r="Q3081" s="6" t="s">
        <v>8312</v>
      </c>
      <c r="R3081" s="11">
        <f t="shared" si="195"/>
        <v>42055.338368055556</v>
      </c>
      <c r="S3081" s="12">
        <f t="shared" si="192"/>
        <v>42085.296701388885</v>
      </c>
    </row>
    <row r="3082" spans="1:19" ht="43.2">
      <c r="A3082">
        <v>3080</v>
      </c>
      <c r="B3082" s="3" t="s">
        <v>3080</v>
      </c>
      <c r="C3082" s="3" t="s">
        <v>7190</v>
      </c>
      <c r="D3082" s="15">
        <v>2000000</v>
      </c>
      <c r="E3082" s="1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7">
        <f t="shared" si="193"/>
        <v>285714.28571428574</v>
      </c>
      <c r="O3082" s="5">
        <f t="shared" si="194"/>
        <v>1.8799999999999999E-4</v>
      </c>
      <c r="P3082" s="6" t="s">
        <v>8272</v>
      </c>
      <c r="Q3082" s="6" t="s">
        <v>8312</v>
      </c>
      <c r="R3082" s="11">
        <f t="shared" si="195"/>
        <v>41939.653287037036</v>
      </c>
      <c r="S3082" s="12">
        <f t="shared" si="192"/>
        <v>41999.6949537037</v>
      </c>
    </row>
    <row r="3083" spans="1:19" ht="43.2">
      <c r="A3083">
        <v>3081</v>
      </c>
      <c r="B3083" s="3" t="s">
        <v>3081</v>
      </c>
      <c r="C3083" s="3" t="s">
        <v>7191</v>
      </c>
      <c r="D3083" s="15">
        <v>1000000</v>
      </c>
      <c r="E3083" s="1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7">
        <f t="shared" si="193"/>
        <v>200000</v>
      </c>
      <c r="O3083" s="5">
        <f t="shared" si="194"/>
        <v>2.1029999999999998E-3</v>
      </c>
      <c r="P3083" s="6" t="s">
        <v>8272</v>
      </c>
      <c r="Q3083" s="6" t="s">
        <v>8312</v>
      </c>
      <c r="R3083" s="11">
        <f t="shared" si="195"/>
        <v>42236.806608796294</v>
      </c>
      <c r="S3083" s="12">
        <f t="shared" si="192"/>
        <v>42266.806608796294</v>
      </c>
    </row>
    <row r="3084" spans="1:19" ht="43.2">
      <c r="A3084">
        <v>3082</v>
      </c>
      <c r="B3084" s="3" t="s">
        <v>3082</v>
      </c>
      <c r="C3084" s="3" t="s">
        <v>7192</v>
      </c>
      <c r="D3084" s="15">
        <v>9000</v>
      </c>
      <c r="E3084" s="1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7" t="e">
        <f t="shared" si="193"/>
        <v>#DIV/0!</v>
      </c>
      <c r="O3084" s="5">
        <f t="shared" si="194"/>
        <v>0</v>
      </c>
      <c r="P3084" s="6" t="s">
        <v>8272</v>
      </c>
      <c r="Q3084" s="6" t="s">
        <v>8312</v>
      </c>
      <c r="R3084" s="11">
        <f t="shared" si="195"/>
        <v>42293.547986111109</v>
      </c>
      <c r="S3084" s="12">
        <f t="shared" si="192"/>
        <v>42323.58965277778</v>
      </c>
    </row>
    <row r="3085" spans="1:19" ht="57.6">
      <c r="A3085">
        <v>3083</v>
      </c>
      <c r="B3085" s="3" t="s">
        <v>3083</v>
      </c>
      <c r="C3085" s="3" t="s">
        <v>7193</v>
      </c>
      <c r="D3085" s="15">
        <v>20000</v>
      </c>
      <c r="E3085" s="1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7">
        <f t="shared" si="193"/>
        <v>6666.666666666667</v>
      </c>
      <c r="O3085" s="5">
        <f t="shared" si="194"/>
        <v>2.8E-3</v>
      </c>
      <c r="P3085" s="6" t="s">
        <v>8272</v>
      </c>
      <c r="Q3085" s="6" t="s">
        <v>8312</v>
      </c>
      <c r="R3085" s="11">
        <f t="shared" si="195"/>
        <v>41853.188402777778</v>
      </c>
      <c r="S3085" s="12">
        <f t="shared" si="192"/>
        <v>41882.833333333336</v>
      </c>
    </row>
    <row r="3086" spans="1:19" ht="57.6">
      <c r="A3086">
        <v>3084</v>
      </c>
      <c r="B3086" s="3" t="s">
        <v>3084</v>
      </c>
      <c r="C3086" s="3" t="s">
        <v>7194</v>
      </c>
      <c r="D3086" s="15">
        <v>4059</v>
      </c>
      <c r="E3086" s="1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7">
        <f t="shared" si="193"/>
        <v>676.5</v>
      </c>
      <c r="O3086" s="5">
        <f t="shared" si="194"/>
        <v>0.11579206701157921</v>
      </c>
      <c r="P3086" s="6" t="s">
        <v>8272</v>
      </c>
      <c r="Q3086" s="6" t="s">
        <v>8312</v>
      </c>
      <c r="R3086" s="11">
        <f t="shared" si="195"/>
        <v>42100.348738425921</v>
      </c>
      <c r="S3086" s="12">
        <f t="shared" si="192"/>
        <v>42129.408333333333</v>
      </c>
    </row>
    <row r="3087" spans="1:19" ht="43.2">
      <c r="A3087">
        <v>3085</v>
      </c>
      <c r="B3087" s="3" t="s">
        <v>3085</v>
      </c>
      <c r="C3087" s="3" t="s">
        <v>7195</v>
      </c>
      <c r="D3087" s="15">
        <v>25000</v>
      </c>
      <c r="E3087" s="1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7">
        <f t="shared" si="193"/>
        <v>2777.7777777777778</v>
      </c>
      <c r="O3087" s="5">
        <f t="shared" si="194"/>
        <v>2.4400000000000002E-2</v>
      </c>
      <c r="P3087" s="6" t="s">
        <v>8272</v>
      </c>
      <c r="Q3087" s="6" t="s">
        <v>8312</v>
      </c>
      <c r="R3087" s="11">
        <f t="shared" si="195"/>
        <v>42246.508784722224</v>
      </c>
      <c r="S3087" s="12">
        <f t="shared" si="192"/>
        <v>42276.508784722224</v>
      </c>
    </row>
    <row r="3088" spans="1:19" ht="43.2">
      <c r="A3088">
        <v>3086</v>
      </c>
      <c r="B3088" s="3" t="s">
        <v>3086</v>
      </c>
      <c r="C3088" s="3" t="s">
        <v>7196</v>
      </c>
      <c r="D3088" s="15">
        <v>20000</v>
      </c>
      <c r="E3088" s="1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7">
        <f t="shared" si="193"/>
        <v>6666.666666666667</v>
      </c>
      <c r="O3088" s="5">
        <f t="shared" si="194"/>
        <v>2.5000000000000001E-3</v>
      </c>
      <c r="P3088" s="6" t="s">
        <v>8272</v>
      </c>
      <c r="Q3088" s="6" t="s">
        <v>8312</v>
      </c>
      <c r="R3088" s="11">
        <f t="shared" si="195"/>
        <v>42173.29582175926</v>
      </c>
      <c r="S3088" s="12">
        <f t="shared" si="192"/>
        <v>42233.29582175926</v>
      </c>
    </row>
    <row r="3089" spans="1:19" ht="43.2">
      <c r="A3089">
        <v>3087</v>
      </c>
      <c r="B3089" s="3" t="s">
        <v>3087</v>
      </c>
      <c r="C3089" s="3" t="s">
        <v>7197</v>
      </c>
      <c r="D3089" s="15">
        <v>20000</v>
      </c>
      <c r="E3089" s="1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7">
        <f t="shared" si="193"/>
        <v>10000</v>
      </c>
      <c r="O3089" s="5">
        <f t="shared" si="194"/>
        <v>6.2500000000000003E-3</v>
      </c>
      <c r="P3089" s="6" t="s">
        <v>8272</v>
      </c>
      <c r="Q3089" s="6" t="s">
        <v>8312</v>
      </c>
      <c r="R3089" s="11">
        <f t="shared" si="195"/>
        <v>42664.775347222225</v>
      </c>
      <c r="S3089" s="12">
        <f t="shared" si="192"/>
        <v>42724.817013888889</v>
      </c>
    </row>
    <row r="3090" spans="1:19" ht="43.2">
      <c r="A3090">
        <v>3088</v>
      </c>
      <c r="B3090" s="3" t="s">
        <v>3088</v>
      </c>
      <c r="C3090" s="3" t="s">
        <v>7198</v>
      </c>
      <c r="D3090" s="15">
        <v>65000</v>
      </c>
      <c r="E3090" s="1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7">
        <f t="shared" si="193"/>
        <v>21666.666666666668</v>
      </c>
      <c r="O3090" s="5">
        <f t="shared" si="194"/>
        <v>1.9384615384615384E-3</v>
      </c>
      <c r="P3090" s="6" t="s">
        <v>8272</v>
      </c>
      <c r="Q3090" s="6" t="s">
        <v>8312</v>
      </c>
      <c r="R3090" s="11">
        <f t="shared" si="195"/>
        <v>41981.19730324074</v>
      </c>
      <c r="S3090" s="12">
        <f t="shared" si="192"/>
        <v>42012.195138888885</v>
      </c>
    </row>
    <row r="3091" spans="1:19" ht="43.2">
      <c r="A3091">
        <v>3089</v>
      </c>
      <c r="B3091" s="3" t="s">
        <v>3089</v>
      </c>
      <c r="C3091" s="3" t="s">
        <v>7199</v>
      </c>
      <c r="D3091" s="15">
        <v>25000</v>
      </c>
      <c r="E3091" s="1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7">
        <f t="shared" si="193"/>
        <v>555.55555555555554</v>
      </c>
      <c r="O3091" s="5">
        <f t="shared" si="194"/>
        <v>0.23416000000000001</v>
      </c>
      <c r="P3091" s="6" t="s">
        <v>8272</v>
      </c>
      <c r="Q3091" s="6" t="s">
        <v>8312</v>
      </c>
      <c r="R3091" s="11">
        <f t="shared" si="195"/>
        <v>42528.167627314819</v>
      </c>
      <c r="S3091" s="12">
        <f t="shared" si="192"/>
        <v>42559.707638888889</v>
      </c>
    </row>
    <row r="3092" spans="1:19" ht="43.2">
      <c r="A3092">
        <v>3090</v>
      </c>
      <c r="B3092" s="3" t="s">
        <v>3090</v>
      </c>
      <c r="C3092" s="3" t="s">
        <v>7200</v>
      </c>
      <c r="D3092" s="15">
        <v>225000</v>
      </c>
      <c r="E3092" s="1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7">
        <f t="shared" si="193"/>
        <v>25000</v>
      </c>
      <c r="O3092" s="5">
        <f t="shared" si="194"/>
        <v>5.080888888888889E-2</v>
      </c>
      <c r="P3092" s="6" t="s">
        <v>8272</v>
      </c>
      <c r="Q3092" s="6" t="s">
        <v>8312</v>
      </c>
      <c r="R3092" s="11">
        <f t="shared" si="195"/>
        <v>42065.443807870368</v>
      </c>
      <c r="S3092" s="12">
        <f t="shared" si="192"/>
        <v>42125.402141203704</v>
      </c>
    </row>
    <row r="3093" spans="1:19" ht="57.6">
      <c r="A3093">
        <v>3091</v>
      </c>
      <c r="B3093" s="3" t="s">
        <v>3091</v>
      </c>
      <c r="C3093" s="3" t="s">
        <v>7201</v>
      </c>
      <c r="D3093" s="15">
        <v>5000</v>
      </c>
      <c r="E3093" s="1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7">
        <f t="shared" si="193"/>
        <v>555.55555555555554</v>
      </c>
      <c r="O3093" s="5">
        <f t="shared" si="194"/>
        <v>0.15920000000000001</v>
      </c>
      <c r="P3093" s="6" t="s">
        <v>8272</v>
      </c>
      <c r="Q3093" s="6" t="s">
        <v>8312</v>
      </c>
      <c r="R3093" s="11">
        <f t="shared" si="195"/>
        <v>42566.573414351849</v>
      </c>
      <c r="S3093" s="12">
        <f t="shared" si="192"/>
        <v>42596.573414351849</v>
      </c>
    </row>
    <row r="3094" spans="1:19" ht="43.2">
      <c r="A3094">
        <v>3092</v>
      </c>
      <c r="B3094" s="3" t="s">
        <v>3092</v>
      </c>
      <c r="C3094" s="3" t="s">
        <v>7202</v>
      </c>
      <c r="D3094" s="15">
        <v>100000</v>
      </c>
      <c r="E3094" s="1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7">
        <f t="shared" si="193"/>
        <v>4761.9047619047615</v>
      </c>
      <c r="O3094" s="5">
        <f t="shared" si="194"/>
        <v>1.1831900000000001E-2</v>
      </c>
      <c r="P3094" s="6" t="s">
        <v>8272</v>
      </c>
      <c r="Q3094" s="6" t="s">
        <v>8312</v>
      </c>
      <c r="R3094" s="11">
        <f t="shared" si="195"/>
        <v>42255.244351851856</v>
      </c>
      <c r="S3094" s="12">
        <f t="shared" si="192"/>
        <v>42292.541666666672</v>
      </c>
    </row>
    <row r="3095" spans="1:19" ht="57.6">
      <c r="A3095">
        <v>3093</v>
      </c>
      <c r="B3095" s="3" t="s">
        <v>3093</v>
      </c>
      <c r="C3095" s="3" t="s">
        <v>7203</v>
      </c>
      <c r="D3095" s="15">
        <v>4000</v>
      </c>
      <c r="E3095" s="1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7">
        <f t="shared" si="193"/>
        <v>235.29411764705881</v>
      </c>
      <c r="O3095" s="5">
        <f t="shared" si="194"/>
        <v>0.22750000000000001</v>
      </c>
      <c r="P3095" s="6" t="s">
        <v>8272</v>
      </c>
      <c r="Q3095" s="6" t="s">
        <v>8312</v>
      </c>
      <c r="R3095" s="11">
        <f t="shared" si="195"/>
        <v>41760.534039351856</v>
      </c>
      <c r="S3095" s="12">
        <f t="shared" si="192"/>
        <v>41790.790972222225</v>
      </c>
    </row>
    <row r="3096" spans="1:19" ht="43.2">
      <c r="A3096">
        <v>3094</v>
      </c>
      <c r="B3096" s="3" t="s">
        <v>3094</v>
      </c>
      <c r="C3096" s="3" t="s">
        <v>7204</v>
      </c>
      <c r="D3096" s="15">
        <v>100000</v>
      </c>
      <c r="E3096" s="1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7">
        <f t="shared" si="193"/>
        <v>100000</v>
      </c>
      <c r="O3096" s="5">
        <f t="shared" si="194"/>
        <v>2.5000000000000001E-4</v>
      </c>
      <c r="P3096" s="6" t="s">
        <v>8272</v>
      </c>
      <c r="Q3096" s="6" t="s">
        <v>8312</v>
      </c>
      <c r="R3096" s="11">
        <f t="shared" si="195"/>
        <v>42207.420787037037</v>
      </c>
      <c r="S3096" s="12">
        <f t="shared" si="192"/>
        <v>42267.420787037037</v>
      </c>
    </row>
    <row r="3097" spans="1:19" ht="43.2">
      <c r="A3097">
        <v>3095</v>
      </c>
      <c r="B3097" s="3" t="s">
        <v>3095</v>
      </c>
      <c r="C3097" s="3" t="s">
        <v>7205</v>
      </c>
      <c r="D3097" s="15">
        <v>14920</v>
      </c>
      <c r="E3097" s="1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7">
        <f t="shared" si="193"/>
        <v>14920</v>
      </c>
      <c r="O3097" s="5">
        <f t="shared" si="194"/>
        <v>3.351206434316354E-3</v>
      </c>
      <c r="P3097" s="6" t="s">
        <v>8272</v>
      </c>
      <c r="Q3097" s="6" t="s">
        <v>8312</v>
      </c>
      <c r="R3097" s="11">
        <f t="shared" si="195"/>
        <v>42522.650231481486</v>
      </c>
      <c r="S3097" s="12">
        <f t="shared" si="192"/>
        <v>42582.650231481486</v>
      </c>
    </row>
    <row r="3098" spans="1:19" ht="43.2">
      <c r="A3098">
        <v>3096</v>
      </c>
      <c r="B3098" s="3" t="s">
        <v>3096</v>
      </c>
      <c r="C3098" s="3" t="s">
        <v>7206</v>
      </c>
      <c r="D3098" s="15">
        <v>20000</v>
      </c>
      <c r="E3098" s="1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7">
        <f t="shared" si="193"/>
        <v>1428.5714285714287</v>
      </c>
      <c r="O3098" s="5">
        <f t="shared" si="194"/>
        <v>3.9750000000000001E-2</v>
      </c>
      <c r="P3098" s="6" t="s">
        <v>8272</v>
      </c>
      <c r="Q3098" s="6" t="s">
        <v>8312</v>
      </c>
      <c r="R3098" s="11">
        <f t="shared" si="195"/>
        <v>42114.450532407413</v>
      </c>
      <c r="S3098" s="12">
        <f t="shared" si="192"/>
        <v>42144.450532407413</v>
      </c>
    </row>
    <row r="3099" spans="1:19" ht="43.2">
      <c r="A3099">
        <v>3097</v>
      </c>
      <c r="B3099" s="3" t="s">
        <v>3097</v>
      </c>
      <c r="C3099" s="3" t="s">
        <v>7207</v>
      </c>
      <c r="D3099" s="15">
        <v>10000</v>
      </c>
      <c r="E3099" s="1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7">
        <f t="shared" si="193"/>
        <v>238.0952380952381</v>
      </c>
      <c r="O3099" s="5">
        <f t="shared" si="194"/>
        <v>0.17150000000000001</v>
      </c>
      <c r="P3099" s="6" t="s">
        <v>8272</v>
      </c>
      <c r="Q3099" s="6" t="s">
        <v>8312</v>
      </c>
      <c r="R3099" s="11">
        <f t="shared" si="195"/>
        <v>42629.128483796296</v>
      </c>
      <c r="S3099" s="12">
        <f t="shared" si="192"/>
        <v>42650.208333333328</v>
      </c>
    </row>
    <row r="3100" spans="1:19" ht="43.2">
      <c r="A3100">
        <v>3098</v>
      </c>
      <c r="B3100" s="3" t="s">
        <v>3098</v>
      </c>
      <c r="C3100" s="3" t="s">
        <v>7208</v>
      </c>
      <c r="D3100" s="15">
        <v>48725</v>
      </c>
      <c r="E3100" s="1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7">
        <f t="shared" si="193"/>
        <v>1804.6296296296296</v>
      </c>
      <c r="O3100" s="5">
        <f t="shared" si="194"/>
        <v>3.608004104669061E-2</v>
      </c>
      <c r="P3100" s="6" t="s">
        <v>8272</v>
      </c>
      <c r="Q3100" s="6" t="s">
        <v>8312</v>
      </c>
      <c r="R3100" s="11">
        <f t="shared" si="195"/>
        <v>42359.417233796295</v>
      </c>
      <c r="S3100" s="12">
        <f t="shared" si="192"/>
        <v>42407.63680555555</v>
      </c>
    </row>
    <row r="3101" spans="1:19" ht="43.2">
      <c r="A3101">
        <v>3099</v>
      </c>
      <c r="B3101" s="3" t="s">
        <v>3099</v>
      </c>
      <c r="C3101" s="3" t="s">
        <v>7209</v>
      </c>
      <c r="D3101" s="15">
        <v>2000</v>
      </c>
      <c r="E3101" s="1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7">
        <f t="shared" si="193"/>
        <v>400</v>
      </c>
      <c r="O3101" s="5">
        <f t="shared" si="194"/>
        <v>0.13900000000000001</v>
      </c>
      <c r="P3101" s="6" t="s">
        <v>8272</v>
      </c>
      <c r="Q3101" s="6" t="s">
        <v>8312</v>
      </c>
      <c r="R3101" s="11">
        <f t="shared" si="195"/>
        <v>42381.814710648148</v>
      </c>
      <c r="S3101" s="12">
        <f t="shared" si="192"/>
        <v>42411.814710648148</v>
      </c>
    </row>
    <row r="3102" spans="1:19" ht="43.2">
      <c r="A3102">
        <v>3100</v>
      </c>
      <c r="B3102" s="3" t="s">
        <v>3100</v>
      </c>
      <c r="C3102" s="3" t="s">
        <v>7210</v>
      </c>
      <c r="D3102" s="15">
        <v>12000</v>
      </c>
      <c r="E3102" s="1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7">
        <f t="shared" si="193"/>
        <v>923.07692307692309</v>
      </c>
      <c r="O3102" s="5">
        <f t="shared" si="194"/>
        <v>0.15225</v>
      </c>
      <c r="P3102" s="6" t="s">
        <v>8272</v>
      </c>
      <c r="Q3102" s="6" t="s">
        <v>8312</v>
      </c>
      <c r="R3102" s="11">
        <f t="shared" si="195"/>
        <v>41902.247395833336</v>
      </c>
      <c r="S3102" s="12">
        <f t="shared" si="192"/>
        <v>41932.247395833336</v>
      </c>
    </row>
    <row r="3103" spans="1:19" ht="57.6">
      <c r="A3103">
        <v>3101</v>
      </c>
      <c r="B3103" s="3" t="s">
        <v>3101</v>
      </c>
      <c r="C3103" s="3" t="s">
        <v>7211</v>
      </c>
      <c r="D3103" s="15">
        <v>2500</v>
      </c>
      <c r="E3103" s="1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7">
        <f t="shared" si="193"/>
        <v>208.33333333333334</v>
      </c>
      <c r="O3103" s="5">
        <f t="shared" si="194"/>
        <v>0.12</v>
      </c>
      <c r="P3103" s="6" t="s">
        <v>8272</v>
      </c>
      <c r="Q3103" s="6" t="s">
        <v>8312</v>
      </c>
      <c r="R3103" s="11">
        <f t="shared" si="195"/>
        <v>42171.008530092593</v>
      </c>
      <c r="S3103" s="12">
        <f t="shared" si="192"/>
        <v>42200.955555555556</v>
      </c>
    </row>
    <row r="3104" spans="1:19" ht="57.6">
      <c r="A3104">
        <v>3102</v>
      </c>
      <c r="B3104" s="3" t="s">
        <v>3102</v>
      </c>
      <c r="C3104" s="3" t="s">
        <v>7212</v>
      </c>
      <c r="D3104" s="15">
        <v>16000</v>
      </c>
      <c r="E3104" s="1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7">
        <f t="shared" si="193"/>
        <v>177.77777777777777</v>
      </c>
      <c r="O3104" s="5">
        <f t="shared" si="194"/>
        <v>0.391125</v>
      </c>
      <c r="P3104" s="6" t="s">
        <v>8272</v>
      </c>
      <c r="Q3104" s="6" t="s">
        <v>8312</v>
      </c>
      <c r="R3104" s="11">
        <f t="shared" si="195"/>
        <v>42554.965486111112</v>
      </c>
      <c r="S3104" s="12">
        <f t="shared" si="192"/>
        <v>42604.965486111112</v>
      </c>
    </row>
    <row r="3105" spans="1:19" ht="28.8">
      <c r="A3105">
        <v>3103</v>
      </c>
      <c r="B3105" s="3" t="s">
        <v>3103</v>
      </c>
      <c r="C3105" s="3" t="s">
        <v>7213</v>
      </c>
      <c r="D3105" s="15">
        <v>4100</v>
      </c>
      <c r="E3105" s="1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7">
        <f t="shared" si="193"/>
        <v>2050</v>
      </c>
      <c r="O3105" s="5">
        <f t="shared" si="194"/>
        <v>2.6829268292682929E-3</v>
      </c>
      <c r="P3105" s="6" t="s">
        <v>8272</v>
      </c>
      <c r="Q3105" s="6" t="s">
        <v>8312</v>
      </c>
      <c r="R3105" s="11">
        <f t="shared" si="195"/>
        <v>42106.781319444446</v>
      </c>
      <c r="S3105" s="12">
        <f t="shared" si="192"/>
        <v>42166.781319444446</v>
      </c>
    </row>
    <row r="3106" spans="1:19" ht="43.2">
      <c r="A3106">
        <v>3104</v>
      </c>
      <c r="B3106" s="3" t="s">
        <v>3104</v>
      </c>
      <c r="C3106" s="3" t="s">
        <v>7214</v>
      </c>
      <c r="D3106" s="15">
        <v>4000</v>
      </c>
      <c r="E3106" s="1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7">
        <f t="shared" si="193"/>
        <v>800</v>
      </c>
      <c r="O3106" s="5">
        <f t="shared" si="194"/>
        <v>0.29625000000000001</v>
      </c>
      <c r="P3106" s="6" t="s">
        <v>8272</v>
      </c>
      <c r="Q3106" s="6" t="s">
        <v>8312</v>
      </c>
      <c r="R3106" s="11">
        <f t="shared" si="195"/>
        <v>42006.533692129626</v>
      </c>
      <c r="S3106" s="12">
        <f t="shared" si="192"/>
        <v>42037.708333333328</v>
      </c>
    </row>
    <row r="3107" spans="1:19" ht="43.2">
      <c r="A3107">
        <v>3105</v>
      </c>
      <c r="B3107" s="3" t="s">
        <v>3105</v>
      </c>
      <c r="C3107" s="3" t="s">
        <v>7215</v>
      </c>
      <c r="D3107" s="15">
        <v>5845</v>
      </c>
      <c r="E3107" s="1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7">
        <f t="shared" si="193"/>
        <v>188.54838709677421</v>
      </c>
      <c r="O3107" s="5">
        <f t="shared" si="194"/>
        <v>0.4236099230111206</v>
      </c>
      <c r="P3107" s="6" t="s">
        <v>8272</v>
      </c>
      <c r="Q3107" s="6" t="s">
        <v>8312</v>
      </c>
      <c r="R3107" s="11">
        <f t="shared" si="195"/>
        <v>41876.343935185185</v>
      </c>
      <c r="S3107" s="12">
        <f t="shared" si="192"/>
        <v>41930.833333333336</v>
      </c>
    </row>
    <row r="3108" spans="1:19" ht="57.6">
      <c r="A3108">
        <v>3106</v>
      </c>
      <c r="B3108" s="3" t="s">
        <v>3106</v>
      </c>
      <c r="C3108" s="3" t="s">
        <v>7216</v>
      </c>
      <c r="D3108" s="15">
        <v>1000</v>
      </c>
      <c r="E3108" s="1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7">
        <f t="shared" si="193"/>
        <v>250</v>
      </c>
      <c r="O3108" s="5">
        <f t="shared" si="194"/>
        <v>4.1000000000000002E-2</v>
      </c>
      <c r="P3108" s="6" t="s">
        <v>8272</v>
      </c>
      <c r="Q3108" s="6" t="s">
        <v>8312</v>
      </c>
      <c r="R3108" s="11">
        <f t="shared" si="195"/>
        <v>42241.054120370369</v>
      </c>
      <c r="S3108" s="12">
        <f t="shared" si="192"/>
        <v>42263.541666666672</v>
      </c>
    </row>
    <row r="3109" spans="1:19" ht="43.2">
      <c r="A3109">
        <v>3107</v>
      </c>
      <c r="B3109" s="3" t="s">
        <v>3107</v>
      </c>
      <c r="C3109" s="3" t="s">
        <v>7217</v>
      </c>
      <c r="D3109" s="15">
        <v>40000</v>
      </c>
      <c r="E3109" s="1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7">
        <f t="shared" si="193"/>
        <v>1379.3103448275863</v>
      </c>
      <c r="O3109" s="5">
        <f t="shared" si="194"/>
        <v>0.197625</v>
      </c>
      <c r="P3109" s="6" t="s">
        <v>8272</v>
      </c>
      <c r="Q3109" s="6" t="s">
        <v>8312</v>
      </c>
      <c r="R3109" s="11">
        <f t="shared" si="195"/>
        <v>42128.439247685186</v>
      </c>
      <c r="S3109" s="12">
        <f t="shared" si="192"/>
        <v>42135.439247685186</v>
      </c>
    </row>
    <row r="3110" spans="1:19">
      <c r="A3110">
        <v>3108</v>
      </c>
      <c r="B3110" s="3" t="s">
        <v>3108</v>
      </c>
      <c r="C3110" s="3" t="s">
        <v>7218</v>
      </c>
      <c r="D3110" s="15">
        <v>50000</v>
      </c>
      <c r="E3110" s="1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7">
        <f t="shared" si="193"/>
        <v>25000</v>
      </c>
      <c r="O3110" s="5">
        <f t="shared" si="194"/>
        <v>5.1999999999999995E-4</v>
      </c>
      <c r="P3110" s="6" t="s">
        <v>8272</v>
      </c>
      <c r="Q3110" s="6" t="s">
        <v>8312</v>
      </c>
      <c r="R3110" s="11">
        <f t="shared" si="195"/>
        <v>42062.305486111116</v>
      </c>
      <c r="S3110" s="12">
        <f t="shared" si="192"/>
        <v>42122.263819444444</v>
      </c>
    </row>
    <row r="3111" spans="1:19" ht="43.2">
      <c r="A3111">
        <v>3109</v>
      </c>
      <c r="B3111" s="3" t="s">
        <v>3109</v>
      </c>
      <c r="C3111" s="3" t="s">
        <v>7219</v>
      </c>
      <c r="D3111" s="15">
        <v>26500</v>
      </c>
      <c r="E3111" s="1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7">
        <f t="shared" si="193"/>
        <v>232.45614035087721</v>
      </c>
      <c r="O3111" s="5">
        <f t="shared" si="194"/>
        <v>0.25030188679245285</v>
      </c>
      <c r="P3111" s="6" t="s">
        <v>8272</v>
      </c>
      <c r="Q3111" s="6" t="s">
        <v>8312</v>
      </c>
      <c r="R3111" s="11">
        <f t="shared" si="195"/>
        <v>41843.750115740739</v>
      </c>
      <c r="S3111" s="12">
        <f t="shared" si="192"/>
        <v>41878.750115740739</v>
      </c>
    </row>
    <row r="3112" spans="1:19" ht="43.2">
      <c r="A3112">
        <v>3110</v>
      </c>
      <c r="B3112" s="3" t="s">
        <v>3110</v>
      </c>
      <c r="C3112" s="3" t="s">
        <v>7220</v>
      </c>
      <c r="D3112" s="15">
        <v>25000</v>
      </c>
      <c r="E3112" s="1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7">
        <f t="shared" si="193"/>
        <v>25000</v>
      </c>
      <c r="O3112" s="5">
        <f t="shared" si="194"/>
        <v>4.0000000000000002E-4</v>
      </c>
      <c r="P3112" s="6" t="s">
        <v>8272</v>
      </c>
      <c r="Q3112" s="6" t="s">
        <v>8312</v>
      </c>
      <c r="R3112" s="11">
        <f t="shared" si="195"/>
        <v>42744.656469907408</v>
      </c>
      <c r="S3112" s="12">
        <f t="shared" si="192"/>
        <v>42784.656469907408</v>
      </c>
    </row>
    <row r="3113" spans="1:19" ht="43.2">
      <c r="A3113">
        <v>3111</v>
      </c>
      <c r="B3113" s="3" t="s">
        <v>3111</v>
      </c>
      <c r="C3113" s="3" t="s">
        <v>7221</v>
      </c>
      <c r="D3113" s="15">
        <v>20000</v>
      </c>
      <c r="E3113" s="1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7">
        <f t="shared" si="193"/>
        <v>263.15789473684208</v>
      </c>
      <c r="O3113" s="5">
        <f t="shared" si="194"/>
        <v>0.26640000000000003</v>
      </c>
      <c r="P3113" s="6" t="s">
        <v>8272</v>
      </c>
      <c r="Q3113" s="6" t="s">
        <v>8312</v>
      </c>
      <c r="R3113" s="11">
        <f t="shared" si="195"/>
        <v>41885.220138888893</v>
      </c>
      <c r="S3113" s="12">
        <f t="shared" si="192"/>
        <v>41916.220138888893</v>
      </c>
    </row>
    <row r="3114" spans="1:19" ht="43.2">
      <c r="A3114">
        <v>3112</v>
      </c>
      <c r="B3114" s="3" t="s">
        <v>3112</v>
      </c>
      <c r="C3114" s="3" t="s">
        <v>7222</v>
      </c>
      <c r="D3114" s="15">
        <v>11000</v>
      </c>
      <c r="E3114" s="1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7">
        <f t="shared" si="193"/>
        <v>1222.2222222222222</v>
      </c>
      <c r="O3114" s="5">
        <f t="shared" si="194"/>
        <v>4.7363636363636365E-2</v>
      </c>
      <c r="P3114" s="6" t="s">
        <v>8272</v>
      </c>
      <c r="Q3114" s="6" t="s">
        <v>8312</v>
      </c>
      <c r="R3114" s="11">
        <f t="shared" si="195"/>
        <v>42614.746921296297</v>
      </c>
      <c r="S3114" s="12">
        <f t="shared" si="192"/>
        <v>42674.746921296297</v>
      </c>
    </row>
    <row r="3115" spans="1:19" ht="43.2">
      <c r="A3115">
        <v>3113</v>
      </c>
      <c r="B3115" s="3" t="s">
        <v>3113</v>
      </c>
      <c r="C3115" s="3" t="s">
        <v>7223</v>
      </c>
      <c r="D3115" s="15">
        <v>109225</v>
      </c>
      <c r="E3115" s="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7">
        <f t="shared" si="193"/>
        <v>2952.0270270270271</v>
      </c>
      <c r="O3115" s="5">
        <f t="shared" si="194"/>
        <v>4.2435339894712751E-2</v>
      </c>
      <c r="P3115" s="6" t="s">
        <v>8272</v>
      </c>
      <c r="Q3115" s="6" t="s">
        <v>8312</v>
      </c>
      <c r="R3115" s="11">
        <f t="shared" si="195"/>
        <v>42081.356273148151</v>
      </c>
      <c r="S3115" s="12">
        <f t="shared" si="192"/>
        <v>42111.356273148151</v>
      </c>
    </row>
    <row r="3116" spans="1:19" ht="43.2">
      <c r="A3116">
        <v>3114</v>
      </c>
      <c r="B3116" s="3" t="s">
        <v>3114</v>
      </c>
      <c r="C3116" s="3" t="s">
        <v>7224</v>
      </c>
      <c r="D3116" s="15">
        <v>75000</v>
      </c>
      <c r="E3116" s="1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7" t="e">
        <f t="shared" si="193"/>
        <v>#DIV/0!</v>
      </c>
      <c r="O3116" s="5">
        <f t="shared" si="194"/>
        <v>0</v>
      </c>
      <c r="P3116" s="6" t="s">
        <v>8272</v>
      </c>
      <c r="Q3116" s="6" t="s">
        <v>8312</v>
      </c>
      <c r="R3116" s="11">
        <f t="shared" si="195"/>
        <v>41843.257523148146</v>
      </c>
      <c r="S3116" s="12">
        <f t="shared" si="192"/>
        <v>41903.257523148146</v>
      </c>
    </row>
    <row r="3117" spans="1:19" ht="43.2">
      <c r="A3117">
        <v>3115</v>
      </c>
      <c r="B3117" s="3" t="s">
        <v>3115</v>
      </c>
      <c r="C3117" s="3" t="s">
        <v>7225</v>
      </c>
      <c r="D3117" s="15">
        <v>10000</v>
      </c>
      <c r="E3117" s="1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7">
        <f t="shared" si="193"/>
        <v>10000</v>
      </c>
      <c r="O3117" s="5">
        <f t="shared" si="194"/>
        <v>0.03</v>
      </c>
      <c r="P3117" s="6" t="s">
        <v>8272</v>
      </c>
      <c r="Q3117" s="6" t="s">
        <v>8312</v>
      </c>
      <c r="R3117" s="11">
        <f t="shared" si="195"/>
        <v>42496.072071759263</v>
      </c>
      <c r="S3117" s="12">
        <f t="shared" si="192"/>
        <v>42526.072071759263</v>
      </c>
    </row>
    <row r="3118" spans="1:19" ht="43.2">
      <c r="A3118">
        <v>3116</v>
      </c>
      <c r="B3118" s="3" t="s">
        <v>3116</v>
      </c>
      <c r="C3118" s="3" t="s">
        <v>7226</v>
      </c>
      <c r="D3118" s="15">
        <v>750</v>
      </c>
      <c r="E3118" s="1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7">
        <f t="shared" si="193"/>
        <v>75</v>
      </c>
      <c r="O3118" s="5">
        <f t="shared" si="194"/>
        <v>0.57333333333333336</v>
      </c>
      <c r="P3118" s="6" t="s">
        <v>8272</v>
      </c>
      <c r="Q3118" s="6" t="s">
        <v>8312</v>
      </c>
      <c r="R3118" s="11">
        <f t="shared" si="195"/>
        <v>42081.140335648146</v>
      </c>
      <c r="S3118" s="12">
        <f t="shared" si="192"/>
        <v>42095.140335648146</v>
      </c>
    </row>
    <row r="3119" spans="1:19" ht="43.2">
      <c r="A3119">
        <v>3117</v>
      </c>
      <c r="B3119" s="3" t="s">
        <v>3117</v>
      </c>
      <c r="C3119" s="3" t="s">
        <v>7227</v>
      </c>
      <c r="D3119" s="15">
        <v>1000</v>
      </c>
      <c r="E3119" s="1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7">
        <f t="shared" si="193"/>
        <v>1000</v>
      </c>
      <c r="O3119" s="5">
        <f t="shared" si="194"/>
        <v>1E-3</v>
      </c>
      <c r="P3119" s="6" t="s">
        <v>8272</v>
      </c>
      <c r="Q3119" s="6" t="s">
        <v>8312</v>
      </c>
      <c r="R3119" s="11">
        <f t="shared" si="195"/>
        <v>42508.999537037038</v>
      </c>
      <c r="S3119" s="12">
        <f t="shared" si="192"/>
        <v>42517.175000000003</v>
      </c>
    </row>
    <row r="3120" spans="1:19" ht="28.8">
      <c r="A3120">
        <v>3118</v>
      </c>
      <c r="B3120" s="3" t="s">
        <v>3118</v>
      </c>
      <c r="C3120" s="3" t="s">
        <v>7228</v>
      </c>
      <c r="D3120" s="15">
        <v>500000</v>
      </c>
      <c r="E3120" s="1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7">
        <f t="shared" si="193"/>
        <v>250000</v>
      </c>
      <c r="O3120" s="5">
        <f t="shared" si="194"/>
        <v>3.0999999999999999E-3</v>
      </c>
      <c r="P3120" s="6" t="s">
        <v>8272</v>
      </c>
      <c r="Q3120" s="6" t="s">
        <v>8312</v>
      </c>
      <c r="R3120" s="11">
        <f t="shared" si="195"/>
        <v>42534.274571759262</v>
      </c>
      <c r="S3120" s="12">
        <f t="shared" si="192"/>
        <v>42553.274571759262</v>
      </c>
    </row>
    <row r="3121" spans="1:19" ht="57.6">
      <c r="A3121">
        <v>3119</v>
      </c>
      <c r="B3121" s="3" t="s">
        <v>3119</v>
      </c>
      <c r="C3121" s="3" t="s">
        <v>7229</v>
      </c>
      <c r="D3121" s="15">
        <v>10000</v>
      </c>
      <c r="E3121" s="1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7">
        <f t="shared" si="193"/>
        <v>10000</v>
      </c>
      <c r="O3121" s="5">
        <f t="shared" si="194"/>
        <v>5.0000000000000001E-4</v>
      </c>
      <c r="P3121" s="6" t="s">
        <v>8272</v>
      </c>
      <c r="Q3121" s="6" t="s">
        <v>8312</v>
      </c>
      <c r="R3121" s="11">
        <f t="shared" si="195"/>
        <v>42059.67050925926</v>
      </c>
      <c r="S3121" s="12">
        <f t="shared" si="192"/>
        <v>42089.628842592589</v>
      </c>
    </row>
    <row r="3122" spans="1:19" ht="43.2">
      <c r="A3122">
        <v>3120</v>
      </c>
      <c r="B3122" s="3" t="s">
        <v>3120</v>
      </c>
      <c r="C3122" s="3" t="s">
        <v>7230</v>
      </c>
      <c r="D3122" s="15">
        <v>1300000</v>
      </c>
      <c r="E3122" s="1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7">
        <f t="shared" si="193"/>
        <v>130000</v>
      </c>
      <c r="O3122" s="5">
        <f t="shared" si="194"/>
        <v>9.8461538461538464E-5</v>
      </c>
      <c r="P3122" s="6" t="s">
        <v>8272</v>
      </c>
      <c r="Q3122" s="6" t="s">
        <v>8312</v>
      </c>
      <c r="R3122" s="11">
        <f t="shared" si="195"/>
        <v>42435.567083333328</v>
      </c>
      <c r="S3122" s="12">
        <f t="shared" si="192"/>
        <v>42495.525416666671</v>
      </c>
    </row>
    <row r="3123" spans="1:19" ht="28.8">
      <c r="A3123">
        <v>3121</v>
      </c>
      <c r="B3123" s="3" t="s">
        <v>3121</v>
      </c>
      <c r="C3123" s="3" t="s">
        <v>7231</v>
      </c>
      <c r="D3123" s="15">
        <v>1500</v>
      </c>
      <c r="E3123" s="1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7">
        <f t="shared" si="193"/>
        <v>1500</v>
      </c>
      <c r="O3123" s="5">
        <f t="shared" si="194"/>
        <v>6.6666666666666671E-3</v>
      </c>
      <c r="P3123" s="6" t="s">
        <v>8272</v>
      </c>
      <c r="Q3123" s="6" t="s">
        <v>8312</v>
      </c>
      <c r="R3123" s="11">
        <f t="shared" si="195"/>
        <v>41848.304803240739</v>
      </c>
      <c r="S3123" s="12">
        <f t="shared" si="192"/>
        <v>41908.304803240739</v>
      </c>
    </row>
    <row r="3124" spans="1:19">
      <c r="A3124">
        <v>3122</v>
      </c>
      <c r="B3124" s="3" t="s">
        <v>3122</v>
      </c>
      <c r="C3124" s="3" t="s">
        <v>7232</v>
      </c>
      <c r="D3124" s="15">
        <v>199</v>
      </c>
      <c r="E3124" s="1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7">
        <f t="shared" si="193"/>
        <v>99.5</v>
      </c>
      <c r="O3124" s="5">
        <f t="shared" si="194"/>
        <v>0.58291457286432158</v>
      </c>
      <c r="P3124" s="6" t="s">
        <v>8272</v>
      </c>
      <c r="Q3124" s="6" t="s">
        <v>8312</v>
      </c>
      <c r="R3124" s="11">
        <f t="shared" si="195"/>
        <v>42678.557083333333</v>
      </c>
      <c r="S3124" s="12">
        <f t="shared" si="192"/>
        <v>42683.598750000005</v>
      </c>
    </row>
    <row r="3125" spans="1:19" ht="43.2">
      <c r="A3125">
        <v>3123</v>
      </c>
      <c r="B3125" s="3" t="s">
        <v>3123</v>
      </c>
      <c r="C3125" s="3" t="s">
        <v>7233</v>
      </c>
      <c r="D3125" s="15">
        <v>125000</v>
      </c>
      <c r="E3125" s="1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7">
        <f t="shared" si="193"/>
        <v>359.19540229885058</v>
      </c>
      <c r="O3125" s="5">
        <f t="shared" si="194"/>
        <v>0.68153600000000003</v>
      </c>
      <c r="P3125" s="6" t="s">
        <v>8272</v>
      </c>
      <c r="Q3125" s="6" t="s">
        <v>8312</v>
      </c>
      <c r="R3125" s="11">
        <f t="shared" si="195"/>
        <v>42530.618032407408</v>
      </c>
      <c r="S3125" s="12">
        <f t="shared" si="192"/>
        <v>42560.618032407408</v>
      </c>
    </row>
    <row r="3126" spans="1:19" ht="43.2">
      <c r="A3126">
        <v>3124</v>
      </c>
      <c r="B3126" s="3" t="s">
        <v>3124</v>
      </c>
      <c r="C3126" s="3" t="s">
        <v>7234</v>
      </c>
      <c r="D3126" s="15">
        <v>800000</v>
      </c>
      <c r="E3126" s="1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7">
        <f t="shared" si="193"/>
        <v>200000</v>
      </c>
      <c r="O3126" s="5">
        <f t="shared" si="194"/>
        <v>3.2499999999999997E-5</v>
      </c>
      <c r="P3126" s="6" t="s">
        <v>8272</v>
      </c>
      <c r="Q3126" s="6" t="s">
        <v>8312</v>
      </c>
      <c r="R3126" s="11">
        <f t="shared" si="195"/>
        <v>41977.405104166668</v>
      </c>
      <c r="S3126" s="12">
        <f t="shared" si="192"/>
        <v>42037.405104166668</v>
      </c>
    </row>
    <row r="3127" spans="1:19">
      <c r="A3127">
        <v>3125</v>
      </c>
      <c r="B3127" s="3" t="s">
        <v>3125</v>
      </c>
      <c r="C3127" s="3" t="s">
        <v>7235</v>
      </c>
      <c r="D3127" s="15">
        <v>1500000</v>
      </c>
      <c r="E3127" s="1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7" t="e">
        <f t="shared" si="193"/>
        <v>#DIV/0!</v>
      </c>
      <c r="O3127" s="5">
        <f t="shared" si="194"/>
        <v>0</v>
      </c>
      <c r="P3127" s="6" t="s">
        <v>8272</v>
      </c>
      <c r="Q3127" s="6" t="s">
        <v>8312</v>
      </c>
      <c r="R3127" s="11">
        <f t="shared" si="195"/>
        <v>42345.83185185185</v>
      </c>
      <c r="S3127" s="12">
        <f t="shared" si="192"/>
        <v>42375.83185185185</v>
      </c>
    </row>
    <row r="3128" spans="1:19" ht="72">
      <c r="A3128">
        <v>3126</v>
      </c>
      <c r="B3128" s="3" t="s">
        <v>3126</v>
      </c>
      <c r="C3128" s="3" t="s">
        <v>7236</v>
      </c>
      <c r="D3128" s="15">
        <v>25000</v>
      </c>
      <c r="E3128" s="1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7">
        <f t="shared" si="193"/>
        <v>1470.5882352941176</v>
      </c>
      <c r="O3128" s="5">
        <f t="shared" si="194"/>
        <v>4.1599999999999998E-2</v>
      </c>
      <c r="P3128" s="6" t="s">
        <v>8272</v>
      </c>
      <c r="Q3128" s="6" t="s">
        <v>8312</v>
      </c>
      <c r="R3128" s="11">
        <f t="shared" si="195"/>
        <v>42426.643078703702</v>
      </c>
      <c r="S3128" s="12">
        <f t="shared" si="192"/>
        <v>42456.601412037038</v>
      </c>
    </row>
    <row r="3129" spans="1:19" ht="43.2">
      <c r="A3129">
        <v>3127</v>
      </c>
      <c r="B3129" s="3" t="s">
        <v>3127</v>
      </c>
      <c r="C3129" s="3" t="s">
        <v>7237</v>
      </c>
      <c r="D3129" s="15">
        <v>100000</v>
      </c>
      <c r="E3129" s="1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7" t="e">
        <f t="shared" si="193"/>
        <v>#DIV/0!</v>
      </c>
      <c r="O3129" s="5">
        <f t="shared" si="194"/>
        <v>0</v>
      </c>
      <c r="P3129" s="6" t="s">
        <v>8272</v>
      </c>
      <c r="Q3129" s="6" t="s">
        <v>8312</v>
      </c>
      <c r="R3129" s="11">
        <f t="shared" si="195"/>
        <v>42034.481817129628</v>
      </c>
      <c r="S3129" s="12">
        <f t="shared" si="192"/>
        <v>42064.481817129628</v>
      </c>
    </row>
    <row r="3130" spans="1:19" ht="43.2">
      <c r="A3130">
        <v>3128</v>
      </c>
      <c r="B3130" s="3" t="s">
        <v>3128</v>
      </c>
      <c r="C3130" s="3" t="s">
        <v>7238</v>
      </c>
      <c r="D3130" s="15">
        <v>15000</v>
      </c>
      <c r="E3130" s="1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7">
        <f t="shared" si="193"/>
        <v>128.2051282051282</v>
      </c>
      <c r="O3130" s="5">
        <f t="shared" si="194"/>
        <v>1.0860666666666667</v>
      </c>
      <c r="P3130" s="6" t="s">
        <v>8272</v>
      </c>
      <c r="Q3130" s="6" t="s">
        <v>8273</v>
      </c>
      <c r="R3130" s="11">
        <f t="shared" si="195"/>
        <v>42780.450706018513</v>
      </c>
      <c r="S3130" s="12">
        <f t="shared" si="192"/>
        <v>42810.409039351856</v>
      </c>
    </row>
    <row r="3131" spans="1:19" ht="43.2">
      <c r="A3131">
        <v>3129</v>
      </c>
      <c r="B3131" s="3" t="s">
        <v>3129</v>
      </c>
      <c r="C3131" s="3" t="s">
        <v>7239</v>
      </c>
      <c r="D3131" s="15">
        <v>1250</v>
      </c>
      <c r="E3131" s="1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7">
        <f t="shared" si="193"/>
        <v>1250</v>
      </c>
      <c r="O3131" s="5">
        <f t="shared" si="194"/>
        <v>8.0000000000000002E-3</v>
      </c>
      <c r="P3131" s="6" t="s">
        <v>8272</v>
      </c>
      <c r="Q3131" s="6" t="s">
        <v>8273</v>
      </c>
      <c r="R3131" s="11">
        <f t="shared" si="195"/>
        <v>42803.467812499999</v>
      </c>
      <c r="S3131" s="12">
        <f t="shared" si="192"/>
        <v>42843.426145833335</v>
      </c>
    </row>
    <row r="3132" spans="1:19" ht="43.2">
      <c r="A3132">
        <v>3130</v>
      </c>
      <c r="B3132" s="3" t="s">
        <v>3130</v>
      </c>
      <c r="C3132" s="3" t="s">
        <v>7240</v>
      </c>
      <c r="D3132" s="15">
        <v>10000</v>
      </c>
      <c r="E3132" s="1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7">
        <f t="shared" si="193"/>
        <v>2500</v>
      </c>
      <c r="O3132" s="5">
        <f t="shared" si="194"/>
        <v>3.7499999999999999E-2</v>
      </c>
      <c r="P3132" s="6" t="s">
        <v>8272</v>
      </c>
      <c r="Q3132" s="6" t="s">
        <v>8273</v>
      </c>
      <c r="R3132" s="11">
        <f t="shared" si="195"/>
        <v>42808.265231481477</v>
      </c>
      <c r="S3132" s="12">
        <f t="shared" si="192"/>
        <v>42838.832638888889</v>
      </c>
    </row>
    <row r="3133" spans="1:19" ht="28.8">
      <c r="A3133">
        <v>3131</v>
      </c>
      <c r="B3133" s="3" t="s">
        <v>3131</v>
      </c>
      <c r="C3133" s="3" t="s">
        <v>7241</v>
      </c>
      <c r="D3133" s="15">
        <v>4100</v>
      </c>
      <c r="E3133" s="1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7">
        <f t="shared" si="193"/>
        <v>341.66666666666669</v>
      </c>
      <c r="O3133" s="5">
        <f t="shared" si="194"/>
        <v>0.15731707317073171</v>
      </c>
      <c r="P3133" s="6" t="s">
        <v>8272</v>
      </c>
      <c r="Q3133" s="6" t="s">
        <v>8273</v>
      </c>
      <c r="R3133" s="11">
        <f t="shared" si="195"/>
        <v>42803.204224537039</v>
      </c>
      <c r="S3133" s="12">
        <f t="shared" si="192"/>
        <v>42833.162557870368</v>
      </c>
    </row>
    <row r="3134" spans="1:19" ht="28.8">
      <c r="A3134">
        <v>3132</v>
      </c>
      <c r="B3134" s="3" t="s">
        <v>3132</v>
      </c>
      <c r="C3134" s="3" t="s">
        <v>7242</v>
      </c>
      <c r="D3134" s="15">
        <v>30000</v>
      </c>
      <c r="E3134" s="1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7">
        <f t="shared" si="193"/>
        <v>30000</v>
      </c>
      <c r="O3134" s="5">
        <f t="shared" si="194"/>
        <v>3.3333333333333332E-4</v>
      </c>
      <c r="P3134" s="6" t="s">
        <v>8272</v>
      </c>
      <c r="Q3134" s="6" t="s">
        <v>8273</v>
      </c>
      <c r="R3134" s="11">
        <f t="shared" si="195"/>
        <v>42785.975231481483</v>
      </c>
      <c r="S3134" s="12">
        <f t="shared" si="192"/>
        <v>42845.933564814812</v>
      </c>
    </row>
    <row r="3135" spans="1:19" ht="43.2">
      <c r="A3135">
        <v>3133</v>
      </c>
      <c r="B3135" s="3" t="s">
        <v>3133</v>
      </c>
      <c r="C3135" s="3" t="s">
        <v>7243</v>
      </c>
      <c r="D3135" s="15">
        <v>500</v>
      </c>
      <c r="E3135" s="1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7">
        <f t="shared" si="193"/>
        <v>31.25</v>
      </c>
      <c r="O3135" s="5">
        <f t="shared" si="194"/>
        <v>1.08</v>
      </c>
      <c r="P3135" s="6" t="s">
        <v>8272</v>
      </c>
      <c r="Q3135" s="6" t="s">
        <v>8273</v>
      </c>
      <c r="R3135" s="11">
        <f t="shared" si="195"/>
        <v>42788.190208333333</v>
      </c>
      <c r="S3135" s="12">
        <f t="shared" si="192"/>
        <v>42818.148541666669</v>
      </c>
    </row>
    <row r="3136" spans="1:19" ht="43.2">
      <c r="A3136">
        <v>3134</v>
      </c>
      <c r="B3136" s="3" t="s">
        <v>3134</v>
      </c>
      <c r="C3136" s="3" t="s">
        <v>7244</v>
      </c>
      <c r="D3136" s="15">
        <v>1000</v>
      </c>
      <c r="E3136" s="1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7">
        <f t="shared" si="193"/>
        <v>83.333333333333329</v>
      </c>
      <c r="O3136" s="5">
        <f t="shared" si="194"/>
        <v>0.22500000000000001</v>
      </c>
      <c r="P3136" s="6" t="s">
        <v>8272</v>
      </c>
      <c r="Q3136" s="6" t="s">
        <v>8273</v>
      </c>
      <c r="R3136" s="11">
        <f t="shared" si="195"/>
        <v>42800.345127314809</v>
      </c>
      <c r="S3136" s="12">
        <f t="shared" si="192"/>
        <v>42821.303460648152</v>
      </c>
    </row>
    <row r="3137" spans="1:19" ht="43.2">
      <c r="A3137">
        <v>3135</v>
      </c>
      <c r="B3137" s="3" t="s">
        <v>3135</v>
      </c>
      <c r="C3137" s="3" t="s">
        <v>7245</v>
      </c>
      <c r="D3137" s="15">
        <v>777</v>
      </c>
      <c r="E3137" s="1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7">
        <f t="shared" si="193"/>
        <v>111</v>
      </c>
      <c r="O3137" s="5">
        <f t="shared" si="194"/>
        <v>0.20849420849420849</v>
      </c>
      <c r="P3137" s="6" t="s">
        <v>8272</v>
      </c>
      <c r="Q3137" s="6" t="s">
        <v>8273</v>
      </c>
      <c r="R3137" s="11">
        <f t="shared" si="195"/>
        <v>42806.776863425926</v>
      </c>
      <c r="S3137" s="12">
        <f t="shared" si="192"/>
        <v>42828.776863425926</v>
      </c>
    </row>
    <row r="3138" spans="1:19" ht="43.2">
      <c r="A3138">
        <v>3136</v>
      </c>
      <c r="B3138" s="3" t="s">
        <v>3136</v>
      </c>
      <c r="C3138" s="3" t="s">
        <v>7246</v>
      </c>
      <c r="D3138" s="15">
        <v>500</v>
      </c>
      <c r="E3138" s="1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7">
        <f t="shared" si="193"/>
        <v>22.727272727272727</v>
      </c>
      <c r="O3138" s="5">
        <f t="shared" si="194"/>
        <v>1.278</v>
      </c>
      <c r="P3138" s="6" t="s">
        <v>8272</v>
      </c>
      <c r="Q3138" s="6" t="s">
        <v>8273</v>
      </c>
      <c r="R3138" s="11">
        <f t="shared" si="195"/>
        <v>42789.087430555555</v>
      </c>
      <c r="S3138" s="12">
        <f t="shared" ref="S3138:S3201" si="196">(I3138/86400)+25569+(-9/24)</f>
        <v>42825.582638888889</v>
      </c>
    </row>
    <row r="3139" spans="1:19" ht="28.8">
      <c r="A3139">
        <v>3137</v>
      </c>
      <c r="B3139" s="3" t="s">
        <v>3137</v>
      </c>
      <c r="C3139" s="3" t="s">
        <v>7247</v>
      </c>
      <c r="D3139" s="15">
        <v>1500</v>
      </c>
      <c r="E3139" s="1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7">
        <f t="shared" ref="N3139:N3202" si="197">D3139/L3139</f>
        <v>1500</v>
      </c>
      <c r="O3139" s="5">
        <f t="shared" ref="O3139:O3202" si="198">E3139/D3139</f>
        <v>3.3333333333333333E-2</v>
      </c>
      <c r="P3139" s="6" t="s">
        <v>8272</v>
      </c>
      <c r="Q3139" s="6" t="s">
        <v>8273</v>
      </c>
      <c r="R3139" s="11">
        <f t="shared" ref="R3139:R3202" si="199">(J3139/86400)+25569+(-9/24)</f>
        <v>42807.510057870371</v>
      </c>
      <c r="S3139" s="12">
        <f t="shared" si="196"/>
        <v>42858.425000000003</v>
      </c>
    </row>
    <row r="3140" spans="1:19" ht="57.6">
      <c r="A3140">
        <v>3138</v>
      </c>
      <c r="B3140" s="3" t="s">
        <v>3138</v>
      </c>
      <c r="C3140" s="3" t="s">
        <v>7248</v>
      </c>
      <c r="D3140" s="15">
        <v>200</v>
      </c>
      <c r="E3140" s="1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7" t="e">
        <f t="shared" si="197"/>
        <v>#DIV/0!</v>
      </c>
      <c r="O3140" s="5">
        <f t="shared" si="198"/>
        <v>0</v>
      </c>
      <c r="P3140" s="6" t="s">
        <v>8272</v>
      </c>
      <c r="Q3140" s="6" t="s">
        <v>8273</v>
      </c>
      <c r="R3140" s="11">
        <f t="shared" si="199"/>
        <v>42809.270914351851</v>
      </c>
      <c r="S3140" s="12">
        <f t="shared" si="196"/>
        <v>42828.270914351851</v>
      </c>
    </row>
    <row r="3141" spans="1:19" ht="43.2">
      <c r="A3141">
        <v>3139</v>
      </c>
      <c r="B3141" s="3" t="s">
        <v>3139</v>
      </c>
      <c r="C3141" s="3" t="s">
        <v>7249</v>
      </c>
      <c r="D3141" s="15">
        <v>50000</v>
      </c>
      <c r="E3141" s="1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7">
        <f t="shared" si="197"/>
        <v>8333.3333333333339</v>
      </c>
      <c r="O3141" s="5">
        <f t="shared" si="198"/>
        <v>5.3999999999999999E-2</v>
      </c>
      <c r="P3141" s="6" t="s">
        <v>8272</v>
      </c>
      <c r="Q3141" s="6" t="s">
        <v>8273</v>
      </c>
      <c r="R3141" s="11">
        <f t="shared" si="199"/>
        <v>42784.895370370374</v>
      </c>
      <c r="S3141" s="12">
        <f t="shared" si="196"/>
        <v>42818.814583333333</v>
      </c>
    </row>
    <row r="3142" spans="1:19" ht="57.6">
      <c r="A3142">
        <v>3140</v>
      </c>
      <c r="B3142" s="3" t="s">
        <v>3140</v>
      </c>
      <c r="C3142" s="3" t="s">
        <v>7250</v>
      </c>
      <c r="D3142" s="15">
        <v>10000</v>
      </c>
      <c r="E3142" s="1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7">
        <f t="shared" si="197"/>
        <v>2500</v>
      </c>
      <c r="O3142" s="5">
        <f t="shared" si="198"/>
        <v>9.5999999999999992E-3</v>
      </c>
      <c r="P3142" s="6" t="s">
        <v>8272</v>
      </c>
      <c r="Q3142" s="6" t="s">
        <v>8273</v>
      </c>
      <c r="R3142" s="11">
        <f t="shared" si="199"/>
        <v>42802.343784722223</v>
      </c>
      <c r="S3142" s="12">
        <f t="shared" si="196"/>
        <v>42832.302118055552</v>
      </c>
    </row>
    <row r="3143" spans="1:19" ht="57.6">
      <c r="A3143">
        <v>3141</v>
      </c>
      <c r="B3143" s="3" t="s">
        <v>3141</v>
      </c>
      <c r="C3143" s="3" t="s">
        <v>7251</v>
      </c>
      <c r="D3143" s="15">
        <v>500</v>
      </c>
      <c r="E3143" s="1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7">
        <f t="shared" si="197"/>
        <v>62.5</v>
      </c>
      <c r="O3143" s="5">
        <f t="shared" si="198"/>
        <v>0.51600000000000001</v>
      </c>
      <c r="P3143" s="6" t="s">
        <v>8272</v>
      </c>
      <c r="Q3143" s="6" t="s">
        <v>8273</v>
      </c>
      <c r="R3143" s="11">
        <f t="shared" si="199"/>
        <v>42800.378333333334</v>
      </c>
      <c r="S3143" s="12">
        <f t="shared" si="196"/>
        <v>42841.458333333328</v>
      </c>
    </row>
    <row r="3144" spans="1:19" ht="43.2">
      <c r="A3144">
        <v>3142</v>
      </c>
      <c r="B3144" s="3" t="s">
        <v>3142</v>
      </c>
      <c r="C3144" s="3" t="s">
        <v>7252</v>
      </c>
      <c r="D3144" s="15">
        <v>2750</v>
      </c>
      <c r="E3144" s="1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7">
        <f t="shared" si="197"/>
        <v>916.66666666666663</v>
      </c>
      <c r="O3144" s="5">
        <f t="shared" si="198"/>
        <v>1.6363636363636365E-2</v>
      </c>
      <c r="P3144" s="6" t="s">
        <v>8272</v>
      </c>
      <c r="Q3144" s="6" t="s">
        <v>8273</v>
      </c>
      <c r="R3144" s="11">
        <f t="shared" si="199"/>
        <v>42783.138182870374</v>
      </c>
      <c r="S3144" s="12">
        <f t="shared" si="196"/>
        <v>42813.096516203703</v>
      </c>
    </row>
    <row r="3145" spans="1:19" ht="57.6">
      <c r="A3145">
        <v>3143</v>
      </c>
      <c r="B3145" s="3" t="s">
        <v>3143</v>
      </c>
      <c r="C3145" s="3" t="s">
        <v>7253</v>
      </c>
      <c r="D3145" s="15">
        <v>700</v>
      </c>
      <c r="E3145" s="1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7" t="e">
        <f t="shared" si="197"/>
        <v>#DIV/0!</v>
      </c>
      <c r="O3145" s="5">
        <f t="shared" si="198"/>
        <v>0</v>
      </c>
      <c r="P3145" s="6" t="s">
        <v>8272</v>
      </c>
      <c r="Q3145" s="6" t="s">
        <v>8273</v>
      </c>
      <c r="R3145" s="11">
        <f t="shared" si="199"/>
        <v>42807.983287037037</v>
      </c>
      <c r="S3145" s="12">
        <f t="shared" si="196"/>
        <v>42833.983287037037</v>
      </c>
    </row>
    <row r="3146" spans="1:19" ht="57.6">
      <c r="A3146">
        <v>3144</v>
      </c>
      <c r="B3146" s="3" t="s">
        <v>3144</v>
      </c>
      <c r="C3146" s="3" t="s">
        <v>7254</v>
      </c>
      <c r="D3146" s="15">
        <v>10000</v>
      </c>
      <c r="E3146" s="1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7">
        <f t="shared" si="197"/>
        <v>333.33333333333331</v>
      </c>
      <c r="O3146" s="5">
        <f t="shared" si="198"/>
        <v>0.754</v>
      </c>
      <c r="P3146" s="6" t="s">
        <v>8272</v>
      </c>
      <c r="Q3146" s="6" t="s">
        <v>8273</v>
      </c>
      <c r="R3146" s="11">
        <f t="shared" si="199"/>
        <v>42796.163275462968</v>
      </c>
      <c r="S3146" s="12">
        <f t="shared" si="196"/>
        <v>42812.875</v>
      </c>
    </row>
    <row r="3147" spans="1:19" ht="43.2">
      <c r="A3147">
        <v>3145</v>
      </c>
      <c r="B3147" s="3" t="s">
        <v>3145</v>
      </c>
      <c r="C3147" s="3" t="s">
        <v>7255</v>
      </c>
      <c r="D3147" s="15">
        <v>25000</v>
      </c>
      <c r="E3147" s="1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7" t="e">
        <f t="shared" si="197"/>
        <v>#DIV/0!</v>
      </c>
      <c r="O3147" s="5">
        <f t="shared" si="198"/>
        <v>0</v>
      </c>
      <c r="P3147" s="6" t="s">
        <v>8272</v>
      </c>
      <c r="Q3147" s="6" t="s">
        <v>8273</v>
      </c>
      <c r="R3147" s="11">
        <f t="shared" si="199"/>
        <v>42761.665902777779</v>
      </c>
      <c r="S3147" s="12">
        <f t="shared" si="196"/>
        <v>42821.624236111107</v>
      </c>
    </row>
    <row r="3148" spans="1:19" ht="43.2">
      <c r="A3148">
        <v>3146</v>
      </c>
      <c r="B3148" s="3" t="s">
        <v>3146</v>
      </c>
      <c r="C3148" s="3" t="s">
        <v>7256</v>
      </c>
      <c r="D3148" s="15">
        <v>50000</v>
      </c>
      <c r="E3148" s="1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7">
        <f t="shared" si="197"/>
        <v>4166.666666666667</v>
      </c>
      <c r="O3148" s="5">
        <f t="shared" si="198"/>
        <v>0.105</v>
      </c>
      <c r="P3148" s="6" t="s">
        <v>8272</v>
      </c>
      <c r="Q3148" s="6" t="s">
        <v>8273</v>
      </c>
      <c r="R3148" s="11">
        <f t="shared" si="199"/>
        <v>42796.307476851856</v>
      </c>
      <c r="S3148" s="12">
        <f t="shared" si="196"/>
        <v>42841.265810185185</v>
      </c>
    </row>
    <row r="3149" spans="1:19" ht="43.2">
      <c r="A3149">
        <v>3147</v>
      </c>
      <c r="B3149" s="3" t="s">
        <v>3147</v>
      </c>
      <c r="C3149" s="3" t="s">
        <v>7257</v>
      </c>
      <c r="D3149" s="15">
        <v>20000</v>
      </c>
      <c r="E3149" s="1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7">
        <f t="shared" si="197"/>
        <v>93.896713615023472</v>
      </c>
      <c r="O3149" s="5">
        <f t="shared" si="198"/>
        <v>1.1752499999999999</v>
      </c>
      <c r="P3149" s="6" t="s">
        <v>8272</v>
      </c>
      <c r="Q3149" s="6" t="s">
        <v>8273</v>
      </c>
      <c r="R3149" s="11">
        <f t="shared" si="199"/>
        <v>41909.59438657407</v>
      </c>
      <c r="S3149" s="12">
        <f t="shared" si="196"/>
        <v>41949.636053240742</v>
      </c>
    </row>
    <row r="3150" spans="1:19" ht="28.8">
      <c r="A3150">
        <v>3148</v>
      </c>
      <c r="B3150" s="3" t="s">
        <v>3148</v>
      </c>
      <c r="C3150" s="3" t="s">
        <v>7258</v>
      </c>
      <c r="D3150" s="15">
        <v>1800</v>
      </c>
      <c r="E3150" s="1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7">
        <f t="shared" si="197"/>
        <v>31.578947368421051</v>
      </c>
      <c r="O3150" s="5">
        <f t="shared" si="198"/>
        <v>1.3116666666666668</v>
      </c>
      <c r="P3150" s="6" t="s">
        <v>8272</v>
      </c>
      <c r="Q3150" s="6" t="s">
        <v>8273</v>
      </c>
      <c r="R3150" s="11">
        <f t="shared" si="199"/>
        <v>41891.290324074071</v>
      </c>
      <c r="S3150" s="12">
        <f t="shared" si="196"/>
        <v>41912.791666666664</v>
      </c>
    </row>
    <row r="3151" spans="1:19" ht="43.2">
      <c r="A3151">
        <v>3149</v>
      </c>
      <c r="B3151" s="3" t="s">
        <v>3149</v>
      </c>
      <c r="C3151" s="3" t="s">
        <v>7259</v>
      </c>
      <c r="D3151" s="15">
        <v>1250</v>
      </c>
      <c r="E3151" s="1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7">
        <f t="shared" si="197"/>
        <v>50</v>
      </c>
      <c r="O3151" s="5">
        <f t="shared" si="198"/>
        <v>1.04</v>
      </c>
      <c r="P3151" s="6" t="s">
        <v>8272</v>
      </c>
      <c r="Q3151" s="6" t="s">
        <v>8273</v>
      </c>
      <c r="R3151" s="11">
        <f t="shared" si="199"/>
        <v>41225.642361111109</v>
      </c>
      <c r="S3151" s="12">
        <f t="shared" si="196"/>
        <v>41249.708333333336</v>
      </c>
    </row>
    <row r="3152" spans="1:19" ht="57.6">
      <c r="A3152">
        <v>3150</v>
      </c>
      <c r="B3152" s="3" t="s">
        <v>3150</v>
      </c>
      <c r="C3152" s="3" t="s">
        <v>7260</v>
      </c>
      <c r="D3152" s="15">
        <v>3500</v>
      </c>
      <c r="E3152" s="1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7">
        <f t="shared" si="197"/>
        <v>33.653846153846153</v>
      </c>
      <c r="O3152" s="5">
        <f t="shared" si="198"/>
        <v>1.01</v>
      </c>
      <c r="P3152" s="6" t="s">
        <v>8272</v>
      </c>
      <c r="Q3152" s="6" t="s">
        <v>8273</v>
      </c>
      <c r="R3152" s="11">
        <f t="shared" si="199"/>
        <v>40477.888923611114</v>
      </c>
      <c r="S3152" s="12">
        <f t="shared" si="196"/>
        <v>40567.791666666664</v>
      </c>
    </row>
    <row r="3153" spans="1:19" ht="43.2">
      <c r="A3153">
        <v>3151</v>
      </c>
      <c r="B3153" s="3" t="s">
        <v>3151</v>
      </c>
      <c r="C3153" s="3" t="s">
        <v>7261</v>
      </c>
      <c r="D3153" s="15">
        <v>3500</v>
      </c>
      <c r="E3153" s="1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7">
        <f t="shared" si="197"/>
        <v>102.94117647058823</v>
      </c>
      <c r="O3153" s="5">
        <f t="shared" si="198"/>
        <v>1.004</v>
      </c>
      <c r="P3153" s="6" t="s">
        <v>8272</v>
      </c>
      <c r="Q3153" s="6" t="s">
        <v>8273</v>
      </c>
      <c r="R3153" s="11">
        <f t="shared" si="199"/>
        <v>41862.46497685185</v>
      </c>
      <c r="S3153" s="12">
        <f t="shared" si="196"/>
        <v>41892.46497685185</v>
      </c>
    </row>
    <row r="3154" spans="1:19" ht="43.2">
      <c r="A3154">
        <v>3152</v>
      </c>
      <c r="B3154" s="3" t="s">
        <v>3152</v>
      </c>
      <c r="C3154" s="3" t="s">
        <v>7262</v>
      </c>
      <c r="D3154" s="15">
        <v>2200</v>
      </c>
      <c r="E3154" s="1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7">
        <f t="shared" si="197"/>
        <v>32.835820895522389</v>
      </c>
      <c r="O3154" s="5">
        <f t="shared" si="198"/>
        <v>1.0595454545454546</v>
      </c>
      <c r="P3154" s="6" t="s">
        <v>8272</v>
      </c>
      <c r="Q3154" s="6" t="s">
        <v>8273</v>
      </c>
      <c r="R3154" s="11">
        <f t="shared" si="199"/>
        <v>41550.492673611108</v>
      </c>
      <c r="S3154" s="12">
        <f t="shared" si="196"/>
        <v>41580.492673611108</v>
      </c>
    </row>
    <row r="3155" spans="1:19" ht="43.2">
      <c r="A3155">
        <v>3153</v>
      </c>
      <c r="B3155" s="3" t="s">
        <v>3153</v>
      </c>
      <c r="C3155" s="3" t="s">
        <v>7263</v>
      </c>
      <c r="D3155" s="15">
        <v>3000</v>
      </c>
      <c r="E3155" s="1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7">
        <f t="shared" si="197"/>
        <v>12.448132780082988</v>
      </c>
      <c r="O3155" s="5">
        <f t="shared" si="198"/>
        <v>3.3558333333333334</v>
      </c>
      <c r="P3155" s="6" t="s">
        <v>8272</v>
      </c>
      <c r="Q3155" s="6" t="s">
        <v>8273</v>
      </c>
      <c r="R3155" s="11">
        <f t="shared" si="199"/>
        <v>40632.779363425929</v>
      </c>
      <c r="S3155" s="12">
        <f t="shared" si="196"/>
        <v>40663.832638888889</v>
      </c>
    </row>
    <row r="3156" spans="1:19" ht="43.2">
      <c r="A3156">
        <v>3154</v>
      </c>
      <c r="B3156" s="3" t="s">
        <v>3154</v>
      </c>
      <c r="C3156" s="3" t="s">
        <v>7264</v>
      </c>
      <c r="D3156" s="15">
        <v>7000</v>
      </c>
      <c r="E3156" s="1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7">
        <f t="shared" si="197"/>
        <v>56.91056910569106</v>
      </c>
      <c r="O3156" s="5">
        <f t="shared" si="198"/>
        <v>1.1292857142857142</v>
      </c>
      <c r="P3156" s="6" t="s">
        <v>8272</v>
      </c>
      <c r="Q3156" s="6" t="s">
        <v>8273</v>
      </c>
      <c r="R3156" s="11">
        <f t="shared" si="199"/>
        <v>40970.500671296293</v>
      </c>
      <c r="S3156" s="12">
        <f t="shared" si="196"/>
        <v>41000.459004629629</v>
      </c>
    </row>
    <row r="3157" spans="1:19" ht="43.2">
      <c r="A3157">
        <v>3155</v>
      </c>
      <c r="B3157" s="3" t="s">
        <v>3155</v>
      </c>
      <c r="C3157" s="3" t="s">
        <v>7265</v>
      </c>
      <c r="D3157" s="15">
        <v>5000</v>
      </c>
      <c r="E3157" s="1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7">
        <f t="shared" si="197"/>
        <v>16.556291390728475</v>
      </c>
      <c r="O3157" s="5">
        <f t="shared" si="198"/>
        <v>1.885046</v>
      </c>
      <c r="P3157" s="6" t="s">
        <v>8272</v>
      </c>
      <c r="Q3157" s="6" t="s">
        <v>8273</v>
      </c>
      <c r="R3157" s="11">
        <f t="shared" si="199"/>
        <v>41233.124131944445</v>
      </c>
      <c r="S3157" s="12">
        <f t="shared" si="196"/>
        <v>41263.124131944445</v>
      </c>
    </row>
    <row r="3158" spans="1:19" ht="43.2">
      <c r="A3158">
        <v>3156</v>
      </c>
      <c r="B3158" s="3" t="s">
        <v>3156</v>
      </c>
      <c r="C3158" s="3" t="s">
        <v>7266</v>
      </c>
      <c r="D3158" s="15">
        <v>5500</v>
      </c>
      <c r="E3158" s="1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7">
        <f t="shared" si="197"/>
        <v>61.797752808988761</v>
      </c>
      <c r="O3158" s="5">
        <f t="shared" si="198"/>
        <v>1.0181818181818181</v>
      </c>
      <c r="P3158" s="6" t="s">
        <v>8272</v>
      </c>
      <c r="Q3158" s="6" t="s">
        <v>8273</v>
      </c>
      <c r="R3158" s="11">
        <f t="shared" si="199"/>
        <v>41026.578055555554</v>
      </c>
      <c r="S3158" s="12">
        <f t="shared" si="196"/>
        <v>41061.578055555554</v>
      </c>
    </row>
    <row r="3159" spans="1:19" ht="28.8">
      <c r="A3159">
        <v>3157</v>
      </c>
      <c r="B3159" s="3" t="s">
        <v>3157</v>
      </c>
      <c r="C3159" s="3" t="s">
        <v>7267</v>
      </c>
      <c r="D3159" s="15">
        <v>4000</v>
      </c>
      <c r="E3159" s="1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7">
        <f t="shared" si="197"/>
        <v>97.560975609756099</v>
      </c>
      <c r="O3159" s="5">
        <f t="shared" si="198"/>
        <v>1.01</v>
      </c>
      <c r="P3159" s="6" t="s">
        <v>8272</v>
      </c>
      <c r="Q3159" s="6" t="s">
        <v>8273</v>
      </c>
      <c r="R3159" s="11">
        <f t="shared" si="199"/>
        <v>41829.413252314815</v>
      </c>
      <c r="S3159" s="12">
        <f t="shared" si="196"/>
        <v>41838.833333333336</v>
      </c>
    </row>
    <row r="3160" spans="1:19" ht="28.8">
      <c r="A3160">
        <v>3158</v>
      </c>
      <c r="B3160" s="3" t="s">
        <v>3158</v>
      </c>
      <c r="C3160" s="3" t="s">
        <v>7268</v>
      </c>
      <c r="D3160" s="15">
        <v>5000</v>
      </c>
      <c r="E3160" s="1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7">
        <f t="shared" si="197"/>
        <v>72.463768115942031</v>
      </c>
      <c r="O3160" s="5">
        <f t="shared" si="198"/>
        <v>1.1399999999999999</v>
      </c>
      <c r="P3160" s="6" t="s">
        <v>8272</v>
      </c>
      <c r="Q3160" s="6" t="s">
        <v>8273</v>
      </c>
      <c r="R3160" s="11">
        <f t="shared" si="199"/>
        <v>41447.464722222227</v>
      </c>
      <c r="S3160" s="12">
        <f t="shared" si="196"/>
        <v>41477.464722222227</v>
      </c>
    </row>
    <row r="3161" spans="1:19" ht="43.2">
      <c r="A3161">
        <v>3159</v>
      </c>
      <c r="B3161" s="3" t="s">
        <v>3159</v>
      </c>
      <c r="C3161" s="3" t="s">
        <v>7269</v>
      </c>
      <c r="D3161" s="15">
        <v>1500</v>
      </c>
      <c r="E3161" s="1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7">
        <f t="shared" si="197"/>
        <v>28.846153846153847</v>
      </c>
      <c r="O3161" s="5">
        <f t="shared" si="198"/>
        <v>1.3348133333333334</v>
      </c>
      <c r="P3161" s="6" t="s">
        <v>8272</v>
      </c>
      <c r="Q3161" s="6" t="s">
        <v>8273</v>
      </c>
      <c r="R3161" s="11">
        <f t="shared" si="199"/>
        <v>40883.691678240742</v>
      </c>
      <c r="S3161" s="12">
        <f t="shared" si="196"/>
        <v>40926.583333333336</v>
      </c>
    </row>
    <row r="3162" spans="1:19" ht="43.2">
      <c r="A3162">
        <v>3160</v>
      </c>
      <c r="B3162" s="3" t="s">
        <v>3160</v>
      </c>
      <c r="C3162" s="3" t="s">
        <v>7270</v>
      </c>
      <c r="D3162" s="15">
        <v>4500</v>
      </c>
      <c r="E3162" s="1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7">
        <f t="shared" si="197"/>
        <v>78.94736842105263</v>
      </c>
      <c r="O3162" s="5">
        <f t="shared" si="198"/>
        <v>1.0153333333333334</v>
      </c>
      <c r="P3162" s="6" t="s">
        <v>8272</v>
      </c>
      <c r="Q3162" s="6" t="s">
        <v>8273</v>
      </c>
      <c r="R3162" s="11">
        <f t="shared" si="199"/>
        <v>41840.88989583333</v>
      </c>
      <c r="S3162" s="12">
        <f t="shared" si="196"/>
        <v>41863.832638888889</v>
      </c>
    </row>
    <row r="3163" spans="1:19" ht="57.6">
      <c r="A3163">
        <v>3161</v>
      </c>
      <c r="B3163" s="3" t="s">
        <v>3161</v>
      </c>
      <c r="C3163" s="3" t="s">
        <v>7271</v>
      </c>
      <c r="D3163" s="15">
        <v>2000</v>
      </c>
      <c r="E3163" s="1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7">
        <f t="shared" si="197"/>
        <v>27.027027027027028</v>
      </c>
      <c r="O3163" s="5">
        <f t="shared" si="198"/>
        <v>1.0509999999999999</v>
      </c>
      <c r="P3163" s="6" t="s">
        <v>8272</v>
      </c>
      <c r="Q3163" s="6" t="s">
        <v>8273</v>
      </c>
      <c r="R3163" s="11">
        <f t="shared" si="199"/>
        <v>41897.161134259259</v>
      </c>
      <c r="S3163" s="12">
        <f t="shared" si="196"/>
        <v>41927.161134259259</v>
      </c>
    </row>
    <row r="3164" spans="1:19" ht="43.2">
      <c r="A3164">
        <v>3162</v>
      </c>
      <c r="B3164" s="3" t="s">
        <v>3162</v>
      </c>
      <c r="C3164" s="3" t="s">
        <v>7272</v>
      </c>
      <c r="D3164" s="15">
        <v>4000</v>
      </c>
      <c r="E3164" s="1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7">
        <f t="shared" si="197"/>
        <v>63.492063492063494</v>
      </c>
      <c r="O3164" s="5">
        <f t="shared" si="198"/>
        <v>1.2715000000000001</v>
      </c>
      <c r="P3164" s="6" t="s">
        <v>8272</v>
      </c>
      <c r="Q3164" s="6" t="s">
        <v>8273</v>
      </c>
      <c r="R3164" s="11">
        <f t="shared" si="199"/>
        <v>41799.310902777775</v>
      </c>
      <c r="S3164" s="12">
        <f t="shared" si="196"/>
        <v>41826.708333333336</v>
      </c>
    </row>
    <row r="3165" spans="1:19" ht="43.2">
      <c r="A3165">
        <v>3163</v>
      </c>
      <c r="B3165" s="3" t="s">
        <v>3163</v>
      </c>
      <c r="C3165" s="3" t="s">
        <v>7273</v>
      </c>
      <c r="D3165" s="15">
        <v>13000</v>
      </c>
      <c r="E3165" s="1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7">
        <f t="shared" si="197"/>
        <v>180.55555555555554</v>
      </c>
      <c r="O3165" s="5">
        <f t="shared" si="198"/>
        <v>1.1115384615384616</v>
      </c>
      <c r="P3165" s="6" t="s">
        <v>8272</v>
      </c>
      <c r="Q3165" s="6" t="s">
        <v>8273</v>
      </c>
      <c r="R3165" s="11">
        <f t="shared" si="199"/>
        <v>41775.378761574073</v>
      </c>
      <c r="S3165" s="12">
        <f t="shared" si="196"/>
        <v>41805.378761574073</v>
      </c>
    </row>
    <row r="3166" spans="1:19" ht="57.6">
      <c r="A3166">
        <v>3164</v>
      </c>
      <c r="B3166" s="3" t="s">
        <v>3164</v>
      </c>
      <c r="C3166" s="3" t="s">
        <v>7274</v>
      </c>
      <c r="D3166" s="15">
        <v>2500</v>
      </c>
      <c r="E3166" s="1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7">
        <f t="shared" si="197"/>
        <v>35.2112676056338</v>
      </c>
      <c r="O3166" s="5">
        <f t="shared" si="198"/>
        <v>1.0676000000000001</v>
      </c>
      <c r="P3166" s="6" t="s">
        <v>8272</v>
      </c>
      <c r="Q3166" s="6" t="s">
        <v>8273</v>
      </c>
      <c r="R3166" s="11">
        <f t="shared" si="199"/>
        <v>41766.430729166663</v>
      </c>
      <c r="S3166" s="12">
        <f t="shared" si="196"/>
        <v>41799.430729166663</v>
      </c>
    </row>
    <row r="3167" spans="1:19" ht="57.6">
      <c r="A3167">
        <v>3165</v>
      </c>
      <c r="B3167" s="3" t="s">
        <v>3165</v>
      </c>
      <c r="C3167" s="3" t="s">
        <v>7275</v>
      </c>
      <c r="D3167" s="15">
        <v>750</v>
      </c>
      <c r="E3167" s="1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7">
        <f t="shared" si="197"/>
        <v>35.714285714285715</v>
      </c>
      <c r="O3167" s="5">
        <f t="shared" si="198"/>
        <v>1.6266666666666667</v>
      </c>
      <c r="P3167" s="6" t="s">
        <v>8272</v>
      </c>
      <c r="Q3167" s="6" t="s">
        <v>8273</v>
      </c>
      <c r="R3167" s="11">
        <f t="shared" si="199"/>
        <v>40643.784259259257</v>
      </c>
      <c r="S3167" s="12">
        <f t="shared" si="196"/>
        <v>40665.790972222225</v>
      </c>
    </row>
    <row r="3168" spans="1:19" ht="43.2">
      <c r="A3168">
        <v>3166</v>
      </c>
      <c r="B3168" s="3" t="s">
        <v>3166</v>
      </c>
      <c r="C3168" s="3" t="s">
        <v>7276</v>
      </c>
      <c r="D3168" s="15">
        <v>35000</v>
      </c>
      <c r="E3168" s="1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7">
        <f t="shared" si="197"/>
        <v>37.634408602150536</v>
      </c>
      <c r="O3168" s="5">
        <f t="shared" si="198"/>
        <v>1.6022808571428573</v>
      </c>
      <c r="P3168" s="6" t="s">
        <v>8272</v>
      </c>
      <c r="Q3168" s="6" t="s">
        <v>8273</v>
      </c>
      <c r="R3168" s="11">
        <f t="shared" si="199"/>
        <v>41940.31658564815</v>
      </c>
      <c r="S3168" s="12">
        <f t="shared" si="196"/>
        <v>41968.957638888889</v>
      </c>
    </row>
    <row r="3169" spans="1:19" ht="28.8">
      <c r="A3169">
        <v>3167</v>
      </c>
      <c r="B3169" s="3" t="s">
        <v>3167</v>
      </c>
      <c r="C3169" s="3" t="s">
        <v>7277</v>
      </c>
      <c r="D3169" s="15">
        <v>3000</v>
      </c>
      <c r="E3169" s="1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7">
        <f t="shared" si="197"/>
        <v>54.545454545454547</v>
      </c>
      <c r="O3169" s="5">
        <f t="shared" si="198"/>
        <v>1.1616666666666666</v>
      </c>
      <c r="P3169" s="6" t="s">
        <v>8272</v>
      </c>
      <c r="Q3169" s="6" t="s">
        <v>8273</v>
      </c>
      <c r="R3169" s="11">
        <f t="shared" si="199"/>
        <v>41838.800706018519</v>
      </c>
      <c r="S3169" s="12">
        <f t="shared" si="196"/>
        <v>41852.800706018519</v>
      </c>
    </row>
    <row r="3170" spans="1:19" ht="43.2">
      <c r="A3170">
        <v>3168</v>
      </c>
      <c r="B3170" s="3" t="s">
        <v>3168</v>
      </c>
      <c r="C3170" s="3" t="s">
        <v>7278</v>
      </c>
      <c r="D3170" s="15">
        <v>2500</v>
      </c>
      <c r="E3170" s="1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7">
        <f t="shared" si="197"/>
        <v>40.983606557377051</v>
      </c>
      <c r="O3170" s="5">
        <f t="shared" si="198"/>
        <v>1.242</v>
      </c>
      <c r="P3170" s="6" t="s">
        <v>8272</v>
      </c>
      <c r="Q3170" s="6" t="s">
        <v>8273</v>
      </c>
      <c r="R3170" s="11">
        <f t="shared" si="199"/>
        <v>41771.730937500004</v>
      </c>
      <c r="S3170" s="12">
        <f t="shared" si="196"/>
        <v>41803.541666666664</v>
      </c>
    </row>
    <row r="3171" spans="1:19" ht="28.8">
      <c r="A3171">
        <v>3169</v>
      </c>
      <c r="B3171" s="3" t="s">
        <v>3169</v>
      </c>
      <c r="C3171" s="3" t="s">
        <v>7279</v>
      </c>
      <c r="D3171" s="15">
        <v>8000</v>
      </c>
      <c r="E3171" s="1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7">
        <f t="shared" si="197"/>
        <v>97.560975609756099</v>
      </c>
      <c r="O3171" s="5">
        <f t="shared" si="198"/>
        <v>1.030125</v>
      </c>
      <c r="P3171" s="6" t="s">
        <v>8272</v>
      </c>
      <c r="Q3171" s="6" t="s">
        <v>8273</v>
      </c>
      <c r="R3171" s="11">
        <f t="shared" si="199"/>
        <v>41591.362974537034</v>
      </c>
      <c r="S3171" s="12">
        <f t="shared" si="196"/>
        <v>41620.832638888889</v>
      </c>
    </row>
    <row r="3172" spans="1:19" ht="43.2">
      <c r="A3172">
        <v>3170</v>
      </c>
      <c r="B3172" s="3" t="s">
        <v>3170</v>
      </c>
      <c r="C3172" s="3" t="s">
        <v>7280</v>
      </c>
      <c r="D3172" s="15">
        <v>2000</v>
      </c>
      <c r="E3172" s="1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7">
        <f t="shared" si="197"/>
        <v>28.169014084507044</v>
      </c>
      <c r="O3172" s="5">
        <f t="shared" si="198"/>
        <v>1.1225000000000001</v>
      </c>
      <c r="P3172" s="6" t="s">
        <v>8272</v>
      </c>
      <c r="Q3172" s="6" t="s">
        <v>8273</v>
      </c>
      <c r="R3172" s="11">
        <f t="shared" si="199"/>
        <v>41788.705370370371</v>
      </c>
      <c r="S3172" s="12">
        <f t="shared" si="196"/>
        <v>41821.791666666664</v>
      </c>
    </row>
    <row r="3173" spans="1:19" ht="57.6">
      <c r="A3173">
        <v>3171</v>
      </c>
      <c r="B3173" s="3" t="s">
        <v>3171</v>
      </c>
      <c r="C3173" s="3" t="s">
        <v>7281</v>
      </c>
      <c r="D3173" s="15">
        <v>7000</v>
      </c>
      <c r="E3173" s="1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7">
        <f t="shared" si="197"/>
        <v>59.82905982905983</v>
      </c>
      <c r="O3173" s="5">
        <f t="shared" si="198"/>
        <v>1.0881428571428571</v>
      </c>
      <c r="P3173" s="6" t="s">
        <v>8272</v>
      </c>
      <c r="Q3173" s="6" t="s">
        <v>8273</v>
      </c>
      <c r="R3173" s="11">
        <f t="shared" si="199"/>
        <v>42466.233310185184</v>
      </c>
      <c r="S3173" s="12">
        <f t="shared" si="196"/>
        <v>42496.233310185184</v>
      </c>
    </row>
    <row r="3174" spans="1:19" ht="43.2">
      <c r="A3174">
        <v>3172</v>
      </c>
      <c r="B3174" s="3" t="s">
        <v>3172</v>
      </c>
      <c r="C3174" s="3" t="s">
        <v>7282</v>
      </c>
      <c r="D3174" s="15">
        <v>2000</v>
      </c>
      <c r="E3174" s="1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7">
        <f t="shared" si="197"/>
        <v>68.965517241379317</v>
      </c>
      <c r="O3174" s="5">
        <f t="shared" si="198"/>
        <v>1.1499999999999999</v>
      </c>
      <c r="P3174" s="6" t="s">
        <v>8272</v>
      </c>
      <c r="Q3174" s="6" t="s">
        <v>8273</v>
      </c>
      <c r="R3174" s="11">
        <f t="shared" si="199"/>
        <v>40923.354953703703</v>
      </c>
      <c r="S3174" s="12">
        <f t="shared" si="196"/>
        <v>40953.354953703703</v>
      </c>
    </row>
    <row r="3175" spans="1:19" ht="43.2">
      <c r="A3175">
        <v>3173</v>
      </c>
      <c r="B3175" s="3" t="s">
        <v>3173</v>
      </c>
      <c r="C3175" s="3" t="s">
        <v>7283</v>
      </c>
      <c r="D3175" s="15">
        <v>10000</v>
      </c>
      <c r="E3175" s="1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7">
        <f t="shared" si="197"/>
        <v>135.13513513513513</v>
      </c>
      <c r="O3175" s="5">
        <f t="shared" si="198"/>
        <v>1.03</v>
      </c>
      <c r="P3175" s="6" t="s">
        <v>8272</v>
      </c>
      <c r="Q3175" s="6" t="s">
        <v>8273</v>
      </c>
      <c r="R3175" s="11">
        <f t="shared" si="199"/>
        <v>41878.503379629634</v>
      </c>
      <c r="S3175" s="12">
        <f t="shared" si="196"/>
        <v>41908.503379629634</v>
      </c>
    </row>
    <row r="3176" spans="1:19" ht="57.6">
      <c r="A3176">
        <v>3174</v>
      </c>
      <c r="B3176" s="3" t="s">
        <v>3174</v>
      </c>
      <c r="C3176" s="3" t="s">
        <v>7284</v>
      </c>
      <c r="D3176" s="15">
        <v>3000</v>
      </c>
      <c r="E3176" s="1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7">
        <f t="shared" si="197"/>
        <v>130.43478260869566</v>
      </c>
      <c r="O3176" s="5">
        <f t="shared" si="198"/>
        <v>1.0113333333333334</v>
      </c>
      <c r="P3176" s="6" t="s">
        <v>8272</v>
      </c>
      <c r="Q3176" s="6" t="s">
        <v>8273</v>
      </c>
      <c r="R3176" s="11">
        <f t="shared" si="199"/>
        <v>41862.489675925928</v>
      </c>
      <c r="S3176" s="12">
        <f t="shared" si="196"/>
        <v>41876.489675925928</v>
      </c>
    </row>
    <row r="3177" spans="1:19" ht="57.6">
      <c r="A3177">
        <v>3175</v>
      </c>
      <c r="B3177" s="3" t="s">
        <v>3175</v>
      </c>
      <c r="C3177" s="3" t="s">
        <v>7285</v>
      </c>
      <c r="D3177" s="15">
        <v>5000</v>
      </c>
      <c r="E3177" s="1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7">
        <f t="shared" si="197"/>
        <v>83.333333333333329</v>
      </c>
      <c r="O3177" s="5">
        <f t="shared" si="198"/>
        <v>1.0955999999999999</v>
      </c>
      <c r="P3177" s="6" t="s">
        <v>8272</v>
      </c>
      <c r="Q3177" s="6" t="s">
        <v>8273</v>
      </c>
      <c r="R3177" s="11">
        <f t="shared" si="199"/>
        <v>40531.511886574073</v>
      </c>
      <c r="S3177" s="12">
        <f t="shared" si="196"/>
        <v>40591.511886574073</v>
      </c>
    </row>
    <row r="3178" spans="1:19" ht="57.6">
      <c r="A3178">
        <v>3176</v>
      </c>
      <c r="B3178" s="3" t="s">
        <v>3176</v>
      </c>
      <c r="C3178" s="3" t="s">
        <v>7286</v>
      </c>
      <c r="D3178" s="15">
        <v>1900</v>
      </c>
      <c r="E3178" s="1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7">
        <f t="shared" si="197"/>
        <v>34.545454545454547</v>
      </c>
      <c r="O3178" s="5">
        <f t="shared" si="198"/>
        <v>1.148421052631579</v>
      </c>
      <c r="P3178" s="6" t="s">
        <v>8272</v>
      </c>
      <c r="Q3178" s="6" t="s">
        <v>8273</v>
      </c>
      <c r="R3178" s="11">
        <f t="shared" si="199"/>
        <v>41477.555914351848</v>
      </c>
      <c r="S3178" s="12">
        <f t="shared" si="196"/>
        <v>41504.25</v>
      </c>
    </row>
    <row r="3179" spans="1:19" ht="43.2">
      <c r="A3179">
        <v>3177</v>
      </c>
      <c r="B3179" s="3" t="s">
        <v>3177</v>
      </c>
      <c r="C3179" s="3" t="s">
        <v>7287</v>
      </c>
      <c r="D3179" s="15">
        <v>2500</v>
      </c>
      <c r="E3179" s="1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7">
        <f t="shared" si="197"/>
        <v>49.019607843137258</v>
      </c>
      <c r="O3179" s="5">
        <f t="shared" si="198"/>
        <v>1.1739999999999999</v>
      </c>
      <c r="P3179" s="6" t="s">
        <v>8272</v>
      </c>
      <c r="Q3179" s="6" t="s">
        <v>8273</v>
      </c>
      <c r="R3179" s="11">
        <f t="shared" si="199"/>
        <v>41781.291770833333</v>
      </c>
      <c r="S3179" s="12">
        <f t="shared" si="196"/>
        <v>41811.291770833333</v>
      </c>
    </row>
    <row r="3180" spans="1:19" ht="57.6">
      <c r="A3180">
        <v>3178</v>
      </c>
      <c r="B3180" s="3" t="s">
        <v>3178</v>
      </c>
      <c r="C3180" s="3" t="s">
        <v>7288</v>
      </c>
      <c r="D3180" s="15">
        <v>1500</v>
      </c>
      <c r="E3180" s="1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7">
        <f t="shared" si="197"/>
        <v>19.23076923076923</v>
      </c>
      <c r="O3180" s="5">
        <f t="shared" si="198"/>
        <v>1.7173333333333334</v>
      </c>
      <c r="P3180" s="6" t="s">
        <v>8272</v>
      </c>
      <c r="Q3180" s="6" t="s">
        <v>8273</v>
      </c>
      <c r="R3180" s="11">
        <f t="shared" si="199"/>
        <v>41806.230034722219</v>
      </c>
      <c r="S3180" s="12">
        <f t="shared" si="196"/>
        <v>41836.230034722219</v>
      </c>
    </row>
    <row r="3181" spans="1:19" ht="43.2">
      <c r="A3181">
        <v>3179</v>
      </c>
      <c r="B3181" s="3" t="s">
        <v>3179</v>
      </c>
      <c r="C3181" s="3" t="s">
        <v>7289</v>
      </c>
      <c r="D3181" s="15">
        <v>4200</v>
      </c>
      <c r="E3181" s="1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7">
        <f t="shared" si="197"/>
        <v>67.741935483870961</v>
      </c>
      <c r="O3181" s="5">
        <f t="shared" si="198"/>
        <v>1.1416238095238094</v>
      </c>
      <c r="P3181" s="6" t="s">
        <v>8272</v>
      </c>
      <c r="Q3181" s="6" t="s">
        <v>8273</v>
      </c>
      <c r="R3181" s="11">
        <f t="shared" si="199"/>
        <v>41375.327210648145</v>
      </c>
      <c r="S3181" s="12">
        <f t="shared" si="196"/>
        <v>41400.327210648145</v>
      </c>
    </row>
    <row r="3182" spans="1:19" ht="43.2">
      <c r="A3182">
        <v>3180</v>
      </c>
      <c r="B3182" s="3" t="s">
        <v>3180</v>
      </c>
      <c r="C3182" s="3" t="s">
        <v>7290</v>
      </c>
      <c r="D3182" s="15">
        <v>1200</v>
      </c>
      <c r="E3182" s="1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7">
        <f t="shared" si="197"/>
        <v>26.666666666666668</v>
      </c>
      <c r="O3182" s="5">
        <f t="shared" si="198"/>
        <v>1.1975</v>
      </c>
      <c r="P3182" s="6" t="s">
        <v>8272</v>
      </c>
      <c r="Q3182" s="6" t="s">
        <v>8273</v>
      </c>
      <c r="R3182" s="11">
        <f t="shared" si="199"/>
        <v>41780.037604166668</v>
      </c>
      <c r="S3182" s="12">
        <f t="shared" si="196"/>
        <v>41810.037604166668</v>
      </c>
    </row>
    <row r="3183" spans="1:19" ht="43.2">
      <c r="A3183">
        <v>3181</v>
      </c>
      <c r="B3183" s="3" t="s">
        <v>3181</v>
      </c>
      <c r="C3183" s="3" t="s">
        <v>7291</v>
      </c>
      <c r="D3183" s="15">
        <v>500</v>
      </c>
      <c r="E3183" s="1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7">
        <f t="shared" si="197"/>
        <v>33.333333333333336</v>
      </c>
      <c r="O3183" s="5">
        <f t="shared" si="198"/>
        <v>1.0900000000000001</v>
      </c>
      <c r="P3183" s="6" t="s">
        <v>8272</v>
      </c>
      <c r="Q3183" s="6" t="s">
        <v>8273</v>
      </c>
      <c r="R3183" s="11">
        <f t="shared" si="199"/>
        <v>41778.935034722221</v>
      </c>
      <c r="S3183" s="12">
        <f t="shared" si="196"/>
        <v>41805.291666666664</v>
      </c>
    </row>
    <row r="3184" spans="1:19" ht="57.6">
      <c r="A3184">
        <v>3182</v>
      </c>
      <c r="B3184" s="3" t="s">
        <v>3182</v>
      </c>
      <c r="C3184" s="3" t="s">
        <v>7292</v>
      </c>
      <c r="D3184" s="15">
        <v>7000</v>
      </c>
      <c r="E3184" s="1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7">
        <f t="shared" si="197"/>
        <v>46.357615894039732</v>
      </c>
      <c r="O3184" s="5">
        <f t="shared" si="198"/>
        <v>1.0088571428571429</v>
      </c>
      <c r="P3184" s="6" t="s">
        <v>8272</v>
      </c>
      <c r="Q3184" s="6" t="s">
        <v>8273</v>
      </c>
      <c r="R3184" s="11">
        <f t="shared" si="199"/>
        <v>40883.574317129627</v>
      </c>
      <c r="S3184" s="12">
        <f t="shared" si="196"/>
        <v>40939.333333333336</v>
      </c>
    </row>
    <row r="3185" spans="1:19" ht="43.2">
      <c r="A3185">
        <v>3183</v>
      </c>
      <c r="B3185" s="3" t="s">
        <v>3183</v>
      </c>
      <c r="C3185" s="3" t="s">
        <v>7293</v>
      </c>
      <c r="D3185" s="15">
        <v>2500</v>
      </c>
      <c r="E3185" s="1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7">
        <f t="shared" si="197"/>
        <v>36.764705882352942</v>
      </c>
      <c r="O3185" s="5">
        <f t="shared" si="198"/>
        <v>1.0900000000000001</v>
      </c>
      <c r="P3185" s="6" t="s">
        <v>8272</v>
      </c>
      <c r="Q3185" s="6" t="s">
        <v>8273</v>
      </c>
      <c r="R3185" s="11">
        <f t="shared" si="199"/>
        <v>41491.41978009259</v>
      </c>
      <c r="S3185" s="12">
        <f t="shared" si="196"/>
        <v>41509.41978009259</v>
      </c>
    </row>
    <row r="3186" spans="1:19" ht="43.2">
      <c r="A3186">
        <v>3184</v>
      </c>
      <c r="B3186" s="3" t="s">
        <v>3184</v>
      </c>
      <c r="C3186" s="3" t="s">
        <v>7294</v>
      </c>
      <c r="D3186" s="15">
        <v>4300</v>
      </c>
      <c r="E3186" s="1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7">
        <f t="shared" si="197"/>
        <v>93.478260869565219</v>
      </c>
      <c r="O3186" s="5">
        <f t="shared" si="198"/>
        <v>1.0720930232558139</v>
      </c>
      <c r="P3186" s="6" t="s">
        <v>8272</v>
      </c>
      <c r="Q3186" s="6" t="s">
        <v>8273</v>
      </c>
      <c r="R3186" s="11">
        <f t="shared" si="199"/>
        <v>41791.618414351848</v>
      </c>
      <c r="S3186" s="12">
        <f t="shared" si="196"/>
        <v>41821.618414351848</v>
      </c>
    </row>
    <row r="3187" spans="1:19" ht="43.2">
      <c r="A3187">
        <v>3185</v>
      </c>
      <c r="B3187" s="3" t="s">
        <v>3185</v>
      </c>
      <c r="C3187" s="3" t="s">
        <v>7295</v>
      </c>
      <c r="D3187" s="15">
        <v>1000</v>
      </c>
      <c r="E3187" s="1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7">
        <f t="shared" si="197"/>
        <v>41.666666666666664</v>
      </c>
      <c r="O3187" s="5">
        <f t="shared" si="198"/>
        <v>1</v>
      </c>
      <c r="P3187" s="6" t="s">
        <v>8272</v>
      </c>
      <c r="Q3187" s="6" t="s">
        <v>8273</v>
      </c>
      <c r="R3187" s="11">
        <f t="shared" si="199"/>
        <v>41829.602326388893</v>
      </c>
      <c r="S3187" s="12">
        <f t="shared" si="196"/>
        <v>41836.602326388893</v>
      </c>
    </row>
    <row r="3188" spans="1:19" ht="43.2">
      <c r="A3188">
        <v>3186</v>
      </c>
      <c r="B3188" s="3" t="s">
        <v>3186</v>
      </c>
      <c r="C3188" s="3" t="s">
        <v>7296</v>
      </c>
      <c r="D3188" s="15">
        <v>3200</v>
      </c>
      <c r="E3188" s="1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7">
        <f t="shared" si="197"/>
        <v>45.714285714285715</v>
      </c>
      <c r="O3188" s="5">
        <f t="shared" si="198"/>
        <v>1.0218750000000001</v>
      </c>
      <c r="P3188" s="6" t="s">
        <v>8272</v>
      </c>
      <c r="Q3188" s="6" t="s">
        <v>8273</v>
      </c>
      <c r="R3188" s="11">
        <f t="shared" si="199"/>
        <v>41868.549050925925</v>
      </c>
      <c r="S3188" s="12">
        <f t="shared" si="196"/>
        <v>41898.5</v>
      </c>
    </row>
    <row r="3189" spans="1:19" ht="57.6">
      <c r="A3189">
        <v>3187</v>
      </c>
      <c r="B3189" s="3" t="s">
        <v>3187</v>
      </c>
      <c r="C3189" s="3" t="s">
        <v>7297</v>
      </c>
      <c r="D3189" s="15">
        <v>15000</v>
      </c>
      <c r="E3189" s="1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7">
        <f t="shared" si="197"/>
        <v>61.475409836065573</v>
      </c>
      <c r="O3189" s="5">
        <f t="shared" si="198"/>
        <v>1.1629333333333334</v>
      </c>
      <c r="P3189" s="6" t="s">
        <v>8272</v>
      </c>
      <c r="Q3189" s="6" t="s">
        <v>8273</v>
      </c>
      <c r="R3189" s="11">
        <f t="shared" si="199"/>
        <v>41835.291354166664</v>
      </c>
      <c r="S3189" s="12">
        <f t="shared" si="196"/>
        <v>41855.291354166664</v>
      </c>
    </row>
    <row r="3190" spans="1:19" ht="43.2">
      <c r="A3190">
        <v>3188</v>
      </c>
      <c r="B3190" s="3" t="s">
        <v>3188</v>
      </c>
      <c r="C3190" s="3" t="s">
        <v>7298</v>
      </c>
      <c r="D3190" s="15">
        <v>200</v>
      </c>
      <c r="E3190" s="1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7">
        <f t="shared" si="197"/>
        <v>22.222222222222221</v>
      </c>
      <c r="O3190" s="5">
        <f t="shared" si="198"/>
        <v>0.65</v>
      </c>
      <c r="P3190" s="6" t="s">
        <v>8272</v>
      </c>
      <c r="Q3190" s="6" t="s">
        <v>8314</v>
      </c>
      <c r="R3190" s="11">
        <f t="shared" si="199"/>
        <v>42144.040532407409</v>
      </c>
      <c r="S3190" s="12">
        <f t="shared" si="196"/>
        <v>42165.040532407409</v>
      </c>
    </row>
    <row r="3191" spans="1:19" ht="57.6">
      <c r="A3191">
        <v>3189</v>
      </c>
      <c r="B3191" s="3" t="s">
        <v>3189</v>
      </c>
      <c r="C3191" s="3" t="s">
        <v>7299</v>
      </c>
      <c r="D3191" s="15">
        <v>55000</v>
      </c>
      <c r="E3191" s="1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7">
        <f t="shared" si="197"/>
        <v>2894.7368421052633</v>
      </c>
      <c r="O3191" s="5">
        <f t="shared" si="198"/>
        <v>0.12327272727272727</v>
      </c>
      <c r="P3191" s="6" t="s">
        <v>8272</v>
      </c>
      <c r="Q3191" s="6" t="s">
        <v>8314</v>
      </c>
      <c r="R3191" s="11">
        <f t="shared" si="199"/>
        <v>42117.971435185187</v>
      </c>
      <c r="S3191" s="12">
        <f t="shared" si="196"/>
        <v>42147.971435185187</v>
      </c>
    </row>
    <row r="3192" spans="1:19" ht="43.2">
      <c r="A3192">
        <v>3190</v>
      </c>
      <c r="B3192" s="3" t="s">
        <v>3190</v>
      </c>
      <c r="C3192" s="3" t="s">
        <v>7300</v>
      </c>
      <c r="D3192" s="15">
        <v>4000</v>
      </c>
      <c r="E3192" s="1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7" t="e">
        <f t="shared" si="197"/>
        <v>#DIV/0!</v>
      </c>
      <c r="O3192" s="5">
        <f t="shared" si="198"/>
        <v>0</v>
      </c>
      <c r="P3192" s="6" t="s">
        <v>8272</v>
      </c>
      <c r="Q3192" s="6" t="s">
        <v>8314</v>
      </c>
      <c r="R3192" s="11">
        <f t="shared" si="199"/>
        <v>42682.776331018518</v>
      </c>
      <c r="S3192" s="12">
        <f t="shared" si="196"/>
        <v>42712.817997685182</v>
      </c>
    </row>
    <row r="3193" spans="1:19" ht="43.2">
      <c r="A3193">
        <v>3191</v>
      </c>
      <c r="B3193" s="3" t="s">
        <v>3191</v>
      </c>
      <c r="C3193" s="3" t="s">
        <v>7301</v>
      </c>
      <c r="D3193" s="15">
        <v>3750</v>
      </c>
      <c r="E3193" s="1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7">
        <f t="shared" si="197"/>
        <v>937.5</v>
      </c>
      <c r="O3193" s="5">
        <f t="shared" si="198"/>
        <v>4.0266666666666666E-2</v>
      </c>
      <c r="P3193" s="6" t="s">
        <v>8272</v>
      </c>
      <c r="Q3193" s="6" t="s">
        <v>8314</v>
      </c>
      <c r="R3193" s="11">
        <f t="shared" si="199"/>
        <v>42538.380428240736</v>
      </c>
      <c r="S3193" s="12">
        <f t="shared" si="196"/>
        <v>42598.380428240736</v>
      </c>
    </row>
    <row r="3194" spans="1:19" ht="43.2">
      <c r="A3194">
        <v>3192</v>
      </c>
      <c r="B3194" s="3" t="s">
        <v>3192</v>
      </c>
      <c r="C3194" s="3" t="s">
        <v>7302</v>
      </c>
      <c r="D3194" s="15">
        <v>10000</v>
      </c>
      <c r="E3194" s="1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7">
        <f t="shared" si="197"/>
        <v>1250</v>
      </c>
      <c r="O3194" s="5">
        <f t="shared" si="198"/>
        <v>1.0200000000000001E-2</v>
      </c>
      <c r="P3194" s="6" t="s">
        <v>8272</v>
      </c>
      <c r="Q3194" s="6" t="s">
        <v>8314</v>
      </c>
      <c r="R3194" s="11">
        <f t="shared" si="199"/>
        <v>42018.56549768518</v>
      </c>
      <c r="S3194" s="12">
        <f t="shared" si="196"/>
        <v>42063.541666666672</v>
      </c>
    </row>
    <row r="3195" spans="1:19" ht="43.2">
      <c r="A3195">
        <v>3193</v>
      </c>
      <c r="B3195" s="3" t="s">
        <v>3193</v>
      </c>
      <c r="C3195" s="3" t="s">
        <v>7303</v>
      </c>
      <c r="D3195" s="15">
        <v>5000</v>
      </c>
      <c r="E3195" s="1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7">
        <f t="shared" si="197"/>
        <v>208.33333333333334</v>
      </c>
      <c r="O3195" s="5">
        <f t="shared" si="198"/>
        <v>0.1174</v>
      </c>
      <c r="P3195" s="6" t="s">
        <v>8272</v>
      </c>
      <c r="Q3195" s="6" t="s">
        <v>8314</v>
      </c>
      <c r="R3195" s="11">
        <f t="shared" si="199"/>
        <v>42010.593240740738</v>
      </c>
      <c r="S3195" s="12">
        <f t="shared" si="196"/>
        <v>42055.593240740738</v>
      </c>
    </row>
    <row r="3196" spans="1:19" ht="43.2">
      <c r="A3196">
        <v>3194</v>
      </c>
      <c r="B3196" s="3" t="s">
        <v>3194</v>
      </c>
      <c r="C3196" s="3" t="s">
        <v>7304</v>
      </c>
      <c r="D3196" s="15">
        <v>11000</v>
      </c>
      <c r="E3196" s="1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7" t="e">
        <f t="shared" si="197"/>
        <v>#DIV/0!</v>
      </c>
      <c r="O3196" s="5">
        <f t="shared" si="198"/>
        <v>0</v>
      </c>
      <c r="P3196" s="6" t="s">
        <v>8272</v>
      </c>
      <c r="Q3196" s="6" t="s">
        <v>8314</v>
      </c>
      <c r="R3196" s="11">
        <f t="shared" si="199"/>
        <v>42181.687476851846</v>
      </c>
      <c r="S3196" s="12">
        <f t="shared" si="196"/>
        <v>42211.687476851846</v>
      </c>
    </row>
    <row r="3197" spans="1:19" ht="57.6">
      <c r="A3197">
        <v>3195</v>
      </c>
      <c r="B3197" s="3" t="s">
        <v>3195</v>
      </c>
      <c r="C3197" s="3" t="s">
        <v>7305</v>
      </c>
      <c r="D3197" s="15">
        <v>3500</v>
      </c>
      <c r="E3197" s="1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7">
        <f t="shared" si="197"/>
        <v>89.743589743589737</v>
      </c>
      <c r="O3197" s="5">
        <f t="shared" si="198"/>
        <v>0.59142857142857141</v>
      </c>
      <c r="P3197" s="6" t="s">
        <v>8272</v>
      </c>
      <c r="Q3197" s="6" t="s">
        <v>8314</v>
      </c>
      <c r="R3197" s="11">
        <f t="shared" si="199"/>
        <v>42017.219236111108</v>
      </c>
      <c r="S3197" s="12">
        <f t="shared" si="196"/>
        <v>42047.219236111108</v>
      </c>
    </row>
    <row r="3198" spans="1:19" ht="43.2">
      <c r="A3198">
        <v>3196</v>
      </c>
      <c r="B3198" s="3" t="s">
        <v>3196</v>
      </c>
      <c r="C3198" s="3" t="s">
        <v>7306</v>
      </c>
      <c r="D3198" s="15">
        <v>3000000</v>
      </c>
      <c r="E3198" s="1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7">
        <f t="shared" si="197"/>
        <v>500000</v>
      </c>
      <c r="O3198" s="5">
        <f t="shared" si="198"/>
        <v>5.9999999999999995E-4</v>
      </c>
      <c r="P3198" s="6" t="s">
        <v>8272</v>
      </c>
      <c r="Q3198" s="6" t="s">
        <v>8314</v>
      </c>
      <c r="R3198" s="11">
        <f t="shared" si="199"/>
        <v>42157.223090277781</v>
      </c>
      <c r="S3198" s="12">
        <f t="shared" si="196"/>
        <v>42217.208333333328</v>
      </c>
    </row>
    <row r="3199" spans="1:19" ht="28.8">
      <c r="A3199">
        <v>3197</v>
      </c>
      <c r="B3199" s="3" t="s">
        <v>3197</v>
      </c>
      <c r="C3199" s="3" t="s">
        <v>7307</v>
      </c>
      <c r="D3199" s="15">
        <v>10000</v>
      </c>
      <c r="E3199" s="1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7">
        <f t="shared" si="197"/>
        <v>2500</v>
      </c>
      <c r="O3199" s="5">
        <f t="shared" si="198"/>
        <v>0.1145</v>
      </c>
      <c r="P3199" s="6" t="s">
        <v>8272</v>
      </c>
      <c r="Q3199" s="6" t="s">
        <v>8314</v>
      </c>
      <c r="R3199" s="11">
        <f t="shared" si="199"/>
        <v>42009.118263888886</v>
      </c>
      <c r="S3199" s="12">
        <f t="shared" si="196"/>
        <v>42039.118263888886</v>
      </c>
    </row>
    <row r="3200" spans="1:19" ht="57.6">
      <c r="A3200">
        <v>3198</v>
      </c>
      <c r="B3200" s="3" t="s">
        <v>3198</v>
      </c>
      <c r="C3200" s="3" t="s">
        <v>7308</v>
      </c>
      <c r="D3200" s="15">
        <v>30000</v>
      </c>
      <c r="E3200" s="1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7">
        <f t="shared" si="197"/>
        <v>10000</v>
      </c>
      <c r="O3200" s="5">
        <f t="shared" si="198"/>
        <v>3.6666666666666666E-3</v>
      </c>
      <c r="P3200" s="6" t="s">
        <v>8272</v>
      </c>
      <c r="Q3200" s="6" t="s">
        <v>8314</v>
      </c>
      <c r="R3200" s="11">
        <f t="shared" si="199"/>
        <v>42013.049502314811</v>
      </c>
      <c r="S3200" s="12">
        <f t="shared" si="196"/>
        <v>42051.049502314811</v>
      </c>
    </row>
    <row r="3201" spans="1:19" ht="43.2">
      <c r="A3201">
        <v>3199</v>
      </c>
      <c r="B3201" s="3" t="s">
        <v>3199</v>
      </c>
      <c r="C3201" s="3" t="s">
        <v>7309</v>
      </c>
      <c r="D3201" s="15">
        <v>5000</v>
      </c>
      <c r="E3201" s="1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7">
        <f t="shared" si="197"/>
        <v>94.339622641509436</v>
      </c>
      <c r="O3201" s="5">
        <f t="shared" si="198"/>
        <v>0.52159999999999995</v>
      </c>
      <c r="P3201" s="6" t="s">
        <v>8272</v>
      </c>
      <c r="Q3201" s="6" t="s">
        <v>8314</v>
      </c>
      <c r="R3201" s="11">
        <f t="shared" si="199"/>
        <v>41858.386782407411</v>
      </c>
      <c r="S3201" s="12">
        <f t="shared" si="196"/>
        <v>41888.5</v>
      </c>
    </row>
    <row r="3202" spans="1:19" ht="57.6">
      <c r="A3202">
        <v>3200</v>
      </c>
      <c r="B3202" s="3" t="s">
        <v>3200</v>
      </c>
      <c r="C3202" s="3" t="s">
        <v>7310</v>
      </c>
      <c r="D3202" s="15">
        <v>50000</v>
      </c>
      <c r="E3202" s="1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7">
        <f t="shared" si="197"/>
        <v>50000</v>
      </c>
      <c r="O3202" s="5">
        <f t="shared" si="198"/>
        <v>2.0000000000000002E-5</v>
      </c>
      <c r="P3202" s="6" t="s">
        <v>8272</v>
      </c>
      <c r="Q3202" s="6" t="s">
        <v>8314</v>
      </c>
      <c r="R3202" s="11">
        <f t="shared" si="199"/>
        <v>42459.945613425924</v>
      </c>
      <c r="S3202" s="12">
        <f t="shared" ref="S3202:S3265" si="200">(I3202/86400)+25569+(-9/24)</f>
        <v>42489.856944444444</v>
      </c>
    </row>
    <row r="3203" spans="1:19" ht="43.2">
      <c r="A3203">
        <v>3201</v>
      </c>
      <c r="B3203" s="3" t="s">
        <v>3201</v>
      </c>
      <c r="C3203" s="3" t="s">
        <v>7311</v>
      </c>
      <c r="D3203" s="15">
        <v>2000</v>
      </c>
      <c r="E3203" s="1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7">
        <f t="shared" ref="N3203:N3266" si="201">D3203/L3203</f>
        <v>1000</v>
      </c>
      <c r="O3203" s="5">
        <f t="shared" ref="O3203:O3266" si="202">E3203/D3203</f>
        <v>1.2500000000000001E-2</v>
      </c>
      <c r="P3203" s="6" t="s">
        <v>8272</v>
      </c>
      <c r="Q3203" s="6" t="s">
        <v>8314</v>
      </c>
      <c r="R3203" s="11">
        <f t="shared" ref="R3203:R3266" si="203">(J3203/86400)+25569+(-9/24)</f>
        <v>41861.392094907409</v>
      </c>
      <c r="S3203" s="12">
        <f t="shared" si="200"/>
        <v>41882.392094907409</v>
      </c>
    </row>
    <row r="3204" spans="1:19" ht="43.2">
      <c r="A3204">
        <v>3202</v>
      </c>
      <c r="B3204" s="3" t="s">
        <v>3202</v>
      </c>
      <c r="C3204" s="3" t="s">
        <v>7312</v>
      </c>
      <c r="D3204" s="15">
        <v>5000</v>
      </c>
      <c r="E3204" s="1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7">
        <f t="shared" si="201"/>
        <v>200</v>
      </c>
      <c r="O3204" s="5">
        <f t="shared" si="202"/>
        <v>0.54520000000000002</v>
      </c>
      <c r="P3204" s="6" t="s">
        <v>8272</v>
      </c>
      <c r="Q3204" s="6" t="s">
        <v>8314</v>
      </c>
      <c r="R3204" s="11">
        <f t="shared" si="203"/>
        <v>42293.478541666671</v>
      </c>
      <c r="S3204" s="12">
        <f t="shared" si="200"/>
        <v>42351.874305555553</v>
      </c>
    </row>
    <row r="3205" spans="1:19" ht="43.2">
      <c r="A3205">
        <v>3203</v>
      </c>
      <c r="B3205" s="3" t="s">
        <v>3203</v>
      </c>
      <c r="C3205" s="3" t="s">
        <v>7313</v>
      </c>
      <c r="D3205" s="15">
        <v>1000</v>
      </c>
      <c r="E3205" s="1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7">
        <f t="shared" si="201"/>
        <v>166.66666666666666</v>
      </c>
      <c r="O3205" s="5">
        <f t="shared" si="202"/>
        <v>0.25</v>
      </c>
      <c r="P3205" s="6" t="s">
        <v>8272</v>
      </c>
      <c r="Q3205" s="6" t="s">
        <v>8314</v>
      </c>
      <c r="R3205" s="11">
        <f t="shared" si="203"/>
        <v>42242.613680555558</v>
      </c>
      <c r="S3205" s="12">
        <f t="shared" si="200"/>
        <v>42272.613680555558</v>
      </c>
    </row>
    <row r="3206" spans="1:19" ht="43.2">
      <c r="A3206">
        <v>3204</v>
      </c>
      <c r="B3206" s="3" t="s">
        <v>3204</v>
      </c>
      <c r="C3206" s="3" t="s">
        <v>7314</v>
      </c>
      <c r="D3206" s="15">
        <v>500</v>
      </c>
      <c r="E3206" s="1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7" t="e">
        <f t="shared" si="201"/>
        <v>#DIV/0!</v>
      </c>
      <c r="O3206" s="5">
        <f t="shared" si="202"/>
        <v>0</v>
      </c>
      <c r="P3206" s="6" t="s">
        <v>8272</v>
      </c>
      <c r="Q3206" s="6" t="s">
        <v>8314</v>
      </c>
      <c r="R3206" s="11">
        <f t="shared" si="203"/>
        <v>42172.311099537037</v>
      </c>
      <c r="S3206" s="12">
        <f t="shared" si="200"/>
        <v>42202.301388888889</v>
      </c>
    </row>
    <row r="3207" spans="1:19" ht="43.2">
      <c r="A3207">
        <v>3205</v>
      </c>
      <c r="B3207" s="3" t="s">
        <v>3205</v>
      </c>
      <c r="C3207" s="3" t="s">
        <v>7315</v>
      </c>
      <c r="D3207" s="15">
        <v>8000</v>
      </c>
      <c r="E3207" s="1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7">
        <f t="shared" si="201"/>
        <v>666.66666666666663</v>
      </c>
      <c r="O3207" s="5">
        <f t="shared" si="202"/>
        <v>3.4125000000000003E-2</v>
      </c>
      <c r="P3207" s="6" t="s">
        <v>8272</v>
      </c>
      <c r="Q3207" s="6" t="s">
        <v>8314</v>
      </c>
      <c r="R3207" s="11">
        <f t="shared" si="203"/>
        <v>42094.999675925923</v>
      </c>
      <c r="S3207" s="12">
        <f t="shared" si="200"/>
        <v>42124.999675925923</v>
      </c>
    </row>
    <row r="3208" spans="1:19" ht="43.2">
      <c r="A3208">
        <v>3206</v>
      </c>
      <c r="B3208" s="3" t="s">
        <v>3206</v>
      </c>
      <c r="C3208" s="3" t="s">
        <v>7316</v>
      </c>
      <c r="D3208" s="15">
        <v>5000</v>
      </c>
      <c r="E3208" s="1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7" t="e">
        <f t="shared" si="201"/>
        <v>#DIV/0!</v>
      </c>
      <c r="O3208" s="5">
        <f t="shared" si="202"/>
        <v>0</v>
      </c>
      <c r="P3208" s="6" t="s">
        <v>8272</v>
      </c>
      <c r="Q3208" s="6" t="s">
        <v>8314</v>
      </c>
      <c r="R3208" s="11">
        <f t="shared" si="203"/>
        <v>42235.901053240741</v>
      </c>
      <c r="S3208" s="12">
        <f t="shared" si="200"/>
        <v>42265.901053240741</v>
      </c>
    </row>
    <row r="3209" spans="1:19" ht="43.2">
      <c r="A3209">
        <v>3207</v>
      </c>
      <c r="B3209" s="3" t="s">
        <v>3207</v>
      </c>
      <c r="C3209" s="3" t="s">
        <v>7317</v>
      </c>
      <c r="D3209" s="15">
        <v>5500</v>
      </c>
      <c r="E3209" s="1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7">
        <f t="shared" si="201"/>
        <v>152.77777777777777</v>
      </c>
      <c r="O3209" s="5">
        <f t="shared" si="202"/>
        <v>0.46363636363636362</v>
      </c>
      <c r="P3209" s="6" t="s">
        <v>8272</v>
      </c>
      <c r="Q3209" s="6" t="s">
        <v>8314</v>
      </c>
      <c r="R3209" s="11">
        <f t="shared" si="203"/>
        <v>42056.902858796297</v>
      </c>
      <c r="S3209" s="12">
        <f t="shared" si="200"/>
        <v>42116.861192129625</v>
      </c>
    </row>
    <row r="3210" spans="1:19" ht="43.2">
      <c r="A3210">
        <v>3208</v>
      </c>
      <c r="B3210" s="3" t="s">
        <v>3208</v>
      </c>
      <c r="C3210" s="3" t="s">
        <v>7318</v>
      </c>
      <c r="D3210" s="15">
        <v>5000</v>
      </c>
      <c r="E3210" s="1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7">
        <f t="shared" si="201"/>
        <v>60.975609756097562</v>
      </c>
      <c r="O3210" s="5">
        <f t="shared" si="202"/>
        <v>1.0349999999999999</v>
      </c>
      <c r="P3210" s="6" t="s">
        <v>8272</v>
      </c>
      <c r="Q3210" s="6" t="s">
        <v>8273</v>
      </c>
      <c r="R3210" s="11">
        <f t="shared" si="203"/>
        <v>41827.230057870373</v>
      </c>
      <c r="S3210" s="12">
        <f t="shared" si="200"/>
        <v>41848.230057870373</v>
      </c>
    </row>
    <row r="3211" spans="1:19" ht="43.2">
      <c r="A3211">
        <v>3209</v>
      </c>
      <c r="B3211" s="3" t="s">
        <v>3209</v>
      </c>
      <c r="C3211" s="3" t="s">
        <v>7319</v>
      </c>
      <c r="D3211" s="15">
        <v>9500</v>
      </c>
      <c r="E3211" s="1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7">
        <f t="shared" si="201"/>
        <v>42.035398230088497</v>
      </c>
      <c r="O3211" s="5">
        <f t="shared" si="202"/>
        <v>1.1932315789473684</v>
      </c>
      <c r="P3211" s="6" t="s">
        <v>8272</v>
      </c>
      <c r="Q3211" s="6" t="s">
        <v>8273</v>
      </c>
      <c r="R3211" s="11">
        <f t="shared" si="203"/>
        <v>41778.262245370366</v>
      </c>
      <c r="S3211" s="12">
        <f t="shared" si="200"/>
        <v>41810.583333333336</v>
      </c>
    </row>
    <row r="3212" spans="1:19" ht="43.2">
      <c r="A3212">
        <v>3210</v>
      </c>
      <c r="B3212" s="3" t="s">
        <v>3210</v>
      </c>
      <c r="C3212" s="3" t="s">
        <v>7320</v>
      </c>
      <c r="D3212" s="15">
        <v>3000</v>
      </c>
      <c r="E3212" s="1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7">
        <f t="shared" si="201"/>
        <v>50</v>
      </c>
      <c r="O3212" s="5">
        <f t="shared" si="202"/>
        <v>1.2576666666666667</v>
      </c>
      <c r="P3212" s="6" t="s">
        <v>8272</v>
      </c>
      <c r="Q3212" s="6" t="s">
        <v>8273</v>
      </c>
      <c r="R3212" s="11">
        <f t="shared" si="203"/>
        <v>41013.561562499999</v>
      </c>
      <c r="S3212" s="12">
        <f t="shared" si="200"/>
        <v>41060.790972222225</v>
      </c>
    </row>
    <row r="3213" spans="1:19" ht="43.2">
      <c r="A3213">
        <v>3211</v>
      </c>
      <c r="B3213" s="3" t="s">
        <v>3211</v>
      </c>
      <c r="C3213" s="3" t="s">
        <v>7321</v>
      </c>
      <c r="D3213" s="15">
        <v>23000</v>
      </c>
      <c r="E3213" s="1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7">
        <f t="shared" si="201"/>
        <v>71.428571428571431</v>
      </c>
      <c r="O3213" s="5">
        <f t="shared" si="202"/>
        <v>1.1974347826086957</v>
      </c>
      <c r="P3213" s="6" t="s">
        <v>8272</v>
      </c>
      <c r="Q3213" s="6" t="s">
        <v>8273</v>
      </c>
      <c r="R3213" s="11">
        <f t="shared" si="203"/>
        <v>41834.21157407407</v>
      </c>
      <c r="S3213" s="12">
        <f t="shared" si="200"/>
        <v>41865.708333333336</v>
      </c>
    </row>
    <row r="3214" spans="1:19" ht="28.8">
      <c r="A3214">
        <v>3212</v>
      </c>
      <c r="B3214" s="3" t="s">
        <v>3212</v>
      </c>
      <c r="C3214" s="3" t="s">
        <v>7322</v>
      </c>
      <c r="D3214" s="15">
        <v>4000</v>
      </c>
      <c r="E3214" s="1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7">
        <f t="shared" si="201"/>
        <v>42.553191489361701</v>
      </c>
      <c r="O3214" s="5">
        <f t="shared" si="202"/>
        <v>1.2625</v>
      </c>
      <c r="P3214" s="6" t="s">
        <v>8272</v>
      </c>
      <c r="Q3214" s="6" t="s">
        <v>8273</v>
      </c>
      <c r="R3214" s="11">
        <f t="shared" si="203"/>
        <v>41829.420729166668</v>
      </c>
      <c r="S3214" s="12">
        <f t="shared" si="200"/>
        <v>41859.420729166668</v>
      </c>
    </row>
    <row r="3215" spans="1:19" ht="43.2">
      <c r="A3215">
        <v>3213</v>
      </c>
      <c r="B3215" s="3" t="s">
        <v>3213</v>
      </c>
      <c r="C3215" s="3" t="s">
        <v>7323</v>
      </c>
      <c r="D3215" s="15">
        <v>6000</v>
      </c>
      <c r="E3215" s="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7">
        <f t="shared" si="201"/>
        <v>127.65957446808511</v>
      </c>
      <c r="O3215" s="5">
        <f t="shared" si="202"/>
        <v>1.0011666666666668</v>
      </c>
      <c r="P3215" s="6" t="s">
        <v>8272</v>
      </c>
      <c r="Q3215" s="6" t="s">
        <v>8273</v>
      </c>
      <c r="R3215" s="11">
        <f t="shared" si="203"/>
        <v>42171.388414351852</v>
      </c>
      <c r="S3215" s="12">
        <f t="shared" si="200"/>
        <v>42211.388414351852</v>
      </c>
    </row>
    <row r="3216" spans="1:19" ht="43.2">
      <c r="A3216">
        <v>3214</v>
      </c>
      <c r="B3216" s="3" t="s">
        <v>3214</v>
      </c>
      <c r="C3216" s="3" t="s">
        <v>7324</v>
      </c>
      <c r="D3216" s="15">
        <v>12000</v>
      </c>
      <c r="E3216" s="1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7">
        <f t="shared" si="201"/>
        <v>104.34782608695652</v>
      </c>
      <c r="O3216" s="5">
        <f t="shared" si="202"/>
        <v>1.0213333333333334</v>
      </c>
      <c r="P3216" s="6" t="s">
        <v>8272</v>
      </c>
      <c r="Q3216" s="6" t="s">
        <v>8273</v>
      </c>
      <c r="R3216" s="11">
        <f t="shared" si="203"/>
        <v>42337.417511574073</v>
      </c>
      <c r="S3216" s="12">
        <f t="shared" si="200"/>
        <v>42374.621527777781</v>
      </c>
    </row>
    <row r="3217" spans="1:19" ht="57.6">
      <c r="A3217">
        <v>3215</v>
      </c>
      <c r="B3217" s="3" t="s">
        <v>3215</v>
      </c>
      <c r="C3217" s="3" t="s">
        <v>7325</v>
      </c>
      <c r="D3217" s="15">
        <v>35000</v>
      </c>
      <c r="E3217" s="1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7">
        <f t="shared" si="201"/>
        <v>261.19402985074629</v>
      </c>
      <c r="O3217" s="5">
        <f t="shared" si="202"/>
        <v>1.0035142857142858</v>
      </c>
      <c r="P3217" s="6" t="s">
        <v>8272</v>
      </c>
      <c r="Q3217" s="6" t="s">
        <v>8273</v>
      </c>
      <c r="R3217" s="11">
        <f t="shared" si="203"/>
        <v>42219.290173611109</v>
      </c>
      <c r="S3217" s="12">
        <f t="shared" si="200"/>
        <v>42256.790972222225</v>
      </c>
    </row>
    <row r="3218" spans="1:19" ht="43.2">
      <c r="A3218">
        <v>3216</v>
      </c>
      <c r="B3218" s="3" t="s">
        <v>3216</v>
      </c>
      <c r="C3218" s="3" t="s">
        <v>7326</v>
      </c>
      <c r="D3218" s="15">
        <v>2000</v>
      </c>
      <c r="E3218" s="1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7">
        <f t="shared" si="201"/>
        <v>57.142857142857146</v>
      </c>
      <c r="O3218" s="5">
        <f t="shared" si="202"/>
        <v>1.0004999999999999</v>
      </c>
      <c r="P3218" s="6" t="s">
        <v>8272</v>
      </c>
      <c r="Q3218" s="6" t="s">
        <v>8273</v>
      </c>
      <c r="R3218" s="11">
        <f t="shared" si="203"/>
        <v>42165.087627314817</v>
      </c>
      <c r="S3218" s="12">
        <f t="shared" si="200"/>
        <v>42196.229166666672</v>
      </c>
    </row>
    <row r="3219" spans="1:19" ht="28.8">
      <c r="A3219">
        <v>3217</v>
      </c>
      <c r="B3219" s="3" t="s">
        <v>3217</v>
      </c>
      <c r="C3219" s="3" t="s">
        <v>7327</v>
      </c>
      <c r="D3219" s="15">
        <v>4500</v>
      </c>
      <c r="E3219" s="1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7">
        <f t="shared" si="201"/>
        <v>43.269230769230766</v>
      </c>
      <c r="O3219" s="5">
        <f t="shared" si="202"/>
        <v>1.1602222222222223</v>
      </c>
      <c r="P3219" s="6" t="s">
        <v>8272</v>
      </c>
      <c r="Q3219" s="6" t="s">
        <v>8273</v>
      </c>
      <c r="R3219" s="11">
        <f t="shared" si="203"/>
        <v>42648.171111111107</v>
      </c>
      <c r="S3219" s="12">
        <f t="shared" si="200"/>
        <v>42678.171111111107</v>
      </c>
    </row>
    <row r="3220" spans="1:19" ht="43.2">
      <c r="A3220">
        <v>3218</v>
      </c>
      <c r="B3220" s="3" t="s">
        <v>3218</v>
      </c>
      <c r="C3220" s="3" t="s">
        <v>7328</v>
      </c>
      <c r="D3220" s="15">
        <v>12000</v>
      </c>
      <c r="E3220" s="1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7">
        <f t="shared" si="201"/>
        <v>65.217391304347828</v>
      </c>
      <c r="O3220" s="5">
        <f t="shared" si="202"/>
        <v>1.0209999999999999</v>
      </c>
      <c r="P3220" s="6" t="s">
        <v>8272</v>
      </c>
      <c r="Q3220" s="6" t="s">
        <v>8273</v>
      </c>
      <c r="R3220" s="11">
        <f t="shared" si="203"/>
        <v>41970.627152777779</v>
      </c>
      <c r="S3220" s="12">
        <f t="shared" si="200"/>
        <v>42003.625</v>
      </c>
    </row>
    <row r="3221" spans="1:19" ht="43.2">
      <c r="A3221">
        <v>3219</v>
      </c>
      <c r="B3221" s="3" t="s">
        <v>3219</v>
      </c>
      <c r="C3221" s="3" t="s">
        <v>7329</v>
      </c>
      <c r="D3221" s="15">
        <v>20000</v>
      </c>
      <c r="E3221" s="1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7">
        <f t="shared" si="201"/>
        <v>168.0672268907563</v>
      </c>
      <c r="O3221" s="5">
        <f t="shared" si="202"/>
        <v>1.0011000000000001</v>
      </c>
      <c r="P3221" s="6" t="s">
        <v>8272</v>
      </c>
      <c r="Q3221" s="6" t="s">
        <v>8273</v>
      </c>
      <c r="R3221" s="11">
        <f t="shared" si="203"/>
        <v>42050.608182870375</v>
      </c>
      <c r="S3221" s="12">
        <f t="shared" si="200"/>
        <v>42085.566516203704</v>
      </c>
    </row>
    <row r="3222" spans="1:19" ht="28.8">
      <c r="A3222">
        <v>3220</v>
      </c>
      <c r="B3222" s="3" t="s">
        <v>3220</v>
      </c>
      <c r="C3222" s="3" t="s">
        <v>7330</v>
      </c>
      <c r="D3222" s="15">
        <v>15000</v>
      </c>
      <c r="E3222" s="1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7">
        <f t="shared" si="201"/>
        <v>254.23728813559322</v>
      </c>
      <c r="O3222" s="5">
        <f t="shared" si="202"/>
        <v>1.0084</v>
      </c>
      <c r="P3222" s="6" t="s">
        <v>8272</v>
      </c>
      <c r="Q3222" s="6" t="s">
        <v>8273</v>
      </c>
      <c r="R3222" s="11">
        <f t="shared" si="203"/>
        <v>42772.458379629628</v>
      </c>
      <c r="S3222" s="12">
        <f t="shared" si="200"/>
        <v>42806.5</v>
      </c>
    </row>
    <row r="3223" spans="1:19" ht="57.6">
      <c r="A3223">
        <v>3221</v>
      </c>
      <c r="B3223" s="3" t="s">
        <v>3221</v>
      </c>
      <c r="C3223" s="3" t="s">
        <v>7331</v>
      </c>
      <c r="D3223" s="15">
        <v>4000</v>
      </c>
      <c r="E3223" s="1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7">
        <f t="shared" si="201"/>
        <v>35.398230088495573</v>
      </c>
      <c r="O3223" s="5">
        <f t="shared" si="202"/>
        <v>1.0342499999999999</v>
      </c>
      <c r="P3223" s="6" t="s">
        <v>8272</v>
      </c>
      <c r="Q3223" s="6" t="s">
        <v>8273</v>
      </c>
      <c r="R3223" s="11">
        <f t="shared" si="203"/>
        <v>42155.321793981479</v>
      </c>
      <c r="S3223" s="12">
        <f t="shared" si="200"/>
        <v>42190.321793981479</v>
      </c>
    </row>
    <row r="3224" spans="1:19" ht="43.2">
      <c r="A3224">
        <v>3222</v>
      </c>
      <c r="B3224" s="3" t="s">
        <v>3222</v>
      </c>
      <c r="C3224" s="3" t="s">
        <v>7332</v>
      </c>
      <c r="D3224" s="15">
        <v>2500</v>
      </c>
      <c r="E3224" s="1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7">
        <f t="shared" si="201"/>
        <v>29.761904761904763</v>
      </c>
      <c r="O3224" s="5">
        <f t="shared" si="202"/>
        <v>1.248</v>
      </c>
      <c r="P3224" s="6" t="s">
        <v>8272</v>
      </c>
      <c r="Q3224" s="6" t="s">
        <v>8273</v>
      </c>
      <c r="R3224" s="11">
        <f t="shared" si="203"/>
        <v>42270.207141203704</v>
      </c>
      <c r="S3224" s="12">
        <f t="shared" si="200"/>
        <v>42301.520138888889</v>
      </c>
    </row>
    <row r="3225" spans="1:19" ht="28.8">
      <c r="A3225">
        <v>3223</v>
      </c>
      <c r="B3225" s="3" t="s">
        <v>3223</v>
      </c>
      <c r="C3225" s="3" t="s">
        <v>7333</v>
      </c>
      <c r="D3225" s="15">
        <v>3100</v>
      </c>
      <c r="E3225" s="1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7">
        <f t="shared" si="201"/>
        <v>41.891891891891895</v>
      </c>
      <c r="O3225" s="5">
        <f t="shared" si="202"/>
        <v>1.0951612903225807</v>
      </c>
      <c r="P3225" s="6" t="s">
        <v>8272</v>
      </c>
      <c r="Q3225" s="6" t="s">
        <v>8273</v>
      </c>
      <c r="R3225" s="11">
        <f t="shared" si="203"/>
        <v>42206.460370370369</v>
      </c>
      <c r="S3225" s="12">
        <f t="shared" si="200"/>
        <v>42236.460370370369</v>
      </c>
    </row>
    <row r="3226" spans="1:19" ht="57.6">
      <c r="A3226">
        <v>3224</v>
      </c>
      <c r="B3226" s="3" t="s">
        <v>3224</v>
      </c>
      <c r="C3226" s="3" t="s">
        <v>7334</v>
      </c>
      <c r="D3226" s="15">
        <v>30000</v>
      </c>
      <c r="E3226" s="1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7">
        <f t="shared" si="201"/>
        <v>138.88888888888889</v>
      </c>
      <c r="O3226" s="5">
        <f t="shared" si="202"/>
        <v>1.0203333333333333</v>
      </c>
      <c r="P3226" s="6" t="s">
        <v>8272</v>
      </c>
      <c r="Q3226" s="6" t="s">
        <v>8273</v>
      </c>
      <c r="R3226" s="11">
        <f t="shared" si="203"/>
        <v>42697.475844907407</v>
      </c>
      <c r="S3226" s="12">
        <f t="shared" si="200"/>
        <v>42744.833333333328</v>
      </c>
    </row>
    <row r="3227" spans="1:19" ht="43.2">
      <c r="A3227">
        <v>3225</v>
      </c>
      <c r="B3227" s="3" t="s">
        <v>3225</v>
      </c>
      <c r="C3227" s="3" t="s">
        <v>7335</v>
      </c>
      <c r="D3227" s="15">
        <v>2000</v>
      </c>
      <c r="E3227" s="1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7">
        <f t="shared" si="201"/>
        <v>51.282051282051285</v>
      </c>
      <c r="O3227" s="5">
        <f t="shared" si="202"/>
        <v>1.0235000000000001</v>
      </c>
      <c r="P3227" s="6" t="s">
        <v>8272</v>
      </c>
      <c r="Q3227" s="6" t="s">
        <v>8273</v>
      </c>
      <c r="R3227" s="11">
        <f t="shared" si="203"/>
        <v>42503.184467592597</v>
      </c>
      <c r="S3227" s="12">
        <f t="shared" si="200"/>
        <v>42524.5</v>
      </c>
    </row>
    <row r="3228" spans="1:19" ht="43.2">
      <c r="A3228">
        <v>3226</v>
      </c>
      <c r="B3228" s="3" t="s">
        <v>3226</v>
      </c>
      <c r="C3228" s="3" t="s">
        <v>7336</v>
      </c>
      <c r="D3228" s="15">
        <v>1200</v>
      </c>
      <c r="E3228" s="1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7">
        <f t="shared" si="201"/>
        <v>57.142857142857146</v>
      </c>
      <c r="O3228" s="5">
        <f t="shared" si="202"/>
        <v>1.0416666666666667</v>
      </c>
      <c r="P3228" s="6" t="s">
        <v>8272</v>
      </c>
      <c r="Q3228" s="6" t="s">
        <v>8273</v>
      </c>
      <c r="R3228" s="11">
        <f t="shared" si="203"/>
        <v>42277.208472222221</v>
      </c>
      <c r="S3228" s="12">
        <f t="shared" si="200"/>
        <v>42307.208472222221</v>
      </c>
    </row>
    <row r="3229" spans="1:19" ht="43.2">
      <c r="A3229">
        <v>3227</v>
      </c>
      <c r="B3229" s="3" t="s">
        <v>3227</v>
      </c>
      <c r="C3229" s="3" t="s">
        <v>7337</v>
      </c>
      <c r="D3229" s="15">
        <v>1200</v>
      </c>
      <c r="E3229" s="1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7">
        <f t="shared" si="201"/>
        <v>40</v>
      </c>
      <c r="O3229" s="5">
        <f t="shared" si="202"/>
        <v>1.25</v>
      </c>
      <c r="P3229" s="6" t="s">
        <v>8272</v>
      </c>
      <c r="Q3229" s="6" t="s">
        <v>8273</v>
      </c>
      <c r="R3229" s="11">
        <f t="shared" si="203"/>
        <v>42722.507361111115</v>
      </c>
      <c r="S3229" s="12">
        <f t="shared" si="200"/>
        <v>42752.507361111115</v>
      </c>
    </row>
    <row r="3230" spans="1:19" ht="28.8">
      <c r="A3230">
        <v>3228</v>
      </c>
      <c r="B3230" s="3" t="s">
        <v>3228</v>
      </c>
      <c r="C3230" s="3" t="s">
        <v>7338</v>
      </c>
      <c r="D3230" s="15">
        <v>7000</v>
      </c>
      <c r="E3230" s="1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7">
        <f t="shared" si="201"/>
        <v>189.18918918918919</v>
      </c>
      <c r="O3230" s="5">
        <f t="shared" si="202"/>
        <v>1.0234285714285714</v>
      </c>
      <c r="P3230" s="6" t="s">
        <v>8272</v>
      </c>
      <c r="Q3230" s="6" t="s">
        <v>8273</v>
      </c>
      <c r="R3230" s="11">
        <f t="shared" si="203"/>
        <v>42323.33430555556</v>
      </c>
      <c r="S3230" s="12">
        <f t="shared" si="200"/>
        <v>42354.832638888889</v>
      </c>
    </row>
    <row r="3231" spans="1:19" ht="43.2">
      <c r="A3231">
        <v>3229</v>
      </c>
      <c r="B3231" s="3" t="s">
        <v>3229</v>
      </c>
      <c r="C3231" s="3" t="s">
        <v>7339</v>
      </c>
      <c r="D3231" s="15">
        <v>20000</v>
      </c>
      <c r="E3231" s="1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7">
        <f t="shared" si="201"/>
        <v>99.009900990099013</v>
      </c>
      <c r="O3231" s="5">
        <f t="shared" si="202"/>
        <v>1.0786500000000001</v>
      </c>
      <c r="P3231" s="6" t="s">
        <v>8272</v>
      </c>
      <c r="Q3231" s="6" t="s">
        <v>8273</v>
      </c>
      <c r="R3231" s="11">
        <f t="shared" si="203"/>
        <v>41932.916643518518</v>
      </c>
      <c r="S3231" s="12">
        <f t="shared" si="200"/>
        <v>41962.958310185189</v>
      </c>
    </row>
    <row r="3232" spans="1:19" ht="43.2">
      <c r="A3232">
        <v>3230</v>
      </c>
      <c r="B3232" s="3" t="s">
        <v>3230</v>
      </c>
      <c r="C3232" s="3" t="s">
        <v>7340</v>
      </c>
      <c r="D3232" s="15">
        <v>2600</v>
      </c>
      <c r="E3232" s="1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7">
        <f t="shared" si="201"/>
        <v>70.270270270270274</v>
      </c>
      <c r="O3232" s="5">
        <f t="shared" si="202"/>
        <v>1.0988461538461538</v>
      </c>
      <c r="P3232" s="6" t="s">
        <v>8272</v>
      </c>
      <c r="Q3232" s="6" t="s">
        <v>8273</v>
      </c>
      <c r="R3232" s="11">
        <f t="shared" si="203"/>
        <v>41897.793124999997</v>
      </c>
      <c r="S3232" s="12">
        <f t="shared" si="200"/>
        <v>41912.790972222225</v>
      </c>
    </row>
    <row r="3233" spans="1:19" ht="43.2">
      <c r="A3233">
        <v>3231</v>
      </c>
      <c r="B3233" s="3" t="s">
        <v>3231</v>
      </c>
      <c r="C3233" s="3" t="s">
        <v>7341</v>
      </c>
      <c r="D3233" s="15">
        <v>1000</v>
      </c>
      <c r="E3233" s="1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7">
        <f t="shared" si="201"/>
        <v>35.714285714285715</v>
      </c>
      <c r="O3233" s="5">
        <f t="shared" si="202"/>
        <v>1.61</v>
      </c>
      <c r="P3233" s="6" t="s">
        <v>8272</v>
      </c>
      <c r="Q3233" s="6" t="s">
        <v>8273</v>
      </c>
      <c r="R3233" s="11">
        <f t="shared" si="203"/>
        <v>42446.568831018521</v>
      </c>
      <c r="S3233" s="12">
        <f t="shared" si="200"/>
        <v>42476.568831018521</v>
      </c>
    </row>
    <row r="3234" spans="1:19" ht="43.2">
      <c r="A3234">
        <v>3232</v>
      </c>
      <c r="B3234" s="3" t="s">
        <v>3232</v>
      </c>
      <c r="C3234" s="3" t="s">
        <v>7342</v>
      </c>
      <c r="D3234" s="15">
        <v>1000</v>
      </c>
      <c r="E3234" s="1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7">
        <f t="shared" si="201"/>
        <v>38.46153846153846</v>
      </c>
      <c r="O3234" s="5">
        <f t="shared" si="202"/>
        <v>1.3120000000000001</v>
      </c>
      <c r="P3234" s="6" t="s">
        <v>8272</v>
      </c>
      <c r="Q3234" s="6" t="s">
        <v>8273</v>
      </c>
      <c r="R3234" s="11">
        <f t="shared" si="203"/>
        <v>42463.43885416667</v>
      </c>
      <c r="S3234" s="12">
        <f t="shared" si="200"/>
        <v>42493.790972222225</v>
      </c>
    </row>
    <row r="3235" spans="1:19" ht="43.2">
      <c r="A3235">
        <v>3233</v>
      </c>
      <c r="B3235" s="3" t="s">
        <v>3233</v>
      </c>
      <c r="C3235" s="3" t="s">
        <v>7343</v>
      </c>
      <c r="D3235" s="15">
        <v>5000</v>
      </c>
      <c r="E3235" s="1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7">
        <f t="shared" si="201"/>
        <v>81.967213114754102</v>
      </c>
      <c r="O3235" s="5">
        <f t="shared" si="202"/>
        <v>1.1879999999999999</v>
      </c>
      <c r="P3235" s="6" t="s">
        <v>8272</v>
      </c>
      <c r="Q3235" s="6" t="s">
        <v>8273</v>
      </c>
      <c r="R3235" s="11">
        <f t="shared" si="203"/>
        <v>42766.430034722223</v>
      </c>
      <c r="S3235" s="12">
        <f t="shared" si="200"/>
        <v>42796.430034722223</v>
      </c>
    </row>
    <row r="3236" spans="1:19" ht="43.2">
      <c r="A3236">
        <v>3234</v>
      </c>
      <c r="B3236" s="3" t="s">
        <v>3234</v>
      </c>
      <c r="C3236" s="3" t="s">
        <v>7344</v>
      </c>
      <c r="D3236" s="15">
        <v>4000</v>
      </c>
      <c r="E3236" s="1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7">
        <f t="shared" si="201"/>
        <v>34.782608695652172</v>
      </c>
      <c r="O3236" s="5">
        <f t="shared" si="202"/>
        <v>1.0039275000000001</v>
      </c>
      <c r="P3236" s="6" t="s">
        <v>8272</v>
      </c>
      <c r="Q3236" s="6" t="s">
        <v>8273</v>
      </c>
      <c r="R3236" s="11">
        <f t="shared" si="203"/>
        <v>42734.414444444439</v>
      </c>
      <c r="S3236" s="12">
        <f t="shared" si="200"/>
        <v>42767.604861111111</v>
      </c>
    </row>
    <row r="3237" spans="1:19" ht="43.2">
      <c r="A3237">
        <v>3235</v>
      </c>
      <c r="B3237" s="3" t="s">
        <v>3235</v>
      </c>
      <c r="C3237" s="3" t="s">
        <v>7345</v>
      </c>
      <c r="D3237" s="15">
        <v>15000</v>
      </c>
      <c r="E3237" s="1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7">
        <f t="shared" si="201"/>
        <v>82.872928176795583</v>
      </c>
      <c r="O3237" s="5">
        <f t="shared" si="202"/>
        <v>1.0320666666666667</v>
      </c>
      <c r="P3237" s="6" t="s">
        <v>8272</v>
      </c>
      <c r="Q3237" s="6" t="s">
        <v>8273</v>
      </c>
      <c r="R3237" s="11">
        <f t="shared" si="203"/>
        <v>42521.972812499997</v>
      </c>
      <c r="S3237" s="12">
        <f t="shared" si="200"/>
        <v>42551.972812499997</v>
      </c>
    </row>
    <row r="3238" spans="1:19" ht="43.2">
      <c r="A3238">
        <v>3236</v>
      </c>
      <c r="B3238" s="3" t="s">
        <v>3236</v>
      </c>
      <c r="C3238" s="3" t="s">
        <v>7346</v>
      </c>
      <c r="D3238" s="15">
        <v>20000</v>
      </c>
      <c r="E3238" s="1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7">
        <f t="shared" si="201"/>
        <v>181.81818181818181</v>
      </c>
      <c r="O3238" s="5">
        <f t="shared" si="202"/>
        <v>1.006</v>
      </c>
      <c r="P3238" s="6" t="s">
        <v>8272</v>
      </c>
      <c r="Q3238" s="6" t="s">
        <v>8273</v>
      </c>
      <c r="R3238" s="11">
        <f t="shared" si="203"/>
        <v>42702.542048611111</v>
      </c>
      <c r="S3238" s="12">
        <f t="shared" si="200"/>
        <v>42732.542048611111</v>
      </c>
    </row>
    <row r="3239" spans="1:19" ht="28.8">
      <c r="A3239">
        <v>3237</v>
      </c>
      <c r="B3239" s="3" t="s">
        <v>3237</v>
      </c>
      <c r="C3239" s="3" t="s">
        <v>7347</v>
      </c>
      <c r="D3239" s="15">
        <v>35000</v>
      </c>
      <c r="E3239" s="1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7">
        <f t="shared" si="201"/>
        <v>130.11152416356876</v>
      </c>
      <c r="O3239" s="5">
        <f t="shared" si="202"/>
        <v>1.0078754285714286</v>
      </c>
      <c r="P3239" s="6" t="s">
        <v>8272</v>
      </c>
      <c r="Q3239" s="6" t="s">
        <v>8273</v>
      </c>
      <c r="R3239" s="11">
        <f t="shared" si="203"/>
        <v>42252.099351851852</v>
      </c>
      <c r="S3239" s="12">
        <f t="shared" si="200"/>
        <v>42275.790972222225</v>
      </c>
    </row>
    <row r="3240" spans="1:19" ht="43.2">
      <c r="A3240">
        <v>3238</v>
      </c>
      <c r="B3240" s="3" t="s">
        <v>3238</v>
      </c>
      <c r="C3240" s="3" t="s">
        <v>7348</v>
      </c>
      <c r="D3240" s="15">
        <v>2800</v>
      </c>
      <c r="E3240" s="1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7">
        <f t="shared" si="201"/>
        <v>35.443037974683541</v>
      </c>
      <c r="O3240" s="5">
        <f t="shared" si="202"/>
        <v>1.1232142857142857</v>
      </c>
      <c r="P3240" s="6" t="s">
        <v>8272</v>
      </c>
      <c r="Q3240" s="6" t="s">
        <v>8273</v>
      </c>
      <c r="R3240" s="11">
        <f t="shared" si="203"/>
        <v>42156.135393518518</v>
      </c>
      <c r="S3240" s="12">
        <f t="shared" si="200"/>
        <v>42186.135393518518</v>
      </c>
    </row>
    <row r="3241" spans="1:19" ht="57.6">
      <c r="A3241">
        <v>3239</v>
      </c>
      <c r="B3241" s="3" t="s">
        <v>3239</v>
      </c>
      <c r="C3241" s="3" t="s">
        <v>7349</v>
      </c>
      <c r="D3241" s="15">
        <v>5862</v>
      </c>
      <c r="E3241" s="1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7">
        <f t="shared" si="201"/>
        <v>56.365384615384613</v>
      </c>
      <c r="O3241" s="5">
        <f t="shared" si="202"/>
        <v>1.0591914022517912</v>
      </c>
      <c r="P3241" s="6" t="s">
        <v>8272</v>
      </c>
      <c r="Q3241" s="6" t="s">
        <v>8273</v>
      </c>
      <c r="R3241" s="11">
        <f t="shared" si="203"/>
        <v>42277.714039351849</v>
      </c>
      <c r="S3241" s="12">
        <f t="shared" si="200"/>
        <v>42302.624305555553</v>
      </c>
    </row>
    <row r="3242" spans="1:19" ht="43.2">
      <c r="A3242">
        <v>3240</v>
      </c>
      <c r="B3242" s="3" t="s">
        <v>3240</v>
      </c>
      <c r="C3242" s="3" t="s">
        <v>7350</v>
      </c>
      <c r="D3242" s="15">
        <v>3000</v>
      </c>
      <c r="E3242" s="1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7">
        <f t="shared" si="201"/>
        <v>88.235294117647058</v>
      </c>
      <c r="O3242" s="5">
        <f t="shared" si="202"/>
        <v>1.0056666666666667</v>
      </c>
      <c r="P3242" s="6" t="s">
        <v>8272</v>
      </c>
      <c r="Q3242" s="6" t="s">
        <v>8273</v>
      </c>
      <c r="R3242" s="11">
        <f t="shared" si="203"/>
        <v>42754.318842592591</v>
      </c>
      <c r="S3242" s="12">
        <f t="shared" si="200"/>
        <v>42782.583333333328</v>
      </c>
    </row>
    <row r="3243" spans="1:19" ht="57.6">
      <c r="A3243">
        <v>3241</v>
      </c>
      <c r="B3243" s="3" t="s">
        <v>3241</v>
      </c>
      <c r="C3243" s="3" t="s">
        <v>7351</v>
      </c>
      <c r="D3243" s="15">
        <v>8500</v>
      </c>
      <c r="E3243" s="1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7">
        <f t="shared" si="201"/>
        <v>50.898203592814369</v>
      </c>
      <c r="O3243" s="5">
        <f t="shared" si="202"/>
        <v>1.1530588235294117</v>
      </c>
      <c r="P3243" s="6" t="s">
        <v>8272</v>
      </c>
      <c r="Q3243" s="6" t="s">
        <v>8273</v>
      </c>
      <c r="R3243" s="11">
        <f t="shared" si="203"/>
        <v>41892.949884259258</v>
      </c>
      <c r="S3243" s="12">
        <f t="shared" si="200"/>
        <v>41925.915972222225</v>
      </c>
    </row>
    <row r="3244" spans="1:19" ht="43.2">
      <c r="A3244">
        <v>3242</v>
      </c>
      <c r="B3244" s="3" t="s">
        <v>3242</v>
      </c>
      <c r="C3244" s="3" t="s">
        <v>7352</v>
      </c>
      <c r="D3244" s="15">
        <v>10000</v>
      </c>
      <c r="E3244" s="1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7">
        <f t="shared" si="201"/>
        <v>54.644808743169399</v>
      </c>
      <c r="O3244" s="5">
        <f t="shared" si="202"/>
        <v>1.273042</v>
      </c>
      <c r="P3244" s="6" t="s">
        <v>8272</v>
      </c>
      <c r="Q3244" s="6" t="s">
        <v>8273</v>
      </c>
      <c r="R3244" s="11">
        <f t="shared" si="203"/>
        <v>41871.380694444444</v>
      </c>
      <c r="S3244" s="12">
        <f t="shared" si="200"/>
        <v>41901.380694444444</v>
      </c>
    </row>
    <row r="3245" spans="1:19" ht="43.2">
      <c r="A3245">
        <v>3243</v>
      </c>
      <c r="B3245" s="3" t="s">
        <v>3243</v>
      </c>
      <c r="C3245" s="3" t="s">
        <v>7353</v>
      </c>
      <c r="D3245" s="15">
        <v>8000</v>
      </c>
      <c r="E3245" s="1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7">
        <f t="shared" si="201"/>
        <v>112.67605633802818</v>
      </c>
      <c r="O3245" s="5">
        <f t="shared" si="202"/>
        <v>1.028375</v>
      </c>
      <c r="P3245" s="6" t="s">
        <v>8272</v>
      </c>
      <c r="Q3245" s="6" t="s">
        <v>8273</v>
      </c>
      <c r="R3245" s="11">
        <f t="shared" si="203"/>
        <v>42261.721782407403</v>
      </c>
      <c r="S3245" s="12">
        <f t="shared" si="200"/>
        <v>42285.625</v>
      </c>
    </row>
    <row r="3246" spans="1:19" ht="43.2">
      <c r="A3246">
        <v>3244</v>
      </c>
      <c r="B3246" s="3" t="s">
        <v>3244</v>
      </c>
      <c r="C3246" s="3" t="s">
        <v>7354</v>
      </c>
      <c r="D3246" s="15">
        <v>1600</v>
      </c>
      <c r="E3246" s="1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7">
        <f t="shared" si="201"/>
        <v>23.188405797101449</v>
      </c>
      <c r="O3246" s="5">
        <f t="shared" si="202"/>
        <v>1.0293749999999999</v>
      </c>
      <c r="P3246" s="6" t="s">
        <v>8272</v>
      </c>
      <c r="Q3246" s="6" t="s">
        <v>8273</v>
      </c>
      <c r="R3246" s="11">
        <f t="shared" si="203"/>
        <v>42675.319236111114</v>
      </c>
      <c r="S3246" s="12">
        <f t="shared" si="200"/>
        <v>42705.360902777778</v>
      </c>
    </row>
    <row r="3247" spans="1:19" ht="43.2">
      <c r="A3247">
        <v>3245</v>
      </c>
      <c r="B3247" s="3" t="s">
        <v>3245</v>
      </c>
      <c r="C3247" s="3" t="s">
        <v>7355</v>
      </c>
      <c r="D3247" s="15">
        <v>21000</v>
      </c>
      <c r="E3247" s="1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7">
        <f t="shared" si="201"/>
        <v>77.777777777777771</v>
      </c>
      <c r="O3247" s="5">
        <f t="shared" si="202"/>
        <v>1.043047619047619</v>
      </c>
      <c r="P3247" s="6" t="s">
        <v>8272</v>
      </c>
      <c r="Q3247" s="6" t="s">
        <v>8273</v>
      </c>
      <c r="R3247" s="11">
        <f t="shared" si="203"/>
        <v>42135.22520833333</v>
      </c>
      <c r="S3247" s="12">
        <f t="shared" si="200"/>
        <v>42166.708333333328</v>
      </c>
    </row>
    <row r="3248" spans="1:19" ht="43.2">
      <c r="A3248">
        <v>3246</v>
      </c>
      <c r="B3248" s="3" t="s">
        <v>3246</v>
      </c>
      <c r="C3248" s="3" t="s">
        <v>7356</v>
      </c>
      <c r="D3248" s="15">
        <v>10000</v>
      </c>
      <c r="E3248" s="1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7">
        <f t="shared" si="201"/>
        <v>51.813471502590673</v>
      </c>
      <c r="O3248" s="5">
        <f t="shared" si="202"/>
        <v>1.1122000000000001</v>
      </c>
      <c r="P3248" s="6" t="s">
        <v>8272</v>
      </c>
      <c r="Q3248" s="6" t="s">
        <v>8273</v>
      </c>
      <c r="R3248" s="11">
        <f t="shared" si="203"/>
        <v>42230.097222222219</v>
      </c>
      <c r="S3248" s="12">
        <f t="shared" si="200"/>
        <v>42258.790972222225</v>
      </c>
    </row>
    <row r="3249" spans="1:19" ht="43.2">
      <c r="A3249">
        <v>3247</v>
      </c>
      <c r="B3249" s="3" t="s">
        <v>3247</v>
      </c>
      <c r="C3249" s="3" t="s">
        <v>7357</v>
      </c>
      <c r="D3249" s="15">
        <v>2500</v>
      </c>
      <c r="E3249" s="1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7">
        <f t="shared" si="201"/>
        <v>43.859649122807021</v>
      </c>
      <c r="O3249" s="5">
        <f t="shared" si="202"/>
        <v>1.0586</v>
      </c>
      <c r="P3249" s="6" t="s">
        <v>8272</v>
      </c>
      <c r="Q3249" s="6" t="s">
        <v>8273</v>
      </c>
      <c r="R3249" s="11">
        <f t="shared" si="203"/>
        <v>42167.059166666666</v>
      </c>
      <c r="S3249" s="12">
        <f t="shared" si="200"/>
        <v>42197.059166666666</v>
      </c>
    </row>
    <row r="3250" spans="1:19" ht="28.8">
      <c r="A3250">
        <v>3248</v>
      </c>
      <c r="B3250" s="3" t="s">
        <v>3248</v>
      </c>
      <c r="C3250" s="3" t="s">
        <v>7358</v>
      </c>
      <c r="D3250" s="15">
        <v>12000</v>
      </c>
      <c r="E3250" s="1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7">
        <f t="shared" si="201"/>
        <v>60</v>
      </c>
      <c r="O3250" s="5">
        <f t="shared" si="202"/>
        <v>1.0079166666666666</v>
      </c>
      <c r="P3250" s="6" t="s">
        <v>8272</v>
      </c>
      <c r="Q3250" s="6" t="s">
        <v>8273</v>
      </c>
      <c r="R3250" s="11">
        <f t="shared" si="203"/>
        <v>42068.513391203705</v>
      </c>
      <c r="S3250" s="12">
        <f t="shared" si="200"/>
        <v>42098.471724537041</v>
      </c>
    </row>
    <row r="3251" spans="1:19" ht="43.2">
      <c r="A3251">
        <v>3249</v>
      </c>
      <c r="B3251" s="3" t="s">
        <v>3249</v>
      </c>
      <c r="C3251" s="3" t="s">
        <v>7359</v>
      </c>
      <c r="D3251" s="15">
        <v>5500</v>
      </c>
      <c r="E3251" s="1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7">
        <f t="shared" si="201"/>
        <v>62.5</v>
      </c>
      <c r="O3251" s="5">
        <f t="shared" si="202"/>
        <v>1.0492727272727274</v>
      </c>
      <c r="P3251" s="6" t="s">
        <v>8272</v>
      </c>
      <c r="Q3251" s="6" t="s">
        <v>8273</v>
      </c>
      <c r="R3251" s="11">
        <f t="shared" si="203"/>
        <v>42145.371689814812</v>
      </c>
      <c r="S3251" s="12">
        <f t="shared" si="200"/>
        <v>42175.371689814812</v>
      </c>
    </row>
    <row r="3252" spans="1:19" ht="57.6">
      <c r="A3252">
        <v>3250</v>
      </c>
      <c r="B3252" s="3" t="s">
        <v>3250</v>
      </c>
      <c r="C3252" s="3" t="s">
        <v>7360</v>
      </c>
      <c r="D3252" s="15">
        <v>25000</v>
      </c>
      <c r="E3252" s="1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7">
        <f t="shared" si="201"/>
        <v>117.37089201877934</v>
      </c>
      <c r="O3252" s="5">
        <f t="shared" si="202"/>
        <v>1.01552</v>
      </c>
      <c r="P3252" s="6" t="s">
        <v>8272</v>
      </c>
      <c r="Q3252" s="6" t="s">
        <v>8273</v>
      </c>
      <c r="R3252" s="11">
        <f t="shared" si="203"/>
        <v>41918.367175925923</v>
      </c>
      <c r="S3252" s="12">
        <f t="shared" si="200"/>
        <v>41948.408842592595</v>
      </c>
    </row>
    <row r="3253" spans="1:19" ht="43.2">
      <c r="A3253">
        <v>3251</v>
      </c>
      <c r="B3253" s="3" t="s">
        <v>3251</v>
      </c>
      <c r="C3253" s="3" t="s">
        <v>7361</v>
      </c>
      <c r="D3253" s="15">
        <v>1500</v>
      </c>
      <c r="E3253" s="1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7">
        <f t="shared" si="201"/>
        <v>75</v>
      </c>
      <c r="O3253" s="5">
        <f t="shared" si="202"/>
        <v>1.1073333333333333</v>
      </c>
      <c r="P3253" s="6" t="s">
        <v>8272</v>
      </c>
      <c r="Q3253" s="6" t="s">
        <v>8273</v>
      </c>
      <c r="R3253" s="11">
        <f t="shared" si="203"/>
        <v>42146.356087962966</v>
      </c>
      <c r="S3253" s="12">
        <f t="shared" si="200"/>
        <v>42176.356087962966</v>
      </c>
    </row>
    <row r="3254" spans="1:19" ht="43.2">
      <c r="A3254">
        <v>3252</v>
      </c>
      <c r="B3254" s="3" t="s">
        <v>3252</v>
      </c>
      <c r="C3254" s="3" t="s">
        <v>7362</v>
      </c>
      <c r="D3254" s="15">
        <v>2250</v>
      </c>
      <c r="E3254" s="1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7">
        <f t="shared" si="201"/>
        <v>45</v>
      </c>
      <c r="O3254" s="5">
        <f t="shared" si="202"/>
        <v>1.2782222222222221</v>
      </c>
      <c r="P3254" s="6" t="s">
        <v>8272</v>
      </c>
      <c r="Q3254" s="6" t="s">
        <v>8273</v>
      </c>
      <c r="R3254" s="11">
        <f t="shared" si="203"/>
        <v>42590.097685185188</v>
      </c>
      <c r="S3254" s="12">
        <f t="shared" si="200"/>
        <v>42620.097685185188</v>
      </c>
    </row>
    <row r="3255" spans="1:19" ht="43.2">
      <c r="A3255">
        <v>3253</v>
      </c>
      <c r="B3255" s="3" t="s">
        <v>3253</v>
      </c>
      <c r="C3255" s="3" t="s">
        <v>7363</v>
      </c>
      <c r="D3255" s="15">
        <v>20000</v>
      </c>
      <c r="E3255" s="1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7">
        <f t="shared" si="201"/>
        <v>173.91304347826087</v>
      </c>
      <c r="O3255" s="5">
        <f t="shared" si="202"/>
        <v>1.0182500000000001</v>
      </c>
      <c r="P3255" s="6" t="s">
        <v>8272</v>
      </c>
      <c r="Q3255" s="6" t="s">
        <v>8273</v>
      </c>
      <c r="R3255" s="11">
        <f t="shared" si="203"/>
        <v>42602.201712962968</v>
      </c>
      <c r="S3255" s="12">
        <f t="shared" si="200"/>
        <v>42620.78125</v>
      </c>
    </row>
    <row r="3256" spans="1:19" ht="43.2">
      <c r="A3256">
        <v>3254</v>
      </c>
      <c r="B3256" s="3" t="s">
        <v>3254</v>
      </c>
      <c r="C3256" s="3" t="s">
        <v>7364</v>
      </c>
      <c r="D3256" s="15">
        <v>13000</v>
      </c>
      <c r="E3256" s="1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7">
        <f t="shared" si="201"/>
        <v>69.892473118279568</v>
      </c>
      <c r="O3256" s="5">
        <f t="shared" si="202"/>
        <v>1.012576923076923</v>
      </c>
      <c r="P3256" s="6" t="s">
        <v>8272</v>
      </c>
      <c r="Q3256" s="6" t="s">
        <v>8273</v>
      </c>
      <c r="R3256" s="11">
        <f t="shared" si="203"/>
        <v>42058.710752314815</v>
      </c>
      <c r="S3256" s="12">
        <f t="shared" si="200"/>
        <v>42088.669085648144</v>
      </c>
    </row>
    <row r="3257" spans="1:19" ht="57.6">
      <c r="A3257">
        <v>3255</v>
      </c>
      <c r="B3257" s="3" t="s">
        <v>3255</v>
      </c>
      <c r="C3257" s="3" t="s">
        <v>7365</v>
      </c>
      <c r="D3257" s="15">
        <v>300</v>
      </c>
      <c r="E3257" s="1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7">
        <f t="shared" si="201"/>
        <v>16.666666666666668</v>
      </c>
      <c r="O3257" s="5">
        <f t="shared" si="202"/>
        <v>1.75</v>
      </c>
      <c r="P3257" s="6" t="s">
        <v>8272</v>
      </c>
      <c r="Q3257" s="6" t="s">
        <v>8273</v>
      </c>
      <c r="R3257" s="11">
        <f t="shared" si="203"/>
        <v>41889.393229166664</v>
      </c>
      <c r="S3257" s="12">
        <f t="shared" si="200"/>
        <v>41919.393229166664</v>
      </c>
    </row>
    <row r="3258" spans="1:19" ht="43.2">
      <c r="A3258">
        <v>3256</v>
      </c>
      <c r="B3258" s="3" t="s">
        <v>3256</v>
      </c>
      <c r="C3258" s="3" t="s">
        <v>7366</v>
      </c>
      <c r="D3258" s="15">
        <v>10000</v>
      </c>
      <c r="E3258" s="1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7">
        <f t="shared" si="201"/>
        <v>56.81818181818182</v>
      </c>
      <c r="O3258" s="5">
        <f t="shared" si="202"/>
        <v>1.2806</v>
      </c>
      <c r="P3258" s="6" t="s">
        <v>8272</v>
      </c>
      <c r="Q3258" s="6" t="s">
        <v>8273</v>
      </c>
      <c r="R3258" s="11">
        <f t="shared" si="203"/>
        <v>42144.198807870373</v>
      </c>
      <c r="S3258" s="12">
        <f t="shared" si="200"/>
        <v>42165.790972222225</v>
      </c>
    </row>
    <row r="3259" spans="1:19" ht="43.2">
      <c r="A3259">
        <v>3257</v>
      </c>
      <c r="B3259" s="3" t="s">
        <v>3257</v>
      </c>
      <c r="C3259" s="3" t="s">
        <v>7367</v>
      </c>
      <c r="D3259" s="15">
        <v>2000</v>
      </c>
      <c r="E3259" s="1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7">
        <f t="shared" si="201"/>
        <v>48.780487804878049</v>
      </c>
      <c r="O3259" s="5">
        <f t="shared" si="202"/>
        <v>1.0629949999999999</v>
      </c>
      <c r="P3259" s="6" t="s">
        <v>8272</v>
      </c>
      <c r="Q3259" s="6" t="s">
        <v>8273</v>
      </c>
      <c r="R3259" s="11">
        <f t="shared" si="203"/>
        <v>42758.184629629628</v>
      </c>
      <c r="S3259" s="12">
        <f t="shared" si="200"/>
        <v>42788.184629629628</v>
      </c>
    </row>
    <row r="3260" spans="1:19" ht="43.2">
      <c r="A3260">
        <v>3258</v>
      </c>
      <c r="B3260" s="3" t="s">
        <v>3258</v>
      </c>
      <c r="C3260" s="3" t="s">
        <v>7368</v>
      </c>
      <c r="D3260" s="15">
        <v>7000</v>
      </c>
      <c r="E3260" s="1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7">
        <f t="shared" si="201"/>
        <v>93.333333333333329</v>
      </c>
      <c r="O3260" s="5">
        <f t="shared" si="202"/>
        <v>1.052142857142857</v>
      </c>
      <c r="P3260" s="6" t="s">
        <v>8272</v>
      </c>
      <c r="Q3260" s="6" t="s">
        <v>8273</v>
      </c>
      <c r="R3260" s="11">
        <f t="shared" si="203"/>
        <v>41982.512280092589</v>
      </c>
      <c r="S3260" s="12">
        <f t="shared" si="200"/>
        <v>42012.512280092589</v>
      </c>
    </row>
    <row r="3261" spans="1:19" ht="43.2">
      <c r="A3261">
        <v>3259</v>
      </c>
      <c r="B3261" s="3" t="s">
        <v>3259</v>
      </c>
      <c r="C3261" s="3" t="s">
        <v>7369</v>
      </c>
      <c r="D3261" s="15">
        <v>23000</v>
      </c>
      <c r="E3261" s="1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7">
        <f t="shared" si="201"/>
        <v>237.11340206185568</v>
      </c>
      <c r="O3261" s="5">
        <f t="shared" si="202"/>
        <v>1.0616782608695652</v>
      </c>
      <c r="P3261" s="6" t="s">
        <v>8272</v>
      </c>
      <c r="Q3261" s="6" t="s">
        <v>8273</v>
      </c>
      <c r="R3261" s="11">
        <f t="shared" si="203"/>
        <v>42614.385937500003</v>
      </c>
      <c r="S3261" s="12">
        <f t="shared" si="200"/>
        <v>42643.790972222225</v>
      </c>
    </row>
    <row r="3262" spans="1:19" ht="43.2">
      <c r="A3262">
        <v>3260</v>
      </c>
      <c r="B3262" s="3" t="s">
        <v>3260</v>
      </c>
      <c r="C3262" s="3" t="s">
        <v>7370</v>
      </c>
      <c r="D3262" s="15">
        <v>5000</v>
      </c>
      <c r="E3262" s="1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7">
        <f t="shared" si="201"/>
        <v>68.493150684931507</v>
      </c>
      <c r="O3262" s="5">
        <f t="shared" si="202"/>
        <v>1.0924</v>
      </c>
      <c r="P3262" s="6" t="s">
        <v>8272</v>
      </c>
      <c r="Q3262" s="6" t="s">
        <v>8273</v>
      </c>
      <c r="R3262" s="11">
        <f t="shared" si="203"/>
        <v>42303.297662037032</v>
      </c>
      <c r="S3262" s="12">
        <f t="shared" si="200"/>
        <v>42338.339328703703</v>
      </c>
    </row>
    <row r="3263" spans="1:19" ht="43.2">
      <c r="A3263">
        <v>3261</v>
      </c>
      <c r="B3263" s="3" t="s">
        <v>3261</v>
      </c>
      <c r="C3263" s="3" t="s">
        <v>7371</v>
      </c>
      <c r="D3263" s="15">
        <v>3300</v>
      </c>
      <c r="E3263" s="1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7">
        <f t="shared" si="201"/>
        <v>67.34693877551021</v>
      </c>
      <c r="O3263" s="5">
        <f t="shared" si="202"/>
        <v>1.0045454545454546</v>
      </c>
      <c r="P3263" s="6" t="s">
        <v>8272</v>
      </c>
      <c r="Q3263" s="6" t="s">
        <v>8273</v>
      </c>
      <c r="R3263" s="11">
        <f t="shared" si="203"/>
        <v>42171.350416666668</v>
      </c>
      <c r="S3263" s="12">
        <f t="shared" si="200"/>
        <v>42201.350416666668</v>
      </c>
    </row>
    <row r="3264" spans="1:19" ht="28.8">
      <c r="A3264">
        <v>3262</v>
      </c>
      <c r="B3264" s="3" t="s">
        <v>3262</v>
      </c>
      <c r="C3264" s="3" t="s">
        <v>7372</v>
      </c>
      <c r="D3264" s="15">
        <v>12200</v>
      </c>
      <c r="E3264" s="1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7">
        <f t="shared" si="201"/>
        <v>91.044776119402982</v>
      </c>
      <c r="O3264" s="5">
        <f t="shared" si="202"/>
        <v>1.0304098360655738</v>
      </c>
      <c r="P3264" s="6" t="s">
        <v>8272</v>
      </c>
      <c r="Q3264" s="6" t="s">
        <v>8273</v>
      </c>
      <c r="R3264" s="11">
        <f t="shared" si="203"/>
        <v>41963.940532407403</v>
      </c>
      <c r="S3264" s="12">
        <f t="shared" si="200"/>
        <v>41994.791666666672</v>
      </c>
    </row>
    <row r="3265" spans="1:19" ht="28.8">
      <c r="A3265">
        <v>3263</v>
      </c>
      <c r="B3265" s="3" t="s">
        <v>3263</v>
      </c>
      <c r="C3265" s="3" t="s">
        <v>7373</v>
      </c>
      <c r="D3265" s="15">
        <v>2500</v>
      </c>
      <c r="E3265" s="1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7">
        <f t="shared" si="201"/>
        <v>36.764705882352942</v>
      </c>
      <c r="O3265" s="5">
        <f t="shared" si="202"/>
        <v>1.121664</v>
      </c>
      <c r="P3265" s="6" t="s">
        <v>8272</v>
      </c>
      <c r="Q3265" s="6" t="s">
        <v>8273</v>
      </c>
      <c r="R3265" s="11">
        <f t="shared" si="203"/>
        <v>42284.141064814816</v>
      </c>
      <c r="S3265" s="12">
        <f t="shared" si="200"/>
        <v>42307.5</v>
      </c>
    </row>
    <row r="3266" spans="1:19" ht="28.8">
      <c r="A3266">
        <v>3264</v>
      </c>
      <c r="B3266" s="3" t="s">
        <v>3264</v>
      </c>
      <c r="C3266" s="3" t="s">
        <v>7374</v>
      </c>
      <c r="D3266" s="15">
        <v>2500</v>
      </c>
      <c r="E3266" s="1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7">
        <f t="shared" si="201"/>
        <v>51.020408163265309</v>
      </c>
      <c r="O3266" s="5">
        <f t="shared" si="202"/>
        <v>1.03</v>
      </c>
      <c r="P3266" s="6" t="s">
        <v>8272</v>
      </c>
      <c r="Q3266" s="6" t="s">
        <v>8273</v>
      </c>
      <c r="R3266" s="11">
        <f t="shared" si="203"/>
        <v>42016.425208333334</v>
      </c>
      <c r="S3266" s="12">
        <f t="shared" ref="S3266:S3329" si="204">(I3266/86400)+25569+(-9/24)</f>
        <v>42032.541666666672</v>
      </c>
    </row>
    <row r="3267" spans="1:19" ht="43.2">
      <c r="A3267">
        <v>3265</v>
      </c>
      <c r="B3267" s="3" t="s">
        <v>3265</v>
      </c>
      <c r="C3267" s="3" t="s">
        <v>7375</v>
      </c>
      <c r="D3267" s="15">
        <v>2700</v>
      </c>
      <c r="E3267" s="1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7">
        <f t="shared" ref="N3267:N3330" si="205">D3267/L3267</f>
        <v>42.857142857142854</v>
      </c>
      <c r="O3267" s="5">
        <f t="shared" ref="O3267:O3330" si="206">E3267/D3267</f>
        <v>1.64</v>
      </c>
      <c r="P3267" s="6" t="s">
        <v>8272</v>
      </c>
      <c r="Q3267" s="6" t="s">
        <v>8273</v>
      </c>
      <c r="R3267" s="11">
        <f t="shared" ref="R3267:R3330" si="207">(J3267/86400)+25569+(-9/24)</f>
        <v>42311.336979166663</v>
      </c>
      <c r="S3267" s="12">
        <f t="shared" si="204"/>
        <v>42341.333333333328</v>
      </c>
    </row>
    <row r="3268" spans="1:19" ht="43.2">
      <c r="A3268">
        <v>3266</v>
      </c>
      <c r="B3268" s="3" t="s">
        <v>3266</v>
      </c>
      <c r="C3268" s="3" t="s">
        <v>7376</v>
      </c>
      <c r="D3268" s="15">
        <v>6000</v>
      </c>
      <c r="E3268" s="1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7">
        <f t="shared" si="205"/>
        <v>36.809815950920246</v>
      </c>
      <c r="O3268" s="5">
        <f t="shared" si="206"/>
        <v>1.3128333333333333</v>
      </c>
      <c r="P3268" s="6" t="s">
        <v>8272</v>
      </c>
      <c r="Q3268" s="6" t="s">
        <v>8273</v>
      </c>
      <c r="R3268" s="11">
        <f t="shared" si="207"/>
        <v>42136.161134259259</v>
      </c>
      <c r="S3268" s="12">
        <f t="shared" si="204"/>
        <v>42167.5</v>
      </c>
    </row>
    <row r="3269" spans="1:19" ht="43.2">
      <c r="A3269">
        <v>3267</v>
      </c>
      <c r="B3269" s="3" t="s">
        <v>3267</v>
      </c>
      <c r="C3269" s="3" t="s">
        <v>7377</v>
      </c>
      <c r="D3269" s="15">
        <v>15000</v>
      </c>
      <c r="E3269" s="1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7">
        <f t="shared" si="205"/>
        <v>52.083333333333336</v>
      </c>
      <c r="O3269" s="5">
        <f t="shared" si="206"/>
        <v>1.0209999999999999</v>
      </c>
      <c r="P3269" s="6" t="s">
        <v>8272</v>
      </c>
      <c r="Q3269" s="6" t="s">
        <v>8273</v>
      </c>
      <c r="R3269" s="11">
        <f t="shared" si="207"/>
        <v>42172.382638888885</v>
      </c>
      <c r="S3269" s="12">
        <f t="shared" si="204"/>
        <v>42202.382638888885</v>
      </c>
    </row>
    <row r="3270" spans="1:19" ht="43.2">
      <c r="A3270">
        <v>3268</v>
      </c>
      <c r="B3270" s="3" t="s">
        <v>3268</v>
      </c>
      <c r="C3270" s="3" t="s">
        <v>7378</v>
      </c>
      <c r="D3270" s="15">
        <v>2000</v>
      </c>
      <c r="E3270" s="1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7">
        <f t="shared" si="205"/>
        <v>47.61904761904762</v>
      </c>
      <c r="O3270" s="5">
        <f t="shared" si="206"/>
        <v>1.28</v>
      </c>
      <c r="P3270" s="6" t="s">
        <v>8272</v>
      </c>
      <c r="Q3270" s="6" t="s">
        <v>8273</v>
      </c>
      <c r="R3270" s="11">
        <f t="shared" si="207"/>
        <v>42590.52925925926</v>
      </c>
      <c r="S3270" s="12">
        <f t="shared" si="204"/>
        <v>42606.52925925926</v>
      </c>
    </row>
    <row r="3271" spans="1:19" ht="43.2">
      <c r="A3271">
        <v>3269</v>
      </c>
      <c r="B3271" s="3" t="s">
        <v>3269</v>
      </c>
      <c r="C3271" s="3" t="s">
        <v>7379</v>
      </c>
      <c r="D3271" s="15">
        <v>8000</v>
      </c>
      <c r="E3271" s="1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7">
        <f t="shared" si="205"/>
        <v>114.28571428571429</v>
      </c>
      <c r="O3271" s="5">
        <f t="shared" si="206"/>
        <v>1.0149999999999999</v>
      </c>
      <c r="P3271" s="6" t="s">
        <v>8272</v>
      </c>
      <c r="Q3271" s="6" t="s">
        <v>8273</v>
      </c>
      <c r="R3271" s="11">
        <f t="shared" si="207"/>
        <v>42137.020798611113</v>
      </c>
      <c r="S3271" s="12">
        <f t="shared" si="204"/>
        <v>42171.083333333328</v>
      </c>
    </row>
    <row r="3272" spans="1:19" ht="57.6">
      <c r="A3272">
        <v>3270</v>
      </c>
      <c r="B3272" s="3" t="s">
        <v>3270</v>
      </c>
      <c r="C3272" s="3" t="s">
        <v>7380</v>
      </c>
      <c r="D3272" s="15">
        <v>1800</v>
      </c>
      <c r="E3272" s="1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7">
        <f t="shared" si="205"/>
        <v>60</v>
      </c>
      <c r="O3272" s="5">
        <f t="shared" si="206"/>
        <v>1.0166666666666666</v>
      </c>
      <c r="P3272" s="6" t="s">
        <v>8272</v>
      </c>
      <c r="Q3272" s="6" t="s">
        <v>8273</v>
      </c>
      <c r="R3272" s="11">
        <f t="shared" si="207"/>
        <v>42167.158159722225</v>
      </c>
      <c r="S3272" s="12">
        <f t="shared" si="204"/>
        <v>42197.158159722225</v>
      </c>
    </row>
    <row r="3273" spans="1:19">
      <c r="A3273">
        <v>3271</v>
      </c>
      <c r="B3273" s="3" t="s">
        <v>3271</v>
      </c>
      <c r="C3273" s="3" t="s">
        <v>7381</v>
      </c>
      <c r="D3273" s="15">
        <v>1500</v>
      </c>
      <c r="E3273" s="1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7">
        <f t="shared" si="205"/>
        <v>29.411764705882351</v>
      </c>
      <c r="O3273" s="5">
        <f t="shared" si="206"/>
        <v>1.3</v>
      </c>
      <c r="P3273" s="6" t="s">
        <v>8272</v>
      </c>
      <c r="Q3273" s="6" t="s">
        <v>8273</v>
      </c>
      <c r="R3273" s="11">
        <f t="shared" si="207"/>
        <v>41915.062210648146</v>
      </c>
      <c r="S3273" s="12">
        <f t="shared" si="204"/>
        <v>41945.103877314818</v>
      </c>
    </row>
    <row r="3274" spans="1:19" ht="43.2">
      <c r="A3274">
        <v>3272</v>
      </c>
      <c r="B3274" s="3" t="s">
        <v>3272</v>
      </c>
      <c r="C3274" s="3" t="s">
        <v>7382</v>
      </c>
      <c r="D3274" s="15">
        <v>10000</v>
      </c>
      <c r="E3274" s="1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7">
        <f t="shared" si="205"/>
        <v>68.965517241379317</v>
      </c>
      <c r="O3274" s="5">
        <f t="shared" si="206"/>
        <v>1.5443</v>
      </c>
      <c r="P3274" s="6" t="s">
        <v>8272</v>
      </c>
      <c r="Q3274" s="6" t="s">
        <v>8273</v>
      </c>
      <c r="R3274" s="11">
        <f t="shared" si="207"/>
        <v>42284.125104166669</v>
      </c>
      <c r="S3274" s="12">
        <f t="shared" si="204"/>
        <v>42314.166770833333</v>
      </c>
    </row>
    <row r="3275" spans="1:19" ht="57.6">
      <c r="A3275">
        <v>3273</v>
      </c>
      <c r="B3275" s="3" t="s">
        <v>3273</v>
      </c>
      <c r="C3275" s="3" t="s">
        <v>7383</v>
      </c>
      <c r="D3275" s="15">
        <v>4000</v>
      </c>
      <c r="E3275" s="1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7">
        <f t="shared" si="205"/>
        <v>190.47619047619048</v>
      </c>
      <c r="O3275" s="5">
        <f t="shared" si="206"/>
        <v>1.0740000000000001</v>
      </c>
      <c r="P3275" s="6" t="s">
        <v>8272</v>
      </c>
      <c r="Q3275" s="6" t="s">
        <v>8273</v>
      </c>
      <c r="R3275" s="11">
        <f t="shared" si="207"/>
        <v>42611.426412037035</v>
      </c>
      <c r="S3275" s="12">
        <f t="shared" si="204"/>
        <v>42627.416666666672</v>
      </c>
    </row>
    <row r="3276" spans="1:19" ht="43.2">
      <c r="A3276">
        <v>3274</v>
      </c>
      <c r="B3276" s="3" t="s">
        <v>3274</v>
      </c>
      <c r="C3276" s="3" t="s">
        <v>7384</v>
      </c>
      <c r="D3276" s="15">
        <v>15500</v>
      </c>
      <c r="E3276" s="1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7">
        <f t="shared" si="205"/>
        <v>54.195804195804193</v>
      </c>
      <c r="O3276" s="5">
        <f t="shared" si="206"/>
        <v>1.0132258064516129</v>
      </c>
      <c r="P3276" s="6" t="s">
        <v>8272</v>
      </c>
      <c r="Q3276" s="6" t="s">
        <v>8273</v>
      </c>
      <c r="R3276" s="11">
        <f t="shared" si="207"/>
        <v>42400.329537037032</v>
      </c>
      <c r="S3276" s="12">
        <f t="shared" si="204"/>
        <v>42444.5</v>
      </c>
    </row>
    <row r="3277" spans="1:19" ht="43.2">
      <c r="A3277">
        <v>3275</v>
      </c>
      <c r="B3277" s="3" t="s">
        <v>3275</v>
      </c>
      <c r="C3277" s="3" t="s">
        <v>7385</v>
      </c>
      <c r="D3277" s="15">
        <v>1800</v>
      </c>
      <c r="E3277" s="1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7">
        <f t="shared" si="205"/>
        <v>150</v>
      </c>
      <c r="O3277" s="5">
        <f t="shared" si="206"/>
        <v>1.0027777777777778</v>
      </c>
      <c r="P3277" s="6" t="s">
        <v>8272</v>
      </c>
      <c r="Q3277" s="6" t="s">
        <v>8273</v>
      </c>
      <c r="R3277" s="11">
        <f t="shared" si="207"/>
        <v>42017.50545138889</v>
      </c>
      <c r="S3277" s="12">
        <f t="shared" si="204"/>
        <v>42043.8125</v>
      </c>
    </row>
    <row r="3278" spans="1:19" ht="43.2">
      <c r="A3278">
        <v>3276</v>
      </c>
      <c r="B3278" s="3" t="s">
        <v>3276</v>
      </c>
      <c r="C3278" s="3" t="s">
        <v>7386</v>
      </c>
      <c r="D3278" s="15">
        <v>4500</v>
      </c>
      <c r="E3278" s="1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7">
        <f t="shared" si="205"/>
        <v>45</v>
      </c>
      <c r="O3278" s="5">
        <f t="shared" si="206"/>
        <v>1.1684444444444444</v>
      </c>
      <c r="P3278" s="6" t="s">
        <v>8272</v>
      </c>
      <c r="Q3278" s="6" t="s">
        <v>8273</v>
      </c>
      <c r="R3278" s="11">
        <f t="shared" si="207"/>
        <v>42426.574988425928</v>
      </c>
      <c r="S3278" s="12">
        <f t="shared" si="204"/>
        <v>42460.790972222225</v>
      </c>
    </row>
    <row r="3279" spans="1:19" ht="57.6">
      <c r="A3279">
        <v>3277</v>
      </c>
      <c r="B3279" s="3" t="s">
        <v>3277</v>
      </c>
      <c r="C3279" s="3" t="s">
        <v>7387</v>
      </c>
      <c r="D3279" s="15">
        <v>5000</v>
      </c>
      <c r="E3279" s="1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7">
        <f t="shared" si="205"/>
        <v>50</v>
      </c>
      <c r="O3279" s="5">
        <f t="shared" si="206"/>
        <v>1.0860000000000001</v>
      </c>
      <c r="P3279" s="6" t="s">
        <v>8272</v>
      </c>
      <c r="Q3279" s="6" t="s">
        <v>8273</v>
      </c>
      <c r="R3279" s="11">
        <f t="shared" si="207"/>
        <v>41931.307939814811</v>
      </c>
      <c r="S3279" s="12">
        <f t="shared" si="204"/>
        <v>41961.349606481483</v>
      </c>
    </row>
    <row r="3280" spans="1:19" ht="43.2">
      <c r="A3280">
        <v>3278</v>
      </c>
      <c r="B3280" s="3" t="s">
        <v>3278</v>
      </c>
      <c r="C3280" s="3" t="s">
        <v>7388</v>
      </c>
      <c r="D3280" s="15">
        <v>2500</v>
      </c>
      <c r="E3280" s="1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7">
        <f t="shared" si="205"/>
        <v>73.529411764705884</v>
      </c>
      <c r="O3280" s="5">
        <f t="shared" si="206"/>
        <v>1.034</v>
      </c>
      <c r="P3280" s="6" t="s">
        <v>8272</v>
      </c>
      <c r="Q3280" s="6" t="s">
        <v>8273</v>
      </c>
      <c r="R3280" s="11">
        <f t="shared" si="207"/>
        <v>42124.473414351851</v>
      </c>
      <c r="S3280" s="12">
        <f t="shared" si="204"/>
        <v>42154.473414351851</v>
      </c>
    </row>
    <row r="3281" spans="1:19" ht="57.6">
      <c r="A3281">
        <v>3279</v>
      </c>
      <c r="B3281" s="3" t="s">
        <v>3279</v>
      </c>
      <c r="C3281" s="3" t="s">
        <v>7389</v>
      </c>
      <c r="D3281" s="15">
        <v>5800</v>
      </c>
      <c r="E3281" s="1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7">
        <f t="shared" si="205"/>
        <v>92.063492063492063</v>
      </c>
      <c r="O3281" s="5">
        <f t="shared" si="206"/>
        <v>1.1427586206896552</v>
      </c>
      <c r="P3281" s="6" t="s">
        <v>8272</v>
      </c>
      <c r="Q3281" s="6" t="s">
        <v>8273</v>
      </c>
      <c r="R3281" s="11">
        <f t="shared" si="207"/>
        <v>42430.727534722224</v>
      </c>
      <c r="S3281" s="12">
        <f t="shared" si="204"/>
        <v>42460.68586805556</v>
      </c>
    </row>
    <row r="3282" spans="1:19" ht="43.2">
      <c r="A3282">
        <v>3280</v>
      </c>
      <c r="B3282" s="3" t="s">
        <v>3280</v>
      </c>
      <c r="C3282" s="3" t="s">
        <v>7390</v>
      </c>
      <c r="D3282" s="15">
        <v>2000</v>
      </c>
      <c r="E3282" s="1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7">
        <f t="shared" si="205"/>
        <v>66.666666666666671</v>
      </c>
      <c r="O3282" s="5">
        <f t="shared" si="206"/>
        <v>1.03</v>
      </c>
      <c r="P3282" s="6" t="s">
        <v>8272</v>
      </c>
      <c r="Q3282" s="6" t="s">
        <v>8273</v>
      </c>
      <c r="R3282" s="11">
        <f t="shared" si="207"/>
        <v>42121.381921296299</v>
      </c>
      <c r="S3282" s="12">
        <f t="shared" si="204"/>
        <v>42155.833333333328</v>
      </c>
    </row>
    <row r="3283" spans="1:19" ht="28.8">
      <c r="A3283">
        <v>3281</v>
      </c>
      <c r="B3283" s="3" t="s">
        <v>3281</v>
      </c>
      <c r="C3283" s="3" t="s">
        <v>7391</v>
      </c>
      <c r="D3283" s="15">
        <v>5000</v>
      </c>
      <c r="E3283" s="1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7">
        <f t="shared" si="205"/>
        <v>106.38297872340425</v>
      </c>
      <c r="O3283" s="5">
        <f t="shared" si="206"/>
        <v>1.216</v>
      </c>
      <c r="P3283" s="6" t="s">
        <v>8272</v>
      </c>
      <c r="Q3283" s="6" t="s">
        <v>8273</v>
      </c>
      <c r="R3283" s="11">
        <f t="shared" si="207"/>
        <v>42218.644733796296</v>
      </c>
      <c r="S3283" s="12">
        <f t="shared" si="204"/>
        <v>42248.644733796296</v>
      </c>
    </row>
    <row r="3284" spans="1:19" ht="43.2">
      <c r="A3284">
        <v>3282</v>
      </c>
      <c r="B3284" s="3" t="s">
        <v>3282</v>
      </c>
      <c r="C3284" s="3" t="s">
        <v>7392</v>
      </c>
      <c r="D3284" s="15">
        <v>31000</v>
      </c>
      <c r="E3284" s="1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7">
        <f t="shared" si="205"/>
        <v>130.80168776371309</v>
      </c>
      <c r="O3284" s="5">
        <f t="shared" si="206"/>
        <v>1.026467741935484</v>
      </c>
      <c r="P3284" s="6" t="s">
        <v>8272</v>
      </c>
      <c r="Q3284" s="6" t="s">
        <v>8273</v>
      </c>
      <c r="R3284" s="11">
        <f t="shared" si="207"/>
        <v>42444.81930555556</v>
      </c>
      <c r="S3284" s="12">
        <f t="shared" si="204"/>
        <v>42488.81930555556</v>
      </c>
    </row>
    <row r="3285" spans="1:19" ht="43.2">
      <c r="A3285">
        <v>3283</v>
      </c>
      <c r="B3285" s="3" t="s">
        <v>3283</v>
      </c>
      <c r="C3285" s="3" t="s">
        <v>7393</v>
      </c>
      <c r="D3285" s="15">
        <v>800</v>
      </c>
      <c r="E3285" s="1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7">
        <f t="shared" si="205"/>
        <v>17.021276595744681</v>
      </c>
      <c r="O3285" s="5">
        <f t="shared" si="206"/>
        <v>1.0475000000000001</v>
      </c>
      <c r="P3285" s="6" t="s">
        <v>8272</v>
      </c>
      <c r="Q3285" s="6" t="s">
        <v>8273</v>
      </c>
      <c r="R3285" s="11">
        <f t="shared" si="207"/>
        <v>42379.36918981481</v>
      </c>
      <c r="S3285" s="12">
        <f t="shared" si="204"/>
        <v>42410.5</v>
      </c>
    </row>
    <row r="3286" spans="1:19" ht="43.2">
      <c r="A3286">
        <v>3284</v>
      </c>
      <c r="B3286" s="3" t="s">
        <v>3284</v>
      </c>
      <c r="C3286" s="3" t="s">
        <v>7394</v>
      </c>
      <c r="D3286" s="15">
        <v>3000</v>
      </c>
      <c r="E3286" s="1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7">
        <f t="shared" si="205"/>
        <v>200</v>
      </c>
      <c r="O3286" s="5">
        <f t="shared" si="206"/>
        <v>1.016</v>
      </c>
      <c r="P3286" s="6" t="s">
        <v>8272</v>
      </c>
      <c r="Q3286" s="6" t="s">
        <v>8273</v>
      </c>
      <c r="R3286" s="11">
        <f t="shared" si="207"/>
        <v>42380.509872685187</v>
      </c>
      <c r="S3286" s="12">
        <f t="shared" si="204"/>
        <v>42397.874305555553</v>
      </c>
    </row>
    <row r="3287" spans="1:19">
      <c r="A3287">
        <v>3285</v>
      </c>
      <c r="B3287" s="3" t="s">
        <v>3285</v>
      </c>
      <c r="C3287" s="3" t="s">
        <v>7395</v>
      </c>
      <c r="D3287" s="15">
        <v>4999</v>
      </c>
      <c r="E3287" s="1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7">
        <f t="shared" si="205"/>
        <v>61.716049382716051</v>
      </c>
      <c r="O3287" s="5">
        <f t="shared" si="206"/>
        <v>1.1210242048409682</v>
      </c>
      <c r="P3287" s="6" t="s">
        <v>8272</v>
      </c>
      <c r="Q3287" s="6" t="s">
        <v>8273</v>
      </c>
      <c r="R3287" s="11">
        <f t="shared" si="207"/>
        <v>42762.567430555559</v>
      </c>
      <c r="S3287" s="12">
        <f t="shared" si="204"/>
        <v>42793.833333333328</v>
      </c>
    </row>
    <row r="3288" spans="1:19" ht="57.6">
      <c r="A3288">
        <v>3286</v>
      </c>
      <c r="B3288" s="3" t="s">
        <v>3286</v>
      </c>
      <c r="C3288" s="3" t="s">
        <v>7396</v>
      </c>
      <c r="D3288" s="15">
        <v>15000</v>
      </c>
      <c r="E3288" s="1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7">
        <f t="shared" si="205"/>
        <v>122.95081967213115</v>
      </c>
      <c r="O3288" s="5">
        <f t="shared" si="206"/>
        <v>1.0176666666666667</v>
      </c>
      <c r="P3288" s="6" t="s">
        <v>8272</v>
      </c>
      <c r="Q3288" s="6" t="s">
        <v>8273</v>
      </c>
      <c r="R3288" s="11">
        <f t="shared" si="207"/>
        <v>42567.465069444443</v>
      </c>
      <c r="S3288" s="12">
        <f t="shared" si="204"/>
        <v>42597.465069444443</v>
      </c>
    </row>
    <row r="3289" spans="1:19" ht="28.8">
      <c r="A3289">
        <v>3287</v>
      </c>
      <c r="B3289" s="3" t="s">
        <v>3287</v>
      </c>
      <c r="C3289" s="3" t="s">
        <v>7397</v>
      </c>
      <c r="D3289" s="15">
        <v>2500</v>
      </c>
      <c r="E3289" s="1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7">
        <f t="shared" si="205"/>
        <v>73.529411764705884</v>
      </c>
      <c r="O3289" s="5">
        <f t="shared" si="206"/>
        <v>1</v>
      </c>
      <c r="P3289" s="6" t="s">
        <v>8272</v>
      </c>
      <c r="Q3289" s="6" t="s">
        <v>8273</v>
      </c>
      <c r="R3289" s="11">
        <f t="shared" si="207"/>
        <v>42311.375324074077</v>
      </c>
      <c r="S3289" s="12">
        <f t="shared" si="204"/>
        <v>42336.375324074077</v>
      </c>
    </row>
    <row r="3290" spans="1:19" ht="43.2">
      <c r="A3290">
        <v>3288</v>
      </c>
      <c r="B3290" s="3" t="s">
        <v>3288</v>
      </c>
      <c r="C3290" s="3" t="s">
        <v>7398</v>
      </c>
      <c r="D3290" s="15">
        <v>10000</v>
      </c>
      <c r="E3290" s="1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7">
        <f t="shared" si="205"/>
        <v>48.309178743961354</v>
      </c>
      <c r="O3290" s="5">
        <f t="shared" si="206"/>
        <v>1.0026489999999999</v>
      </c>
      <c r="P3290" s="6" t="s">
        <v>8272</v>
      </c>
      <c r="Q3290" s="6" t="s">
        <v>8273</v>
      </c>
      <c r="R3290" s="11">
        <f t="shared" si="207"/>
        <v>42505.399479166663</v>
      </c>
      <c r="S3290" s="12">
        <f t="shared" si="204"/>
        <v>42541.583333333328</v>
      </c>
    </row>
    <row r="3291" spans="1:19" ht="43.2">
      <c r="A3291">
        <v>3289</v>
      </c>
      <c r="B3291" s="3" t="s">
        <v>3289</v>
      </c>
      <c r="C3291" s="3" t="s">
        <v>7399</v>
      </c>
      <c r="D3291" s="15">
        <v>500</v>
      </c>
      <c r="E3291" s="1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7">
        <f t="shared" si="205"/>
        <v>20</v>
      </c>
      <c r="O3291" s="5">
        <f t="shared" si="206"/>
        <v>1.3304200000000002</v>
      </c>
      <c r="P3291" s="6" t="s">
        <v>8272</v>
      </c>
      <c r="Q3291" s="6" t="s">
        <v>8273</v>
      </c>
      <c r="R3291" s="11">
        <f t="shared" si="207"/>
        <v>42757.993078703701</v>
      </c>
      <c r="S3291" s="12">
        <f t="shared" si="204"/>
        <v>42785.993078703701</v>
      </c>
    </row>
    <row r="3292" spans="1:19" ht="72">
      <c r="A3292">
        <v>3290</v>
      </c>
      <c r="B3292" s="3" t="s">
        <v>3290</v>
      </c>
      <c r="C3292" s="3" t="s">
        <v>7400</v>
      </c>
      <c r="D3292" s="15">
        <v>2000</v>
      </c>
      <c r="E3292" s="1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7">
        <f t="shared" si="205"/>
        <v>27.777777777777779</v>
      </c>
      <c r="O3292" s="5">
        <f t="shared" si="206"/>
        <v>1.212</v>
      </c>
      <c r="P3292" s="6" t="s">
        <v>8272</v>
      </c>
      <c r="Q3292" s="6" t="s">
        <v>8273</v>
      </c>
      <c r="R3292" s="11">
        <f t="shared" si="207"/>
        <v>42775.13994212963</v>
      </c>
      <c r="S3292" s="12">
        <f t="shared" si="204"/>
        <v>42805.13994212963</v>
      </c>
    </row>
    <row r="3293" spans="1:19" ht="57.6">
      <c r="A3293">
        <v>3291</v>
      </c>
      <c r="B3293" s="3" t="s">
        <v>3291</v>
      </c>
      <c r="C3293" s="3" t="s">
        <v>7401</v>
      </c>
      <c r="D3293" s="15">
        <v>500</v>
      </c>
      <c r="E3293" s="1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7">
        <f t="shared" si="205"/>
        <v>35.714285714285715</v>
      </c>
      <c r="O3293" s="5">
        <f t="shared" si="206"/>
        <v>1.1399999999999999</v>
      </c>
      <c r="P3293" s="6" t="s">
        <v>8272</v>
      </c>
      <c r="Q3293" s="6" t="s">
        <v>8273</v>
      </c>
      <c r="R3293" s="11">
        <f t="shared" si="207"/>
        <v>42232.327546296292</v>
      </c>
      <c r="S3293" s="12">
        <f t="shared" si="204"/>
        <v>42263.790972222225</v>
      </c>
    </row>
    <row r="3294" spans="1:19" ht="43.2">
      <c r="A3294">
        <v>3292</v>
      </c>
      <c r="B3294" s="3" t="s">
        <v>3292</v>
      </c>
      <c r="C3294" s="3" t="s">
        <v>7402</v>
      </c>
      <c r="D3294" s="15">
        <v>101</v>
      </c>
      <c r="E3294" s="1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7">
        <f t="shared" si="205"/>
        <v>6.7333333333333334</v>
      </c>
      <c r="O3294" s="5">
        <f t="shared" si="206"/>
        <v>2.8613861386138613</v>
      </c>
      <c r="P3294" s="6" t="s">
        <v>8272</v>
      </c>
      <c r="Q3294" s="6" t="s">
        <v>8273</v>
      </c>
      <c r="R3294" s="11">
        <f t="shared" si="207"/>
        <v>42282.395231481481</v>
      </c>
      <c r="S3294" s="12">
        <f t="shared" si="204"/>
        <v>42342.436898148153</v>
      </c>
    </row>
    <row r="3295" spans="1:19" ht="57.6">
      <c r="A3295">
        <v>3293</v>
      </c>
      <c r="B3295" s="3" t="s">
        <v>3293</v>
      </c>
      <c r="C3295" s="3" t="s">
        <v>7403</v>
      </c>
      <c r="D3295" s="15">
        <v>4500</v>
      </c>
      <c r="E3295" s="1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7">
        <f t="shared" si="205"/>
        <v>49.450549450549453</v>
      </c>
      <c r="O3295" s="5">
        <f t="shared" si="206"/>
        <v>1.7044444444444444</v>
      </c>
      <c r="P3295" s="6" t="s">
        <v>8272</v>
      </c>
      <c r="Q3295" s="6" t="s">
        <v>8273</v>
      </c>
      <c r="R3295" s="11">
        <f t="shared" si="207"/>
        <v>42768.050370370373</v>
      </c>
      <c r="S3295" s="12">
        <f t="shared" si="204"/>
        <v>42798.050370370373</v>
      </c>
    </row>
    <row r="3296" spans="1:19" ht="43.2">
      <c r="A3296">
        <v>3294</v>
      </c>
      <c r="B3296" s="3" t="s">
        <v>3294</v>
      </c>
      <c r="C3296" s="3" t="s">
        <v>7404</v>
      </c>
      <c r="D3296" s="15">
        <v>600</v>
      </c>
      <c r="E3296" s="1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7">
        <f t="shared" si="205"/>
        <v>25</v>
      </c>
      <c r="O3296" s="5">
        <f t="shared" si="206"/>
        <v>1.1833333333333333</v>
      </c>
      <c r="P3296" s="6" t="s">
        <v>8272</v>
      </c>
      <c r="Q3296" s="6" t="s">
        <v>8273</v>
      </c>
      <c r="R3296" s="11">
        <f t="shared" si="207"/>
        <v>42141.166134259256</v>
      </c>
      <c r="S3296" s="12">
        <f t="shared" si="204"/>
        <v>42171.166134259256</v>
      </c>
    </row>
    <row r="3297" spans="1:19" ht="43.2">
      <c r="A3297">
        <v>3295</v>
      </c>
      <c r="B3297" s="3" t="s">
        <v>3295</v>
      </c>
      <c r="C3297" s="3" t="s">
        <v>7405</v>
      </c>
      <c r="D3297" s="15">
        <v>700</v>
      </c>
      <c r="E3297" s="1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7">
        <f t="shared" si="205"/>
        <v>25.925925925925927</v>
      </c>
      <c r="O3297" s="5">
        <f t="shared" si="206"/>
        <v>1.0285857142857142</v>
      </c>
      <c r="P3297" s="6" t="s">
        <v>8272</v>
      </c>
      <c r="Q3297" s="6" t="s">
        <v>8273</v>
      </c>
      <c r="R3297" s="11">
        <f t="shared" si="207"/>
        <v>42609.067465277782</v>
      </c>
      <c r="S3297" s="12">
        <f t="shared" si="204"/>
        <v>42639.067465277782</v>
      </c>
    </row>
    <row r="3298" spans="1:19" ht="43.2">
      <c r="A3298">
        <v>3296</v>
      </c>
      <c r="B3298" s="3" t="s">
        <v>3296</v>
      </c>
      <c r="C3298" s="3" t="s">
        <v>7406</v>
      </c>
      <c r="D3298" s="15">
        <v>1500</v>
      </c>
      <c r="E3298" s="1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7">
        <f t="shared" si="205"/>
        <v>31.914893617021278</v>
      </c>
      <c r="O3298" s="5">
        <f t="shared" si="206"/>
        <v>1.4406666666666668</v>
      </c>
      <c r="P3298" s="6" t="s">
        <v>8272</v>
      </c>
      <c r="Q3298" s="6" t="s">
        <v>8273</v>
      </c>
      <c r="R3298" s="11">
        <f t="shared" si="207"/>
        <v>42309.381620370375</v>
      </c>
      <c r="S3298" s="12">
        <f t="shared" si="204"/>
        <v>42330.541666666672</v>
      </c>
    </row>
    <row r="3299" spans="1:19" ht="43.2">
      <c r="A3299">
        <v>3297</v>
      </c>
      <c r="B3299" s="3" t="s">
        <v>3297</v>
      </c>
      <c r="C3299" s="3" t="s">
        <v>7407</v>
      </c>
      <c r="D3299" s="15">
        <v>5500</v>
      </c>
      <c r="E3299" s="1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7">
        <f t="shared" si="205"/>
        <v>125</v>
      </c>
      <c r="O3299" s="5">
        <f t="shared" si="206"/>
        <v>1.0007272727272727</v>
      </c>
      <c r="P3299" s="6" t="s">
        <v>8272</v>
      </c>
      <c r="Q3299" s="6" t="s">
        <v>8273</v>
      </c>
      <c r="R3299" s="11">
        <f t="shared" si="207"/>
        <v>42193.396481481483</v>
      </c>
      <c r="S3299" s="12">
        <f t="shared" si="204"/>
        <v>42212.582638888889</v>
      </c>
    </row>
    <row r="3300" spans="1:19" ht="43.2">
      <c r="A3300">
        <v>3298</v>
      </c>
      <c r="B3300" s="3" t="s">
        <v>3298</v>
      </c>
      <c r="C3300" s="3" t="s">
        <v>7408</v>
      </c>
      <c r="D3300" s="15">
        <v>10000</v>
      </c>
      <c r="E3300" s="1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7">
        <f t="shared" si="205"/>
        <v>138.88888888888889</v>
      </c>
      <c r="O3300" s="5">
        <f t="shared" si="206"/>
        <v>1.0173000000000001</v>
      </c>
      <c r="P3300" s="6" t="s">
        <v>8272</v>
      </c>
      <c r="Q3300" s="6" t="s">
        <v>8273</v>
      </c>
      <c r="R3300" s="11">
        <f t="shared" si="207"/>
        <v>42239.582962962959</v>
      </c>
      <c r="S3300" s="12">
        <f t="shared" si="204"/>
        <v>42259.625</v>
      </c>
    </row>
    <row r="3301" spans="1:19" ht="43.2">
      <c r="A3301">
        <v>3299</v>
      </c>
      <c r="B3301" s="3" t="s">
        <v>3299</v>
      </c>
      <c r="C3301" s="3" t="s">
        <v>7409</v>
      </c>
      <c r="D3301" s="15">
        <v>3000</v>
      </c>
      <c r="E3301" s="1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7">
        <f t="shared" si="205"/>
        <v>47.61904761904762</v>
      </c>
      <c r="O3301" s="5">
        <f t="shared" si="206"/>
        <v>1.1619999999999999</v>
      </c>
      <c r="P3301" s="6" t="s">
        <v>8272</v>
      </c>
      <c r="Q3301" s="6" t="s">
        <v>8273</v>
      </c>
      <c r="R3301" s="11">
        <f t="shared" si="207"/>
        <v>42261.542395833334</v>
      </c>
      <c r="S3301" s="12">
        <f t="shared" si="204"/>
        <v>42291.542395833334</v>
      </c>
    </row>
    <row r="3302" spans="1:19" ht="43.2">
      <c r="A3302">
        <v>3300</v>
      </c>
      <c r="B3302" s="3" t="s">
        <v>3300</v>
      </c>
      <c r="C3302" s="3" t="s">
        <v>7410</v>
      </c>
      <c r="D3302" s="15">
        <v>3000</v>
      </c>
      <c r="E3302" s="1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7">
        <f t="shared" si="205"/>
        <v>34.090909090909093</v>
      </c>
      <c r="O3302" s="5">
        <f t="shared" si="206"/>
        <v>1.3616666666666666</v>
      </c>
      <c r="P3302" s="6" t="s">
        <v>8272</v>
      </c>
      <c r="Q3302" s="6" t="s">
        <v>8273</v>
      </c>
      <c r="R3302" s="11">
        <f t="shared" si="207"/>
        <v>42102.368773148148</v>
      </c>
      <c r="S3302" s="12">
        <f t="shared" si="204"/>
        <v>42123.368773148148</v>
      </c>
    </row>
    <row r="3303" spans="1:19" ht="43.2">
      <c r="A3303">
        <v>3301</v>
      </c>
      <c r="B3303" s="3" t="s">
        <v>3301</v>
      </c>
      <c r="C3303" s="3" t="s">
        <v>7411</v>
      </c>
      <c r="D3303" s="15">
        <v>3000</v>
      </c>
      <c r="E3303" s="1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7">
        <f t="shared" si="205"/>
        <v>42.857142857142854</v>
      </c>
      <c r="O3303" s="5">
        <f t="shared" si="206"/>
        <v>1.3346666666666667</v>
      </c>
      <c r="P3303" s="6" t="s">
        <v>8272</v>
      </c>
      <c r="Q3303" s="6" t="s">
        <v>8273</v>
      </c>
      <c r="R3303" s="11">
        <f t="shared" si="207"/>
        <v>42538.360833333332</v>
      </c>
      <c r="S3303" s="12">
        <f t="shared" si="204"/>
        <v>42582.915972222225</v>
      </c>
    </row>
    <row r="3304" spans="1:19">
      <c r="A3304">
        <v>3302</v>
      </c>
      <c r="B3304" s="3" t="s">
        <v>3302</v>
      </c>
      <c r="C3304" s="3" t="s">
        <v>7412</v>
      </c>
      <c r="D3304" s="15">
        <v>8400</v>
      </c>
      <c r="E3304" s="1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7">
        <f t="shared" si="205"/>
        <v>168</v>
      </c>
      <c r="O3304" s="5">
        <f t="shared" si="206"/>
        <v>1.0339285714285715</v>
      </c>
      <c r="P3304" s="6" t="s">
        <v>8272</v>
      </c>
      <c r="Q3304" s="6" t="s">
        <v>8273</v>
      </c>
      <c r="R3304" s="11">
        <f t="shared" si="207"/>
        <v>42680.97657407407</v>
      </c>
      <c r="S3304" s="12">
        <f t="shared" si="204"/>
        <v>42710.97657407407</v>
      </c>
    </row>
    <row r="3305" spans="1:19" ht="43.2">
      <c r="A3305">
        <v>3303</v>
      </c>
      <c r="B3305" s="3" t="s">
        <v>3303</v>
      </c>
      <c r="C3305" s="3" t="s">
        <v>7413</v>
      </c>
      <c r="D3305" s="15">
        <v>1800</v>
      </c>
      <c r="E3305" s="1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7">
        <f t="shared" si="205"/>
        <v>51.428571428571431</v>
      </c>
      <c r="O3305" s="5">
        <f t="shared" si="206"/>
        <v>1.1588888888888889</v>
      </c>
      <c r="P3305" s="6" t="s">
        <v>8272</v>
      </c>
      <c r="Q3305" s="6" t="s">
        <v>8273</v>
      </c>
      <c r="R3305" s="11">
        <f t="shared" si="207"/>
        <v>42056.27643518518</v>
      </c>
      <c r="S3305" s="12">
        <f t="shared" si="204"/>
        <v>42091.234768518523</v>
      </c>
    </row>
    <row r="3306" spans="1:19" ht="43.2">
      <c r="A3306">
        <v>3304</v>
      </c>
      <c r="B3306" s="3" t="s">
        <v>3304</v>
      </c>
      <c r="C3306" s="3" t="s">
        <v>7414</v>
      </c>
      <c r="D3306" s="15">
        <v>15000</v>
      </c>
      <c r="E3306" s="1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7">
        <f t="shared" si="205"/>
        <v>85.714285714285708</v>
      </c>
      <c r="O3306" s="5">
        <f t="shared" si="206"/>
        <v>1.0451666666666666</v>
      </c>
      <c r="P3306" s="6" t="s">
        <v>8272</v>
      </c>
      <c r="Q3306" s="6" t="s">
        <v>8273</v>
      </c>
      <c r="R3306" s="11">
        <f t="shared" si="207"/>
        <v>42696.249444444446</v>
      </c>
      <c r="S3306" s="12">
        <f t="shared" si="204"/>
        <v>42726.249444444446</v>
      </c>
    </row>
    <row r="3307" spans="1:19" ht="43.2">
      <c r="A3307">
        <v>3305</v>
      </c>
      <c r="B3307" s="3" t="s">
        <v>3305</v>
      </c>
      <c r="C3307" s="3" t="s">
        <v>7415</v>
      </c>
      <c r="D3307" s="15">
        <v>4000</v>
      </c>
      <c r="E3307" s="1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7">
        <f t="shared" si="205"/>
        <v>200</v>
      </c>
      <c r="O3307" s="5">
        <f t="shared" si="206"/>
        <v>1.0202500000000001</v>
      </c>
      <c r="P3307" s="6" t="s">
        <v>8272</v>
      </c>
      <c r="Q3307" s="6" t="s">
        <v>8273</v>
      </c>
      <c r="R3307" s="11">
        <f t="shared" si="207"/>
        <v>42186.480879629627</v>
      </c>
      <c r="S3307" s="12">
        <f t="shared" si="204"/>
        <v>42216.480879629627</v>
      </c>
    </row>
    <row r="3308" spans="1:19" ht="57.6">
      <c r="A3308">
        <v>3306</v>
      </c>
      <c r="B3308" s="3" t="s">
        <v>3306</v>
      </c>
      <c r="C3308" s="3" t="s">
        <v>7416</v>
      </c>
      <c r="D3308" s="15">
        <v>1500</v>
      </c>
      <c r="E3308" s="1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7">
        <f t="shared" si="205"/>
        <v>27.777777777777779</v>
      </c>
      <c r="O3308" s="5">
        <f t="shared" si="206"/>
        <v>1.7533333333333334</v>
      </c>
      <c r="P3308" s="6" t="s">
        <v>8272</v>
      </c>
      <c r="Q3308" s="6" t="s">
        <v>8273</v>
      </c>
      <c r="R3308" s="11">
        <f t="shared" si="207"/>
        <v>42492.844236111108</v>
      </c>
      <c r="S3308" s="12">
        <f t="shared" si="204"/>
        <v>42530.75</v>
      </c>
    </row>
    <row r="3309" spans="1:19" ht="43.2">
      <c r="A3309">
        <v>3307</v>
      </c>
      <c r="B3309" s="3" t="s">
        <v>3307</v>
      </c>
      <c r="C3309" s="3" t="s">
        <v>7417</v>
      </c>
      <c r="D3309" s="15">
        <v>1000</v>
      </c>
      <c r="E3309" s="1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7">
        <f t="shared" si="205"/>
        <v>50</v>
      </c>
      <c r="O3309" s="5">
        <f t="shared" si="206"/>
        <v>1.0668</v>
      </c>
      <c r="P3309" s="6" t="s">
        <v>8272</v>
      </c>
      <c r="Q3309" s="6" t="s">
        <v>8273</v>
      </c>
      <c r="R3309" s="11">
        <f t="shared" si="207"/>
        <v>42474.682164351849</v>
      </c>
      <c r="S3309" s="12">
        <f t="shared" si="204"/>
        <v>42504.682164351849</v>
      </c>
    </row>
    <row r="3310" spans="1:19" ht="43.2">
      <c r="A3310">
        <v>3308</v>
      </c>
      <c r="B3310" s="3" t="s">
        <v>3308</v>
      </c>
      <c r="C3310" s="3" t="s">
        <v>7418</v>
      </c>
      <c r="D3310" s="15">
        <v>3500</v>
      </c>
      <c r="E3310" s="1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7">
        <f t="shared" si="205"/>
        <v>61.403508771929822</v>
      </c>
      <c r="O3310" s="5">
        <f t="shared" si="206"/>
        <v>1.2228571428571429</v>
      </c>
      <c r="P3310" s="6" t="s">
        <v>8272</v>
      </c>
      <c r="Q3310" s="6" t="s">
        <v>8273</v>
      </c>
      <c r="R3310" s="11">
        <f t="shared" si="207"/>
        <v>42452.501909722225</v>
      </c>
      <c r="S3310" s="12">
        <f t="shared" si="204"/>
        <v>42473.501909722225</v>
      </c>
    </row>
    <row r="3311" spans="1:19" ht="28.8">
      <c r="A3311">
        <v>3309</v>
      </c>
      <c r="B3311" s="3" t="s">
        <v>3309</v>
      </c>
      <c r="C3311" s="3" t="s">
        <v>7419</v>
      </c>
      <c r="D3311" s="15">
        <v>350</v>
      </c>
      <c r="E3311" s="1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7">
        <f t="shared" si="205"/>
        <v>11.290322580645162</v>
      </c>
      <c r="O3311" s="5">
        <f t="shared" si="206"/>
        <v>1.5942857142857143</v>
      </c>
      <c r="P3311" s="6" t="s">
        <v>8272</v>
      </c>
      <c r="Q3311" s="6" t="s">
        <v>8273</v>
      </c>
      <c r="R3311" s="11">
        <f t="shared" si="207"/>
        <v>42628.275208333333</v>
      </c>
      <c r="S3311" s="12">
        <f t="shared" si="204"/>
        <v>42659.275208333333</v>
      </c>
    </row>
    <row r="3312" spans="1:19" ht="28.8">
      <c r="A3312">
        <v>3310</v>
      </c>
      <c r="B3312" s="3" t="s">
        <v>3310</v>
      </c>
      <c r="C3312" s="3" t="s">
        <v>7420</v>
      </c>
      <c r="D3312" s="15">
        <v>6500</v>
      </c>
      <c r="E3312" s="1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7">
        <f t="shared" si="205"/>
        <v>209.67741935483872</v>
      </c>
      <c r="O3312" s="5">
        <f t="shared" si="206"/>
        <v>1.0007692307692309</v>
      </c>
      <c r="P3312" s="6" t="s">
        <v>8272</v>
      </c>
      <c r="Q3312" s="6" t="s">
        <v>8273</v>
      </c>
      <c r="R3312" s="11">
        <f t="shared" si="207"/>
        <v>42253.553530092591</v>
      </c>
      <c r="S3312" s="12">
        <f t="shared" si="204"/>
        <v>42283.553530092591</v>
      </c>
    </row>
    <row r="3313" spans="1:19" ht="43.2">
      <c r="A3313">
        <v>3311</v>
      </c>
      <c r="B3313" s="3" t="s">
        <v>3311</v>
      </c>
      <c r="C3313" s="3" t="s">
        <v>7421</v>
      </c>
      <c r="D3313" s="15">
        <v>2500</v>
      </c>
      <c r="E3313" s="1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7">
        <f t="shared" si="205"/>
        <v>55.555555555555557</v>
      </c>
      <c r="O3313" s="5">
        <f t="shared" si="206"/>
        <v>1.0984</v>
      </c>
      <c r="P3313" s="6" t="s">
        <v>8272</v>
      </c>
      <c r="Q3313" s="6" t="s">
        <v>8273</v>
      </c>
      <c r="R3313" s="11">
        <f t="shared" si="207"/>
        <v>42263.91678240741</v>
      </c>
      <c r="S3313" s="12">
        <f t="shared" si="204"/>
        <v>42293.91678240741</v>
      </c>
    </row>
    <row r="3314" spans="1:19" ht="43.2">
      <c r="A3314">
        <v>3312</v>
      </c>
      <c r="B3314" s="3" t="s">
        <v>3312</v>
      </c>
      <c r="C3314" s="3" t="s">
        <v>7422</v>
      </c>
      <c r="D3314" s="15">
        <v>2500</v>
      </c>
      <c r="E3314" s="1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7">
        <f t="shared" si="205"/>
        <v>60.975609756097562</v>
      </c>
      <c r="O3314" s="5">
        <f t="shared" si="206"/>
        <v>1.0004</v>
      </c>
      <c r="P3314" s="6" t="s">
        <v>8272</v>
      </c>
      <c r="Q3314" s="6" t="s">
        <v>8273</v>
      </c>
      <c r="R3314" s="11">
        <f t="shared" si="207"/>
        <v>42664.434560185182</v>
      </c>
      <c r="S3314" s="12">
        <f t="shared" si="204"/>
        <v>42685.541666666672</v>
      </c>
    </row>
    <row r="3315" spans="1:19" ht="43.2">
      <c r="A3315">
        <v>3313</v>
      </c>
      <c r="B3315" s="3" t="s">
        <v>3313</v>
      </c>
      <c r="C3315" s="3" t="s">
        <v>7423</v>
      </c>
      <c r="D3315" s="15">
        <v>2000</v>
      </c>
      <c r="E3315" s="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7">
        <f t="shared" si="205"/>
        <v>68.965517241379317</v>
      </c>
      <c r="O3315" s="5">
        <f t="shared" si="206"/>
        <v>1.1605000000000001</v>
      </c>
      <c r="P3315" s="6" t="s">
        <v>8272</v>
      </c>
      <c r="Q3315" s="6" t="s">
        <v>8273</v>
      </c>
      <c r="R3315" s="11">
        <f t="shared" si="207"/>
        <v>42381.869409722218</v>
      </c>
      <c r="S3315" s="12">
        <f t="shared" si="204"/>
        <v>42395.666666666672</v>
      </c>
    </row>
    <row r="3316" spans="1:19" ht="43.2">
      <c r="A3316">
        <v>3314</v>
      </c>
      <c r="B3316" s="3" t="s">
        <v>3314</v>
      </c>
      <c r="C3316" s="3" t="s">
        <v>7424</v>
      </c>
      <c r="D3316" s="15">
        <v>800</v>
      </c>
      <c r="E3316" s="1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7">
        <f t="shared" si="205"/>
        <v>13.793103448275861</v>
      </c>
      <c r="O3316" s="5">
        <f t="shared" si="206"/>
        <v>2.1074999999999999</v>
      </c>
      <c r="P3316" s="6" t="s">
        <v>8272</v>
      </c>
      <c r="Q3316" s="6" t="s">
        <v>8273</v>
      </c>
      <c r="R3316" s="11">
        <f t="shared" si="207"/>
        <v>42104.892488425925</v>
      </c>
      <c r="S3316" s="12">
        <f t="shared" si="204"/>
        <v>42132.461805555555</v>
      </c>
    </row>
    <row r="3317" spans="1:19" ht="43.2">
      <c r="A3317">
        <v>3315</v>
      </c>
      <c r="B3317" s="3" t="s">
        <v>3315</v>
      </c>
      <c r="C3317" s="3" t="s">
        <v>7425</v>
      </c>
      <c r="D3317" s="15">
        <v>4000</v>
      </c>
      <c r="E3317" s="1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7">
        <f t="shared" si="205"/>
        <v>44.943820224719104</v>
      </c>
      <c r="O3317" s="5">
        <f t="shared" si="206"/>
        <v>1.1000000000000001</v>
      </c>
      <c r="P3317" s="6" t="s">
        <v>8272</v>
      </c>
      <c r="Q3317" s="6" t="s">
        <v>8273</v>
      </c>
      <c r="R3317" s="11">
        <f t="shared" si="207"/>
        <v>42465.928715277776</v>
      </c>
      <c r="S3317" s="12">
        <f t="shared" si="204"/>
        <v>42495.928715277776</v>
      </c>
    </row>
    <row r="3318" spans="1:19" ht="72">
      <c r="A3318">
        <v>3316</v>
      </c>
      <c r="B3318" s="3" t="s">
        <v>3316</v>
      </c>
      <c r="C3318" s="3" t="s">
        <v>7426</v>
      </c>
      <c r="D3318" s="15">
        <v>11737</v>
      </c>
      <c r="E3318" s="1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7">
        <f t="shared" si="205"/>
        <v>93.896000000000001</v>
      </c>
      <c r="O3318" s="5">
        <f t="shared" si="206"/>
        <v>1.0008673425918038</v>
      </c>
      <c r="P3318" s="6" t="s">
        <v>8272</v>
      </c>
      <c r="Q3318" s="6" t="s">
        <v>8273</v>
      </c>
      <c r="R3318" s="11">
        <f t="shared" si="207"/>
        <v>41826.496238425927</v>
      </c>
      <c r="S3318" s="12">
        <f t="shared" si="204"/>
        <v>41859.204166666663</v>
      </c>
    </row>
    <row r="3319" spans="1:19" ht="43.2">
      <c r="A3319">
        <v>3317</v>
      </c>
      <c r="B3319" s="3" t="s">
        <v>3317</v>
      </c>
      <c r="C3319" s="3" t="s">
        <v>7427</v>
      </c>
      <c r="D3319" s="15">
        <v>1050</v>
      </c>
      <c r="E3319" s="1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7">
        <f t="shared" si="205"/>
        <v>58.333333333333336</v>
      </c>
      <c r="O3319" s="5">
        <f t="shared" si="206"/>
        <v>1.0619047619047619</v>
      </c>
      <c r="P3319" s="6" t="s">
        <v>8272</v>
      </c>
      <c r="Q3319" s="6" t="s">
        <v>8273</v>
      </c>
      <c r="R3319" s="11">
        <f t="shared" si="207"/>
        <v>42498.664629629631</v>
      </c>
      <c r="S3319" s="12">
        <f t="shared" si="204"/>
        <v>42528.664629629631</v>
      </c>
    </row>
    <row r="3320" spans="1:19" ht="28.8">
      <c r="A3320">
        <v>3318</v>
      </c>
      <c r="B3320" s="3" t="s">
        <v>3318</v>
      </c>
      <c r="C3320" s="3" t="s">
        <v>7428</v>
      </c>
      <c r="D3320" s="15">
        <v>2000</v>
      </c>
      <c r="E3320" s="1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7">
        <f t="shared" si="205"/>
        <v>62.5</v>
      </c>
      <c r="O3320" s="5">
        <f t="shared" si="206"/>
        <v>1.256</v>
      </c>
      <c r="P3320" s="6" t="s">
        <v>8272</v>
      </c>
      <c r="Q3320" s="6" t="s">
        <v>8273</v>
      </c>
      <c r="R3320" s="11">
        <f t="shared" si="207"/>
        <v>42430.927002314813</v>
      </c>
      <c r="S3320" s="12">
        <f t="shared" si="204"/>
        <v>42470.729166666672</v>
      </c>
    </row>
    <row r="3321" spans="1:19" ht="43.2">
      <c r="A3321">
        <v>3319</v>
      </c>
      <c r="B3321" s="3" t="s">
        <v>3319</v>
      </c>
      <c r="C3321" s="3" t="s">
        <v>7429</v>
      </c>
      <c r="D3321" s="15">
        <v>500</v>
      </c>
      <c r="E3321" s="1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7">
        <f t="shared" si="205"/>
        <v>31.25</v>
      </c>
      <c r="O3321" s="5">
        <f t="shared" si="206"/>
        <v>1.08</v>
      </c>
      <c r="P3321" s="6" t="s">
        <v>8272</v>
      </c>
      <c r="Q3321" s="6" t="s">
        <v>8273</v>
      </c>
      <c r="R3321" s="11">
        <f t="shared" si="207"/>
        <v>41990.210486111115</v>
      </c>
      <c r="S3321" s="12">
        <f t="shared" si="204"/>
        <v>42035.210486111115</v>
      </c>
    </row>
    <row r="3322" spans="1:19" ht="43.2">
      <c r="A3322">
        <v>3320</v>
      </c>
      <c r="B3322" s="3" t="s">
        <v>3320</v>
      </c>
      <c r="C3322" s="3" t="s">
        <v>7430</v>
      </c>
      <c r="D3322" s="15">
        <v>2500</v>
      </c>
      <c r="E3322" s="1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7">
        <f t="shared" si="205"/>
        <v>65.78947368421052</v>
      </c>
      <c r="O3322" s="5">
        <f t="shared" si="206"/>
        <v>1.01</v>
      </c>
      <c r="P3322" s="6" t="s">
        <v>8272</v>
      </c>
      <c r="Q3322" s="6" t="s">
        <v>8273</v>
      </c>
      <c r="R3322" s="11">
        <f t="shared" si="207"/>
        <v>42512.670798611114</v>
      </c>
      <c r="S3322" s="12">
        <f t="shared" si="204"/>
        <v>42542.670798611114</v>
      </c>
    </row>
    <row r="3323" spans="1:19" ht="57.6">
      <c r="A3323">
        <v>3321</v>
      </c>
      <c r="B3323" s="3" t="s">
        <v>3321</v>
      </c>
      <c r="C3323" s="3" t="s">
        <v>7431</v>
      </c>
      <c r="D3323" s="15">
        <v>500</v>
      </c>
      <c r="E3323" s="1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7">
        <f t="shared" si="205"/>
        <v>33.333333333333336</v>
      </c>
      <c r="O3323" s="5">
        <f t="shared" si="206"/>
        <v>1.0740000000000001</v>
      </c>
      <c r="P3323" s="6" t="s">
        <v>8272</v>
      </c>
      <c r="Q3323" s="6" t="s">
        <v>8273</v>
      </c>
      <c r="R3323" s="11">
        <f t="shared" si="207"/>
        <v>41913.725289351853</v>
      </c>
      <c r="S3323" s="12">
        <f t="shared" si="204"/>
        <v>41927.790972222225</v>
      </c>
    </row>
    <row r="3324" spans="1:19" ht="43.2">
      <c r="A3324">
        <v>3322</v>
      </c>
      <c r="B3324" s="3" t="s">
        <v>3322</v>
      </c>
      <c r="C3324" s="3" t="s">
        <v>7432</v>
      </c>
      <c r="D3324" s="15">
        <v>3300</v>
      </c>
      <c r="E3324" s="1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7">
        <f t="shared" si="205"/>
        <v>143.47826086956522</v>
      </c>
      <c r="O3324" s="5">
        <f t="shared" si="206"/>
        <v>1.0151515151515151</v>
      </c>
      <c r="P3324" s="6" t="s">
        <v>8272</v>
      </c>
      <c r="Q3324" s="6" t="s">
        <v>8273</v>
      </c>
      <c r="R3324" s="11">
        <f t="shared" si="207"/>
        <v>42520.635370370372</v>
      </c>
      <c r="S3324" s="12">
        <f t="shared" si="204"/>
        <v>42542.788194444445</v>
      </c>
    </row>
    <row r="3325" spans="1:19" ht="43.2">
      <c r="A3325">
        <v>3323</v>
      </c>
      <c r="B3325" s="3" t="s">
        <v>3323</v>
      </c>
      <c r="C3325" s="3" t="s">
        <v>7433</v>
      </c>
      <c r="D3325" s="15">
        <v>1000</v>
      </c>
      <c r="E3325" s="1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7">
        <f t="shared" si="205"/>
        <v>20.408163265306122</v>
      </c>
      <c r="O3325" s="5">
        <f t="shared" si="206"/>
        <v>1.2589999999999999</v>
      </c>
      <c r="P3325" s="6" t="s">
        <v>8272</v>
      </c>
      <c r="Q3325" s="6" t="s">
        <v>8273</v>
      </c>
      <c r="R3325" s="11">
        <f t="shared" si="207"/>
        <v>42607.99083333333</v>
      </c>
      <c r="S3325" s="12">
        <f t="shared" si="204"/>
        <v>42637.99083333333</v>
      </c>
    </row>
    <row r="3326" spans="1:19" ht="43.2">
      <c r="A3326">
        <v>3324</v>
      </c>
      <c r="B3326" s="3" t="s">
        <v>3324</v>
      </c>
      <c r="C3326" s="3" t="s">
        <v>7434</v>
      </c>
      <c r="D3326" s="15">
        <v>1500</v>
      </c>
      <c r="E3326" s="1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7">
        <f t="shared" si="205"/>
        <v>150</v>
      </c>
      <c r="O3326" s="5">
        <f t="shared" si="206"/>
        <v>1.0166666666666666</v>
      </c>
      <c r="P3326" s="6" t="s">
        <v>8272</v>
      </c>
      <c r="Q3326" s="6" t="s">
        <v>8273</v>
      </c>
      <c r="R3326" s="11">
        <f t="shared" si="207"/>
        <v>42512.20821759259</v>
      </c>
      <c r="S3326" s="12">
        <f t="shared" si="204"/>
        <v>42526.20821759259</v>
      </c>
    </row>
    <row r="3327" spans="1:19" ht="43.2">
      <c r="A3327">
        <v>3325</v>
      </c>
      <c r="B3327" s="3" t="s">
        <v>3325</v>
      </c>
      <c r="C3327" s="3" t="s">
        <v>7435</v>
      </c>
      <c r="D3327" s="15">
        <v>400</v>
      </c>
      <c r="E3327" s="1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7">
        <f t="shared" si="205"/>
        <v>26.666666666666668</v>
      </c>
      <c r="O3327" s="5">
        <f t="shared" si="206"/>
        <v>1.125</v>
      </c>
      <c r="P3327" s="6" t="s">
        <v>8272</v>
      </c>
      <c r="Q3327" s="6" t="s">
        <v>8273</v>
      </c>
      <c r="R3327" s="11">
        <f t="shared" si="207"/>
        <v>42064.410613425927</v>
      </c>
      <c r="S3327" s="12">
        <f t="shared" si="204"/>
        <v>42099.368946759263</v>
      </c>
    </row>
    <row r="3328" spans="1:19" ht="43.2">
      <c r="A3328">
        <v>3326</v>
      </c>
      <c r="B3328" s="3" t="s">
        <v>3326</v>
      </c>
      <c r="C3328" s="3" t="s">
        <v>7436</v>
      </c>
      <c r="D3328" s="15">
        <v>8000</v>
      </c>
      <c r="E3328" s="1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7">
        <f t="shared" si="205"/>
        <v>140.35087719298247</v>
      </c>
      <c r="O3328" s="5">
        <f t="shared" si="206"/>
        <v>1.0137499999999999</v>
      </c>
      <c r="P3328" s="6" t="s">
        <v>8272</v>
      </c>
      <c r="Q3328" s="6" t="s">
        <v>8273</v>
      </c>
      <c r="R3328" s="11">
        <f t="shared" si="207"/>
        <v>42041.339178240742</v>
      </c>
      <c r="S3328" s="12">
        <f t="shared" si="204"/>
        <v>42071.29751157407</v>
      </c>
    </row>
    <row r="3329" spans="1:19" ht="43.2">
      <c r="A3329">
        <v>3327</v>
      </c>
      <c r="B3329" s="3" t="s">
        <v>3327</v>
      </c>
      <c r="C3329" s="3" t="s">
        <v>7437</v>
      </c>
      <c r="D3329" s="15">
        <v>800</v>
      </c>
      <c r="E3329" s="1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7">
        <f t="shared" si="205"/>
        <v>24.242424242424242</v>
      </c>
      <c r="O3329" s="5">
        <f t="shared" si="206"/>
        <v>1.0125</v>
      </c>
      <c r="P3329" s="6" t="s">
        <v>8272</v>
      </c>
      <c r="Q3329" s="6" t="s">
        <v>8273</v>
      </c>
      <c r="R3329" s="11">
        <f t="shared" si="207"/>
        <v>42467.999606481477</v>
      </c>
      <c r="S3329" s="12">
        <f t="shared" si="204"/>
        <v>42497.999606481477</v>
      </c>
    </row>
    <row r="3330" spans="1:19" ht="43.2">
      <c r="A3330">
        <v>3328</v>
      </c>
      <c r="B3330" s="3" t="s">
        <v>3328</v>
      </c>
      <c r="C3330" s="3" t="s">
        <v>7438</v>
      </c>
      <c r="D3330" s="15">
        <v>1800</v>
      </c>
      <c r="E3330" s="1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7">
        <f t="shared" si="205"/>
        <v>200</v>
      </c>
      <c r="O3330" s="5">
        <f t="shared" si="206"/>
        <v>1.4638888888888888</v>
      </c>
      <c r="P3330" s="6" t="s">
        <v>8272</v>
      </c>
      <c r="Q3330" s="6" t="s">
        <v>8273</v>
      </c>
      <c r="R3330" s="11">
        <f t="shared" si="207"/>
        <v>41822.20003472222</v>
      </c>
      <c r="S3330" s="12">
        <f t="shared" ref="S3330:S3393" si="208">(I3330/86400)+25569+(-9/24)</f>
        <v>41824.666666666664</v>
      </c>
    </row>
    <row r="3331" spans="1:19" ht="43.2">
      <c r="A3331">
        <v>3329</v>
      </c>
      <c r="B3331" s="3" t="s">
        <v>3329</v>
      </c>
      <c r="C3331" s="3" t="s">
        <v>7439</v>
      </c>
      <c r="D3331" s="15">
        <v>1000</v>
      </c>
      <c r="E3331" s="1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7">
        <f t="shared" ref="N3331:N3394" si="209">D3331/L3331</f>
        <v>38.46153846153846</v>
      </c>
      <c r="O3331" s="5">
        <f t="shared" ref="O3331:O3394" si="210">E3331/D3331</f>
        <v>1.1679999999999999</v>
      </c>
      <c r="P3331" s="6" t="s">
        <v>8272</v>
      </c>
      <c r="Q3331" s="6" t="s">
        <v>8273</v>
      </c>
      <c r="R3331" s="11">
        <f t="shared" ref="R3331:R3394" si="211">(J3331/86400)+25569+(-9/24)</f>
        <v>41836.948009259257</v>
      </c>
      <c r="S3331" s="12">
        <f t="shared" si="208"/>
        <v>41847.583333333336</v>
      </c>
    </row>
    <row r="3332" spans="1:19" ht="43.2">
      <c r="A3332">
        <v>3330</v>
      </c>
      <c r="B3332" s="3" t="s">
        <v>3330</v>
      </c>
      <c r="C3332" s="3" t="s">
        <v>7440</v>
      </c>
      <c r="D3332" s="15">
        <v>1500</v>
      </c>
      <c r="E3332" s="1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7">
        <f t="shared" si="209"/>
        <v>21.739130434782609</v>
      </c>
      <c r="O3332" s="5">
        <f t="shared" si="210"/>
        <v>1.0626666666666666</v>
      </c>
      <c r="P3332" s="6" t="s">
        <v>8272</v>
      </c>
      <c r="Q3332" s="6" t="s">
        <v>8273</v>
      </c>
      <c r="R3332" s="11">
        <f t="shared" si="211"/>
        <v>42065.512361111112</v>
      </c>
      <c r="S3332" s="12">
        <f t="shared" si="208"/>
        <v>42095.470694444448</v>
      </c>
    </row>
    <row r="3333" spans="1:19" ht="43.2">
      <c r="A3333">
        <v>3331</v>
      </c>
      <c r="B3333" s="3" t="s">
        <v>3331</v>
      </c>
      <c r="C3333" s="3" t="s">
        <v>7441</v>
      </c>
      <c r="D3333" s="15">
        <v>5000</v>
      </c>
      <c r="E3333" s="1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7">
        <f t="shared" si="209"/>
        <v>76.92307692307692</v>
      </c>
      <c r="O3333" s="5">
        <f t="shared" si="210"/>
        <v>1.0451999999999999</v>
      </c>
      <c r="P3333" s="6" t="s">
        <v>8272</v>
      </c>
      <c r="Q3333" s="6" t="s">
        <v>8273</v>
      </c>
      <c r="R3333" s="11">
        <f t="shared" si="211"/>
        <v>42248.322754629626</v>
      </c>
      <c r="S3333" s="12">
        <f t="shared" si="208"/>
        <v>42283.322754629626</v>
      </c>
    </row>
    <row r="3334" spans="1:19" ht="43.2">
      <c r="A3334">
        <v>3332</v>
      </c>
      <c r="B3334" s="3" t="s">
        <v>3332</v>
      </c>
      <c r="C3334" s="3" t="s">
        <v>7442</v>
      </c>
      <c r="D3334" s="15">
        <v>6000</v>
      </c>
      <c r="E3334" s="1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7">
        <f t="shared" si="209"/>
        <v>72.289156626506028</v>
      </c>
      <c r="O3334" s="5">
        <f t="shared" si="210"/>
        <v>1</v>
      </c>
      <c r="P3334" s="6" t="s">
        <v>8272</v>
      </c>
      <c r="Q3334" s="6" t="s">
        <v>8273</v>
      </c>
      <c r="R3334" s="11">
        <f t="shared" si="211"/>
        <v>41809.485300925924</v>
      </c>
      <c r="S3334" s="12">
        <f t="shared" si="208"/>
        <v>41839.485300925924</v>
      </c>
    </row>
    <row r="3335" spans="1:19" ht="43.2">
      <c r="A3335">
        <v>3333</v>
      </c>
      <c r="B3335" s="3" t="s">
        <v>3333</v>
      </c>
      <c r="C3335" s="3" t="s">
        <v>7443</v>
      </c>
      <c r="D3335" s="15">
        <v>3500</v>
      </c>
      <c r="E3335" s="1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7">
        <f t="shared" si="209"/>
        <v>31.531531531531531</v>
      </c>
      <c r="O3335" s="5">
        <f t="shared" si="210"/>
        <v>1.0457142857142858</v>
      </c>
      <c r="P3335" s="6" t="s">
        <v>8272</v>
      </c>
      <c r="Q3335" s="6" t="s">
        <v>8273</v>
      </c>
      <c r="R3335" s="11">
        <f t="shared" si="211"/>
        <v>42148.301851851851</v>
      </c>
      <c r="S3335" s="12">
        <f t="shared" si="208"/>
        <v>42170.301851851851</v>
      </c>
    </row>
    <row r="3336" spans="1:19" ht="28.8">
      <c r="A3336">
        <v>3334</v>
      </c>
      <c r="B3336" s="3" t="s">
        <v>3334</v>
      </c>
      <c r="C3336" s="3" t="s">
        <v>7444</v>
      </c>
      <c r="D3336" s="15">
        <v>3871</v>
      </c>
      <c r="E3336" s="1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7">
        <f t="shared" si="209"/>
        <v>84.152173913043484</v>
      </c>
      <c r="O3336" s="5">
        <f t="shared" si="210"/>
        <v>1.3862051149573753</v>
      </c>
      <c r="P3336" s="6" t="s">
        <v>8272</v>
      </c>
      <c r="Q3336" s="6" t="s">
        <v>8273</v>
      </c>
      <c r="R3336" s="11">
        <f t="shared" si="211"/>
        <v>42185.146087962959</v>
      </c>
      <c r="S3336" s="12">
        <f t="shared" si="208"/>
        <v>42215.146087962959</v>
      </c>
    </row>
    <row r="3337" spans="1:19" ht="43.2">
      <c r="A3337">
        <v>3335</v>
      </c>
      <c r="B3337" s="3" t="s">
        <v>3335</v>
      </c>
      <c r="C3337" s="3" t="s">
        <v>7445</v>
      </c>
      <c r="D3337" s="15">
        <v>5000</v>
      </c>
      <c r="E3337" s="1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7">
        <f t="shared" si="209"/>
        <v>79.365079365079367</v>
      </c>
      <c r="O3337" s="5">
        <f t="shared" si="210"/>
        <v>1.0032000000000001</v>
      </c>
      <c r="P3337" s="6" t="s">
        <v>8272</v>
      </c>
      <c r="Q3337" s="6" t="s">
        <v>8273</v>
      </c>
      <c r="R3337" s="11">
        <f t="shared" si="211"/>
        <v>41827.299143518518</v>
      </c>
      <c r="S3337" s="12">
        <f t="shared" si="208"/>
        <v>41854.583333333336</v>
      </c>
    </row>
    <row r="3338" spans="1:19" ht="43.2">
      <c r="A3338">
        <v>3336</v>
      </c>
      <c r="B3338" s="3" t="s">
        <v>3336</v>
      </c>
      <c r="C3338" s="3" t="s">
        <v>7446</v>
      </c>
      <c r="D3338" s="15">
        <v>250</v>
      </c>
      <c r="E3338" s="1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7">
        <f t="shared" si="209"/>
        <v>27.777777777777779</v>
      </c>
      <c r="O3338" s="5">
        <f t="shared" si="210"/>
        <v>1</v>
      </c>
      <c r="P3338" s="6" t="s">
        <v>8272</v>
      </c>
      <c r="Q3338" s="6" t="s">
        <v>8273</v>
      </c>
      <c r="R3338" s="11">
        <f t="shared" si="211"/>
        <v>42437.023680555554</v>
      </c>
      <c r="S3338" s="12">
        <f t="shared" si="208"/>
        <v>42464.98201388889</v>
      </c>
    </row>
    <row r="3339" spans="1:19" ht="43.2">
      <c r="A3339">
        <v>3337</v>
      </c>
      <c r="B3339" s="3" t="s">
        <v>3337</v>
      </c>
      <c r="C3339" s="3" t="s">
        <v>7447</v>
      </c>
      <c r="D3339" s="15">
        <v>2500</v>
      </c>
      <c r="E3339" s="1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7">
        <f t="shared" si="209"/>
        <v>73.529411764705884</v>
      </c>
      <c r="O3339" s="5">
        <f t="shared" si="210"/>
        <v>1.1020000000000001</v>
      </c>
      <c r="P3339" s="6" t="s">
        <v>8272</v>
      </c>
      <c r="Q3339" s="6" t="s">
        <v>8273</v>
      </c>
      <c r="R3339" s="11">
        <f t="shared" si="211"/>
        <v>41900.907025462962</v>
      </c>
      <c r="S3339" s="12">
        <f t="shared" si="208"/>
        <v>41922.5</v>
      </c>
    </row>
    <row r="3340" spans="1:19" ht="28.8">
      <c r="A3340">
        <v>3338</v>
      </c>
      <c r="B3340" s="3" t="s">
        <v>3338</v>
      </c>
      <c r="C3340" s="3" t="s">
        <v>7448</v>
      </c>
      <c r="D3340" s="15">
        <v>15000</v>
      </c>
      <c r="E3340" s="1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7">
        <f t="shared" si="209"/>
        <v>133.92857142857142</v>
      </c>
      <c r="O3340" s="5">
        <f t="shared" si="210"/>
        <v>1.0218</v>
      </c>
      <c r="P3340" s="6" t="s">
        <v>8272</v>
      </c>
      <c r="Q3340" s="6" t="s">
        <v>8273</v>
      </c>
      <c r="R3340" s="11">
        <f t="shared" si="211"/>
        <v>42769.2</v>
      </c>
      <c r="S3340" s="12">
        <f t="shared" si="208"/>
        <v>42790.2</v>
      </c>
    </row>
    <row r="3341" spans="1:19" ht="43.2">
      <c r="A3341">
        <v>3339</v>
      </c>
      <c r="B3341" s="3" t="s">
        <v>3339</v>
      </c>
      <c r="C3341" s="3" t="s">
        <v>7449</v>
      </c>
      <c r="D3341" s="15">
        <v>8000</v>
      </c>
      <c r="E3341" s="1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7">
        <f t="shared" si="209"/>
        <v>170.21276595744681</v>
      </c>
      <c r="O3341" s="5">
        <f t="shared" si="210"/>
        <v>1.0435000000000001</v>
      </c>
      <c r="P3341" s="6" t="s">
        <v>8272</v>
      </c>
      <c r="Q3341" s="6" t="s">
        <v>8273</v>
      </c>
      <c r="R3341" s="11">
        <f t="shared" si="211"/>
        <v>42549.290717592594</v>
      </c>
      <c r="S3341" s="12">
        <f t="shared" si="208"/>
        <v>42579.290717592594</v>
      </c>
    </row>
    <row r="3342" spans="1:19" ht="43.2">
      <c r="A3342">
        <v>3340</v>
      </c>
      <c r="B3342" s="3" t="s">
        <v>3340</v>
      </c>
      <c r="C3342" s="3" t="s">
        <v>7450</v>
      </c>
      <c r="D3342" s="15">
        <v>3000</v>
      </c>
      <c r="E3342" s="1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7">
        <f t="shared" si="209"/>
        <v>78.94736842105263</v>
      </c>
      <c r="O3342" s="5">
        <f t="shared" si="210"/>
        <v>1.3816666666666666</v>
      </c>
      <c r="P3342" s="6" t="s">
        <v>8272</v>
      </c>
      <c r="Q3342" s="6" t="s">
        <v>8273</v>
      </c>
      <c r="R3342" s="11">
        <f t="shared" si="211"/>
        <v>42685.599004629628</v>
      </c>
      <c r="S3342" s="12">
        <f t="shared" si="208"/>
        <v>42710.599004629628</v>
      </c>
    </row>
    <row r="3343" spans="1:19" ht="43.2">
      <c r="A3343">
        <v>3341</v>
      </c>
      <c r="B3343" s="3" t="s">
        <v>3341</v>
      </c>
      <c r="C3343" s="3" t="s">
        <v>7451</v>
      </c>
      <c r="D3343" s="15">
        <v>3350</v>
      </c>
      <c r="E3343" s="1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7">
        <f t="shared" si="209"/>
        <v>119.64285714285714</v>
      </c>
      <c r="O3343" s="5">
        <f t="shared" si="210"/>
        <v>1</v>
      </c>
      <c r="P3343" s="6" t="s">
        <v>8272</v>
      </c>
      <c r="Q3343" s="6" t="s">
        <v>8273</v>
      </c>
      <c r="R3343" s="11">
        <f t="shared" si="211"/>
        <v>42510.423854166671</v>
      </c>
      <c r="S3343" s="12">
        <f t="shared" si="208"/>
        <v>42533.333333333328</v>
      </c>
    </row>
    <row r="3344" spans="1:19" ht="43.2">
      <c r="A3344">
        <v>3342</v>
      </c>
      <c r="B3344" s="3" t="s">
        <v>3342</v>
      </c>
      <c r="C3344" s="3" t="s">
        <v>7452</v>
      </c>
      <c r="D3344" s="15">
        <v>6000</v>
      </c>
      <c r="E3344" s="1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7">
        <f t="shared" si="209"/>
        <v>76.92307692307692</v>
      </c>
      <c r="O3344" s="5">
        <f t="shared" si="210"/>
        <v>1.0166666666666666</v>
      </c>
      <c r="P3344" s="6" t="s">
        <v>8272</v>
      </c>
      <c r="Q3344" s="6" t="s">
        <v>8273</v>
      </c>
      <c r="R3344" s="11">
        <f t="shared" si="211"/>
        <v>42061.921412037038</v>
      </c>
      <c r="S3344" s="12">
        <f t="shared" si="208"/>
        <v>42094.832638888889</v>
      </c>
    </row>
    <row r="3345" spans="1:19" ht="43.2">
      <c r="A3345">
        <v>3343</v>
      </c>
      <c r="B3345" s="3" t="s">
        <v>3343</v>
      </c>
      <c r="C3345" s="3" t="s">
        <v>7453</v>
      </c>
      <c r="D3345" s="15">
        <v>700</v>
      </c>
      <c r="E3345" s="1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7">
        <f t="shared" si="209"/>
        <v>30.434782608695652</v>
      </c>
      <c r="O3345" s="5">
        <f t="shared" si="210"/>
        <v>1.7142857142857142</v>
      </c>
      <c r="P3345" s="6" t="s">
        <v>8272</v>
      </c>
      <c r="Q3345" s="6" t="s">
        <v>8273</v>
      </c>
      <c r="R3345" s="11">
        <f t="shared" si="211"/>
        <v>42452.541481481487</v>
      </c>
      <c r="S3345" s="12">
        <f t="shared" si="208"/>
        <v>42473.179166666669</v>
      </c>
    </row>
    <row r="3346" spans="1:19" ht="43.2">
      <c r="A3346">
        <v>3344</v>
      </c>
      <c r="B3346" s="3" t="s">
        <v>3344</v>
      </c>
      <c r="C3346" s="3" t="s">
        <v>7454</v>
      </c>
      <c r="D3346" s="15">
        <v>4500</v>
      </c>
      <c r="E3346" s="1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7">
        <f t="shared" si="209"/>
        <v>112.5</v>
      </c>
      <c r="O3346" s="5">
        <f t="shared" si="210"/>
        <v>1.0144444444444445</v>
      </c>
      <c r="P3346" s="6" t="s">
        <v>8272</v>
      </c>
      <c r="Q3346" s="6" t="s">
        <v>8273</v>
      </c>
      <c r="R3346" s="11">
        <f t="shared" si="211"/>
        <v>41850.825150462959</v>
      </c>
      <c r="S3346" s="12">
        <f t="shared" si="208"/>
        <v>41880.825150462959</v>
      </c>
    </row>
    <row r="3347" spans="1:19" ht="43.2">
      <c r="A3347">
        <v>3345</v>
      </c>
      <c r="B3347" s="3" t="s">
        <v>3345</v>
      </c>
      <c r="C3347" s="3" t="s">
        <v>7455</v>
      </c>
      <c r="D3347" s="15">
        <v>500</v>
      </c>
      <c r="E3347" s="1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7">
        <f t="shared" si="209"/>
        <v>38.46153846153846</v>
      </c>
      <c r="O3347" s="5">
        <f t="shared" si="210"/>
        <v>1.3</v>
      </c>
      <c r="P3347" s="6" t="s">
        <v>8272</v>
      </c>
      <c r="Q3347" s="6" t="s">
        <v>8273</v>
      </c>
      <c r="R3347" s="11">
        <f t="shared" si="211"/>
        <v>42052.731111111112</v>
      </c>
      <c r="S3347" s="12">
        <f t="shared" si="208"/>
        <v>42111.650694444441</v>
      </c>
    </row>
    <row r="3348" spans="1:19" ht="43.2">
      <c r="A3348">
        <v>3346</v>
      </c>
      <c r="B3348" s="3" t="s">
        <v>3346</v>
      </c>
      <c r="C3348" s="3" t="s">
        <v>7456</v>
      </c>
      <c r="D3348" s="15">
        <v>1500</v>
      </c>
      <c r="E3348" s="1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7">
        <f t="shared" si="209"/>
        <v>83.333333333333329</v>
      </c>
      <c r="O3348" s="5">
        <f t="shared" si="210"/>
        <v>1.1000000000000001</v>
      </c>
      <c r="P3348" s="6" t="s">
        <v>8272</v>
      </c>
      <c r="Q3348" s="6" t="s">
        <v>8273</v>
      </c>
      <c r="R3348" s="11">
        <f t="shared" si="211"/>
        <v>42053.649421296301</v>
      </c>
      <c r="S3348" s="12">
        <f t="shared" si="208"/>
        <v>42060.649421296301</v>
      </c>
    </row>
    <row r="3349" spans="1:19" ht="57.6">
      <c r="A3349">
        <v>3347</v>
      </c>
      <c r="B3349" s="3" t="s">
        <v>3347</v>
      </c>
      <c r="C3349" s="3" t="s">
        <v>7457</v>
      </c>
      <c r="D3349" s="15">
        <v>2000</v>
      </c>
      <c r="E3349" s="1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7">
        <f t="shared" si="209"/>
        <v>90.909090909090907</v>
      </c>
      <c r="O3349" s="5">
        <f t="shared" si="210"/>
        <v>1.1944999999999999</v>
      </c>
      <c r="P3349" s="6" t="s">
        <v>8272</v>
      </c>
      <c r="Q3349" s="6" t="s">
        <v>8273</v>
      </c>
      <c r="R3349" s="11">
        <f t="shared" si="211"/>
        <v>42484.176550925928</v>
      </c>
      <c r="S3349" s="12">
        <f t="shared" si="208"/>
        <v>42498.5</v>
      </c>
    </row>
    <row r="3350" spans="1:19" ht="43.2">
      <c r="A3350">
        <v>3348</v>
      </c>
      <c r="B3350" s="3" t="s">
        <v>3266</v>
      </c>
      <c r="C3350" s="3" t="s">
        <v>7458</v>
      </c>
      <c r="D3350" s="15">
        <v>5500</v>
      </c>
      <c r="E3350" s="1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7">
        <f t="shared" si="209"/>
        <v>69.620253164556956</v>
      </c>
      <c r="O3350" s="5">
        <f t="shared" si="210"/>
        <v>1.002909090909091</v>
      </c>
      <c r="P3350" s="6" t="s">
        <v>8272</v>
      </c>
      <c r="Q3350" s="6" t="s">
        <v>8273</v>
      </c>
      <c r="R3350" s="11">
        <f t="shared" si="211"/>
        <v>42466.183796296296</v>
      </c>
      <c r="S3350" s="12">
        <f t="shared" si="208"/>
        <v>42489.790972222225</v>
      </c>
    </row>
    <row r="3351" spans="1:19" ht="43.2">
      <c r="A3351">
        <v>3349</v>
      </c>
      <c r="B3351" s="3" t="s">
        <v>3348</v>
      </c>
      <c r="C3351" s="3" t="s">
        <v>7459</v>
      </c>
      <c r="D3351" s="15">
        <v>1000</v>
      </c>
      <c r="E3351" s="1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7">
        <f t="shared" si="209"/>
        <v>71.428571428571431</v>
      </c>
      <c r="O3351" s="5">
        <f t="shared" si="210"/>
        <v>1.534</v>
      </c>
      <c r="P3351" s="6" t="s">
        <v>8272</v>
      </c>
      <c r="Q3351" s="6" t="s">
        <v>8273</v>
      </c>
      <c r="R3351" s="11">
        <f t="shared" si="211"/>
        <v>42512.735787037032</v>
      </c>
      <c r="S3351" s="12">
        <f t="shared" si="208"/>
        <v>42534.333333333328</v>
      </c>
    </row>
    <row r="3352" spans="1:19" ht="57.6">
      <c r="A3352">
        <v>3350</v>
      </c>
      <c r="B3352" s="3" t="s">
        <v>3349</v>
      </c>
      <c r="C3352" s="3" t="s">
        <v>7460</v>
      </c>
      <c r="D3352" s="15">
        <v>3500</v>
      </c>
      <c r="E3352" s="1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7">
        <f t="shared" si="209"/>
        <v>68.627450980392155</v>
      </c>
      <c r="O3352" s="5">
        <f t="shared" si="210"/>
        <v>1.0442857142857143</v>
      </c>
      <c r="P3352" s="6" t="s">
        <v>8272</v>
      </c>
      <c r="Q3352" s="6" t="s">
        <v>8273</v>
      </c>
      <c r="R3352" s="11">
        <f t="shared" si="211"/>
        <v>42302.326516203699</v>
      </c>
      <c r="S3352" s="12">
        <f t="shared" si="208"/>
        <v>42337.583333333328</v>
      </c>
    </row>
    <row r="3353" spans="1:19" ht="43.2">
      <c r="A3353">
        <v>3351</v>
      </c>
      <c r="B3353" s="3" t="s">
        <v>3350</v>
      </c>
      <c r="C3353" s="3" t="s">
        <v>7461</v>
      </c>
      <c r="D3353" s="15">
        <v>5000</v>
      </c>
      <c r="E3353" s="1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7">
        <f t="shared" si="209"/>
        <v>92.592592592592595</v>
      </c>
      <c r="O3353" s="5">
        <f t="shared" si="210"/>
        <v>1.0109999999999999</v>
      </c>
      <c r="P3353" s="6" t="s">
        <v>8272</v>
      </c>
      <c r="Q3353" s="6" t="s">
        <v>8273</v>
      </c>
      <c r="R3353" s="11">
        <f t="shared" si="211"/>
        <v>41806.020428240743</v>
      </c>
      <c r="S3353" s="12">
        <f t="shared" si="208"/>
        <v>41843.083333333336</v>
      </c>
    </row>
    <row r="3354" spans="1:19" ht="43.2">
      <c r="A3354">
        <v>3352</v>
      </c>
      <c r="B3354" s="3" t="s">
        <v>3351</v>
      </c>
      <c r="C3354" s="3" t="s">
        <v>7462</v>
      </c>
      <c r="D3354" s="15">
        <v>5000</v>
      </c>
      <c r="E3354" s="1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7">
        <f t="shared" si="209"/>
        <v>71.428571428571431</v>
      </c>
      <c r="O3354" s="5">
        <f t="shared" si="210"/>
        <v>1.0751999999999999</v>
      </c>
      <c r="P3354" s="6" t="s">
        <v>8272</v>
      </c>
      <c r="Q3354" s="6" t="s">
        <v>8273</v>
      </c>
      <c r="R3354" s="11">
        <f t="shared" si="211"/>
        <v>42495.617800925931</v>
      </c>
      <c r="S3354" s="12">
        <f t="shared" si="208"/>
        <v>42552.583333333328</v>
      </c>
    </row>
    <row r="3355" spans="1:19" ht="43.2">
      <c r="A3355">
        <v>3353</v>
      </c>
      <c r="B3355" s="3" t="s">
        <v>3352</v>
      </c>
      <c r="C3355" s="3" t="s">
        <v>7463</v>
      </c>
      <c r="D3355" s="15">
        <v>500</v>
      </c>
      <c r="E3355" s="1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7">
        <f t="shared" si="209"/>
        <v>11.363636363636363</v>
      </c>
      <c r="O3355" s="5">
        <f t="shared" si="210"/>
        <v>3.15</v>
      </c>
      <c r="P3355" s="6" t="s">
        <v>8272</v>
      </c>
      <c r="Q3355" s="6" t="s">
        <v>8273</v>
      </c>
      <c r="R3355" s="11">
        <f t="shared" si="211"/>
        <v>42479.057291666672</v>
      </c>
      <c r="S3355" s="12">
        <f t="shared" si="208"/>
        <v>42492.583333333328</v>
      </c>
    </row>
    <row r="3356" spans="1:19" ht="28.8">
      <c r="A3356">
        <v>3354</v>
      </c>
      <c r="B3356" s="3" t="s">
        <v>3353</v>
      </c>
      <c r="C3356" s="3" t="s">
        <v>7464</v>
      </c>
      <c r="D3356" s="15">
        <v>3000</v>
      </c>
      <c r="E3356" s="1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7">
        <f t="shared" si="209"/>
        <v>54.545454545454547</v>
      </c>
      <c r="O3356" s="5">
        <f t="shared" si="210"/>
        <v>1.0193333333333334</v>
      </c>
      <c r="P3356" s="6" t="s">
        <v>8272</v>
      </c>
      <c r="Q3356" s="6" t="s">
        <v>8273</v>
      </c>
      <c r="R3356" s="11">
        <f t="shared" si="211"/>
        <v>42270.3519212963</v>
      </c>
      <c r="S3356" s="12">
        <f t="shared" si="208"/>
        <v>42305.792361111111</v>
      </c>
    </row>
    <row r="3357" spans="1:19" ht="43.2">
      <c r="A3357">
        <v>3355</v>
      </c>
      <c r="B3357" s="3" t="s">
        <v>3354</v>
      </c>
      <c r="C3357" s="3" t="s">
        <v>7465</v>
      </c>
      <c r="D3357" s="15">
        <v>1750</v>
      </c>
      <c r="E3357" s="1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7">
        <f t="shared" si="209"/>
        <v>116.66666666666667</v>
      </c>
      <c r="O3357" s="5">
        <f t="shared" si="210"/>
        <v>1.2628571428571429</v>
      </c>
      <c r="P3357" s="6" t="s">
        <v>8272</v>
      </c>
      <c r="Q3357" s="6" t="s">
        <v>8273</v>
      </c>
      <c r="R3357" s="11">
        <f t="shared" si="211"/>
        <v>42489.244525462964</v>
      </c>
      <c r="S3357" s="12">
        <f t="shared" si="208"/>
        <v>42500.095138888893</v>
      </c>
    </row>
    <row r="3358" spans="1:19" ht="43.2">
      <c r="A3358">
        <v>3356</v>
      </c>
      <c r="B3358" s="3" t="s">
        <v>3355</v>
      </c>
      <c r="C3358" s="3" t="s">
        <v>7466</v>
      </c>
      <c r="D3358" s="15">
        <v>1500</v>
      </c>
      <c r="E3358" s="1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7">
        <f t="shared" si="209"/>
        <v>55.555555555555557</v>
      </c>
      <c r="O3358" s="5">
        <f t="shared" si="210"/>
        <v>1.014</v>
      </c>
      <c r="P3358" s="6" t="s">
        <v>8272</v>
      </c>
      <c r="Q3358" s="6" t="s">
        <v>8273</v>
      </c>
      <c r="R3358" s="11">
        <f t="shared" si="211"/>
        <v>42536.440648148149</v>
      </c>
      <c r="S3358" s="12">
        <f t="shared" si="208"/>
        <v>42566.440648148149</v>
      </c>
    </row>
    <row r="3359" spans="1:19" ht="43.2">
      <c r="A3359">
        <v>3357</v>
      </c>
      <c r="B3359" s="3" t="s">
        <v>3356</v>
      </c>
      <c r="C3359" s="3" t="s">
        <v>7467</v>
      </c>
      <c r="D3359" s="15">
        <v>2000</v>
      </c>
      <c r="E3359" s="1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7">
        <f t="shared" si="209"/>
        <v>95.238095238095241</v>
      </c>
      <c r="O3359" s="5">
        <f t="shared" si="210"/>
        <v>1.01</v>
      </c>
      <c r="P3359" s="6" t="s">
        <v>8272</v>
      </c>
      <c r="Q3359" s="6" t="s">
        <v>8273</v>
      </c>
      <c r="R3359" s="11">
        <f t="shared" si="211"/>
        <v>41822.042939814812</v>
      </c>
      <c r="S3359" s="12">
        <f t="shared" si="208"/>
        <v>41852.042939814812</v>
      </c>
    </row>
    <row r="3360" spans="1:19" ht="43.2">
      <c r="A3360">
        <v>3358</v>
      </c>
      <c r="B3360" s="3" t="s">
        <v>3357</v>
      </c>
      <c r="C3360" s="3" t="s">
        <v>7468</v>
      </c>
      <c r="D3360" s="15">
        <v>10000</v>
      </c>
      <c r="E3360" s="1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7">
        <f t="shared" si="209"/>
        <v>61.728395061728392</v>
      </c>
      <c r="O3360" s="5">
        <f t="shared" si="210"/>
        <v>1.0299</v>
      </c>
      <c r="P3360" s="6" t="s">
        <v>8272</v>
      </c>
      <c r="Q3360" s="6" t="s">
        <v>8273</v>
      </c>
      <c r="R3360" s="11">
        <f t="shared" si="211"/>
        <v>41931.936099537037</v>
      </c>
      <c r="S3360" s="12">
        <f t="shared" si="208"/>
        <v>41961.977766203709</v>
      </c>
    </row>
    <row r="3361" spans="1:19" ht="43.2">
      <c r="A3361">
        <v>3359</v>
      </c>
      <c r="B3361" s="3" t="s">
        <v>3358</v>
      </c>
      <c r="C3361" s="3" t="s">
        <v>7469</v>
      </c>
      <c r="D3361" s="15">
        <v>4000</v>
      </c>
      <c r="E3361" s="1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7">
        <f t="shared" si="209"/>
        <v>173.91304347826087</v>
      </c>
      <c r="O3361" s="5">
        <f t="shared" si="210"/>
        <v>1.0625</v>
      </c>
      <c r="P3361" s="6" t="s">
        <v>8272</v>
      </c>
      <c r="Q3361" s="6" t="s">
        <v>8273</v>
      </c>
      <c r="R3361" s="11">
        <f t="shared" si="211"/>
        <v>42745.682106481487</v>
      </c>
      <c r="S3361" s="12">
        <f t="shared" si="208"/>
        <v>42790.682106481487</v>
      </c>
    </row>
    <row r="3362" spans="1:19" ht="28.8">
      <c r="A3362">
        <v>3360</v>
      </c>
      <c r="B3362" s="3" t="s">
        <v>3359</v>
      </c>
      <c r="C3362" s="3" t="s">
        <v>7470</v>
      </c>
      <c r="D3362" s="15">
        <v>9000</v>
      </c>
      <c r="E3362" s="1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7">
        <f t="shared" si="209"/>
        <v>125</v>
      </c>
      <c r="O3362" s="5">
        <f t="shared" si="210"/>
        <v>1.0137777777777779</v>
      </c>
      <c r="P3362" s="6" t="s">
        <v>8272</v>
      </c>
      <c r="Q3362" s="6" t="s">
        <v>8273</v>
      </c>
      <c r="R3362" s="11">
        <f t="shared" si="211"/>
        <v>42696.707673611112</v>
      </c>
      <c r="S3362" s="12">
        <f t="shared" si="208"/>
        <v>42718.290972222225</v>
      </c>
    </row>
    <row r="3363" spans="1:19" ht="57.6">
      <c r="A3363">
        <v>3361</v>
      </c>
      <c r="B3363" s="3" t="s">
        <v>3360</v>
      </c>
      <c r="C3363" s="3" t="s">
        <v>7471</v>
      </c>
      <c r="D3363" s="15">
        <v>5000</v>
      </c>
      <c r="E3363" s="1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7">
        <f t="shared" si="209"/>
        <v>73.529411764705884</v>
      </c>
      <c r="O3363" s="5">
        <f t="shared" si="210"/>
        <v>1.1346000000000001</v>
      </c>
      <c r="P3363" s="6" t="s">
        <v>8272</v>
      </c>
      <c r="Q3363" s="6" t="s">
        <v>8273</v>
      </c>
      <c r="R3363" s="11">
        <f t="shared" si="211"/>
        <v>41865.650347222225</v>
      </c>
      <c r="S3363" s="12">
        <f t="shared" si="208"/>
        <v>41883.290972222225</v>
      </c>
    </row>
    <row r="3364" spans="1:19" ht="43.2">
      <c r="A3364">
        <v>3362</v>
      </c>
      <c r="B3364" s="3" t="s">
        <v>3361</v>
      </c>
      <c r="C3364" s="3" t="s">
        <v>7472</v>
      </c>
      <c r="D3364" s="15">
        <v>500</v>
      </c>
      <c r="E3364" s="1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7">
        <f t="shared" si="209"/>
        <v>25</v>
      </c>
      <c r="O3364" s="5">
        <f t="shared" si="210"/>
        <v>2.1800000000000002</v>
      </c>
      <c r="P3364" s="6" t="s">
        <v>8272</v>
      </c>
      <c r="Q3364" s="6" t="s">
        <v>8273</v>
      </c>
      <c r="R3364" s="11">
        <f t="shared" si="211"/>
        <v>42055.716631944444</v>
      </c>
      <c r="S3364" s="12">
        <f t="shared" si="208"/>
        <v>42069.829861111109</v>
      </c>
    </row>
    <row r="3365" spans="1:19" ht="43.2">
      <c r="A3365">
        <v>3363</v>
      </c>
      <c r="B3365" s="3" t="s">
        <v>3362</v>
      </c>
      <c r="C3365" s="3" t="s">
        <v>7473</v>
      </c>
      <c r="D3365" s="15">
        <v>7750</v>
      </c>
      <c r="E3365" s="1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7">
        <f t="shared" si="209"/>
        <v>298.07692307692309</v>
      </c>
      <c r="O3365" s="5">
        <f t="shared" si="210"/>
        <v>1.0141935483870967</v>
      </c>
      <c r="P3365" s="6" t="s">
        <v>8272</v>
      </c>
      <c r="Q3365" s="6" t="s">
        <v>8273</v>
      </c>
      <c r="R3365" s="11">
        <f t="shared" si="211"/>
        <v>41851.396354166667</v>
      </c>
      <c r="S3365" s="12">
        <f t="shared" si="208"/>
        <v>41870.291666666664</v>
      </c>
    </row>
    <row r="3366" spans="1:19" ht="43.2">
      <c r="A3366">
        <v>3364</v>
      </c>
      <c r="B3366" s="3" t="s">
        <v>3363</v>
      </c>
      <c r="C3366" s="3" t="s">
        <v>7474</v>
      </c>
      <c r="D3366" s="15">
        <v>3000</v>
      </c>
      <c r="E3366" s="1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7">
        <f t="shared" si="209"/>
        <v>41.666666666666664</v>
      </c>
      <c r="O3366" s="5">
        <f t="shared" si="210"/>
        <v>1.0593333333333332</v>
      </c>
      <c r="P3366" s="6" t="s">
        <v>8272</v>
      </c>
      <c r="Q3366" s="6" t="s">
        <v>8273</v>
      </c>
      <c r="R3366" s="11">
        <f t="shared" si="211"/>
        <v>42422.602418981478</v>
      </c>
      <c r="S3366" s="12">
        <f t="shared" si="208"/>
        <v>42444.5</v>
      </c>
    </row>
    <row r="3367" spans="1:19" ht="43.2">
      <c r="A3367">
        <v>3365</v>
      </c>
      <c r="B3367" s="3" t="s">
        <v>3364</v>
      </c>
      <c r="C3367" s="3" t="s">
        <v>7475</v>
      </c>
      <c r="D3367" s="15">
        <v>2500</v>
      </c>
      <c r="E3367" s="1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7">
        <f t="shared" si="209"/>
        <v>833.33333333333337</v>
      </c>
      <c r="O3367" s="5">
        <f t="shared" si="210"/>
        <v>1.04</v>
      </c>
      <c r="P3367" s="6" t="s">
        <v>8272</v>
      </c>
      <c r="Q3367" s="6" t="s">
        <v>8273</v>
      </c>
      <c r="R3367" s="11">
        <f t="shared" si="211"/>
        <v>42320.726759259254</v>
      </c>
      <c r="S3367" s="12">
        <f t="shared" si="208"/>
        <v>42350.726759259254</v>
      </c>
    </row>
    <row r="3368" spans="1:19" ht="43.2">
      <c r="A3368">
        <v>3366</v>
      </c>
      <c r="B3368" s="3" t="s">
        <v>3365</v>
      </c>
      <c r="C3368" s="3" t="s">
        <v>7476</v>
      </c>
      <c r="D3368" s="15">
        <v>500</v>
      </c>
      <c r="E3368" s="1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7">
        <f t="shared" si="209"/>
        <v>27.777777777777779</v>
      </c>
      <c r="O3368" s="5">
        <f t="shared" si="210"/>
        <v>2.21</v>
      </c>
      <c r="P3368" s="6" t="s">
        <v>8272</v>
      </c>
      <c r="Q3368" s="6" t="s">
        <v>8273</v>
      </c>
      <c r="R3368" s="11">
        <f t="shared" si="211"/>
        <v>42106.692557870367</v>
      </c>
      <c r="S3368" s="12">
        <f t="shared" si="208"/>
        <v>42136.692557870367</v>
      </c>
    </row>
    <row r="3369" spans="1:19" ht="43.2">
      <c r="A3369">
        <v>3367</v>
      </c>
      <c r="B3369" s="3" t="s">
        <v>3366</v>
      </c>
      <c r="C3369" s="3" t="s">
        <v>7477</v>
      </c>
      <c r="D3369" s="15">
        <v>750</v>
      </c>
      <c r="E3369" s="1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7">
        <f t="shared" si="209"/>
        <v>25</v>
      </c>
      <c r="O3369" s="5">
        <f t="shared" si="210"/>
        <v>1.1866666666666668</v>
      </c>
      <c r="P3369" s="6" t="s">
        <v>8272</v>
      </c>
      <c r="Q3369" s="6" t="s">
        <v>8273</v>
      </c>
      <c r="R3369" s="11">
        <f t="shared" si="211"/>
        <v>42192.558958333335</v>
      </c>
      <c r="S3369" s="12">
        <f t="shared" si="208"/>
        <v>42217.558958333335</v>
      </c>
    </row>
    <row r="3370" spans="1:19" ht="43.2">
      <c r="A3370">
        <v>3368</v>
      </c>
      <c r="B3370" s="3" t="s">
        <v>3367</v>
      </c>
      <c r="C3370" s="3" t="s">
        <v>7478</v>
      </c>
      <c r="D3370" s="15">
        <v>1000</v>
      </c>
      <c r="E3370" s="1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7">
        <f t="shared" si="209"/>
        <v>43.478260869565219</v>
      </c>
      <c r="O3370" s="5">
        <f t="shared" si="210"/>
        <v>1.046</v>
      </c>
      <c r="P3370" s="6" t="s">
        <v>8272</v>
      </c>
      <c r="Q3370" s="6" t="s">
        <v>8273</v>
      </c>
      <c r="R3370" s="11">
        <f t="shared" si="211"/>
        <v>41968.824756944443</v>
      </c>
      <c r="S3370" s="12">
        <f t="shared" si="208"/>
        <v>42004.833333333328</v>
      </c>
    </row>
    <row r="3371" spans="1:19" ht="43.2">
      <c r="A3371">
        <v>3369</v>
      </c>
      <c r="B3371" s="3" t="s">
        <v>3368</v>
      </c>
      <c r="C3371" s="3" t="s">
        <v>7479</v>
      </c>
      <c r="D3371" s="15">
        <v>5000</v>
      </c>
      <c r="E3371" s="1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7">
        <f t="shared" si="209"/>
        <v>92.592592592592595</v>
      </c>
      <c r="O3371" s="5">
        <f t="shared" si="210"/>
        <v>1.0389999999999999</v>
      </c>
      <c r="P3371" s="6" t="s">
        <v>8272</v>
      </c>
      <c r="Q3371" s="6" t="s">
        <v>8273</v>
      </c>
      <c r="R3371" s="11">
        <f t="shared" si="211"/>
        <v>42689.666435185187</v>
      </c>
      <c r="S3371" s="12">
        <f t="shared" si="208"/>
        <v>42749.666435185187</v>
      </c>
    </row>
    <row r="3372" spans="1:19" ht="28.8">
      <c r="A3372">
        <v>3370</v>
      </c>
      <c r="B3372" s="3" t="s">
        <v>3369</v>
      </c>
      <c r="C3372" s="3" t="s">
        <v>7480</v>
      </c>
      <c r="D3372" s="15">
        <v>1500</v>
      </c>
      <c r="E3372" s="1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7">
        <f t="shared" si="209"/>
        <v>57.692307692307693</v>
      </c>
      <c r="O3372" s="5">
        <f t="shared" si="210"/>
        <v>1.1773333333333333</v>
      </c>
      <c r="P3372" s="6" t="s">
        <v>8272</v>
      </c>
      <c r="Q3372" s="6" t="s">
        <v>8273</v>
      </c>
      <c r="R3372" s="11">
        <f t="shared" si="211"/>
        <v>42689.959317129629</v>
      </c>
      <c r="S3372" s="12">
        <f t="shared" si="208"/>
        <v>42720.958333333328</v>
      </c>
    </row>
    <row r="3373" spans="1:19" ht="28.8">
      <c r="A3373">
        <v>3371</v>
      </c>
      <c r="B3373" s="3" t="s">
        <v>3370</v>
      </c>
      <c r="C3373" s="3" t="s">
        <v>7481</v>
      </c>
      <c r="D3373" s="15">
        <v>200</v>
      </c>
      <c r="E3373" s="1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7">
        <f t="shared" si="209"/>
        <v>22.222222222222221</v>
      </c>
      <c r="O3373" s="5">
        <f t="shared" si="210"/>
        <v>1.385</v>
      </c>
      <c r="P3373" s="6" t="s">
        <v>8272</v>
      </c>
      <c r="Q3373" s="6" t="s">
        <v>8273</v>
      </c>
      <c r="R3373" s="11">
        <f t="shared" si="211"/>
        <v>42312.499594907407</v>
      </c>
      <c r="S3373" s="12">
        <f t="shared" si="208"/>
        <v>42340.499594907407</v>
      </c>
    </row>
    <row r="3374" spans="1:19" ht="43.2">
      <c r="A3374">
        <v>3372</v>
      </c>
      <c r="B3374" s="3" t="s">
        <v>3371</v>
      </c>
      <c r="C3374" s="3" t="s">
        <v>7482</v>
      </c>
      <c r="D3374" s="15">
        <v>1000</v>
      </c>
      <c r="E3374" s="1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7">
        <f t="shared" si="209"/>
        <v>37.037037037037038</v>
      </c>
      <c r="O3374" s="5">
        <f t="shared" si="210"/>
        <v>1.0349999999999999</v>
      </c>
      <c r="P3374" s="6" t="s">
        <v>8272</v>
      </c>
      <c r="Q3374" s="6" t="s">
        <v>8273</v>
      </c>
      <c r="R3374" s="11">
        <f t="shared" si="211"/>
        <v>41855.173101851848</v>
      </c>
      <c r="S3374" s="12">
        <f t="shared" si="208"/>
        <v>41875.832638888889</v>
      </c>
    </row>
    <row r="3375" spans="1:19" ht="43.2">
      <c r="A3375">
        <v>3373</v>
      </c>
      <c r="B3375" s="3" t="s">
        <v>3372</v>
      </c>
      <c r="C3375" s="3" t="s">
        <v>7483</v>
      </c>
      <c r="D3375" s="15">
        <v>2000</v>
      </c>
      <c r="E3375" s="1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7">
        <f t="shared" si="209"/>
        <v>66.666666666666671</v>
      </c>
      <c r="O3375" s="5">
        <f t="shared" si="210"/>
        <v>1.0024999999999999</v>
      </c>
      <c r="P3375" s="6" t="s">
        <v>8272</v>
      </c>
      <c r="Q3375" s="6" t="s">
        <v>8273</v>
      </c>
      <c r="R3375" s="11">
        <f t="shared" si="211"/>
        <v>42179.479629629626</v>
      </c>
      <c r="S3375" s="12">
        <f t="shared" si="208"/>
        <v>42203.291666666672</v>
      </c>
    </row>
    <row r="3376" spans="1:19" ht="43.2">
      <c r="A3376">
        <v>3374</v>
      </c>
      <c r="B3376" s="3" t="s">
        <v>3373</v>
      </c>
      <c r="C3376" s="3" t="s">
        <v>7484</v>
      </c>
      <c r="D3376" s="15">
        <v>3500</v>
      </c>
      <c r="E3376" s="1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7">
        <f t="shared" si="209"/>
        <v>67.307692307692307</v>
      </c>
      <c r="O3376" s="5">
        <f t="shared" si="210"/>
        <v>1.0657142857142856</v>
      </c>
      <c r="P3376" s="6" t="s">
        <v>8272</v>
      </c>
      <c r="Q3376" s="6" t="s">
        <v>8273</v>
      </c>
      <c r="R3376" s="11">
        <f t="shared" si="211"/>
        <v>42275.356666666667</v>
      </c>
      <c r="S3376" s="12">
        <f t="shared" si="208"/>
        <v>42305.356666666667</v>
      </c>
    </row>
    <row r="3377" spans="1:19" ht="43.2">
      <c r="A3377">
        <v>3375</v>
      </c>
      <c r="B3377" s="3" t="s">
        <v>3374</v>
      </c>
      <c r="C3377" s="3" t="s">
        <v>7485</v>
      </c>
      <c r="D3377" s="15">
        <v>3000</v>
      </c>
      <c r="E3377" s="1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7">
        <f t="shared" si="209"/>
        <v>176.47058823529412</v>
      </c>
      <c r="O3377" s="5">
        <f t="shared" si="210"/>
        <v>1</v>
      </c>
      <c r="P3377" s="6" t="s">
        <v>8272</v>
      </c>
      <c r="Q3377" s="6" t="s">
        <v>8273</v>
      </c>
      <c r="R3377" s="11">
        <f t="shared" si="211"/>
        <v>41765.235798611109</v>
      </c>
      <c r="S3377" s="12">
        <f t="shared" si="208"/>
        <v>41777.235798611109</v>
      </c>
    </row>
    <row r="3378" spans="1:19" ht="43.2">
      <c r="A3378">
        <v>3376</v>
      </c>
      <c r="B3378" s="3" t="s">
        <v>3375</v>
      </c>
      <c r="C3378" s="3" t="s">
        <v>7486</v>
      </c>
      <c r="D3378" s="15">
        <v>8000</v>
      </c>
      <c r="E3378" s="1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7">
        <f t="shared" si="209"/>
        <v>421.05263157894734</v>
      </c>
      <c r="O3378" s="5">
        <f t="shared" si="210"/>
        <v>1.0001249999999999</v>
      </c>
      <c r="P3378" s="6" t="s">
        <v>8272</v>
      </c>
      <c r="Q3378" s="6" t="s">
        <v>8273</v>
      </c>
      <c r="R3378" s="11">
        <f t="shared" si="211"/>
        <v>42059.326319444444</v>
      </c>
      <c r="S3378" s="12">
        <f t="shared" si="208"/>
        <v>42119.284652777773</v>
      </c>
    </row>
    <row r="3379" spans="1:19" ht="43.2">
      <c r="A3379">
        <v>3377</v>
      </c>
      <c r="B3379" s="3" t="s">
        <v>3376</v>
      </c>
      <c r="C3379" s="3" t="s">
        <v>7487</v>
      </c>
      <c r="D3379" s="15">
        <v>8000</v>
      </c>
      <c r="E3379" s="1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7">
        <f t="shared" si="209"/>
        <v>103.8961038961039</v>
      </c>
      <c r="O3379" s="5">
        <f t="shared" si="210"/>
        <v>1.0105</v>
      </c>
      <c r="P3379" s="6" t="s">
        <v>8272</v>
      </c>
      <c r="Q3379" s="6" t="s">
        <v>8273</v>
      </c>
      <c r="R3379" s="11">
        <f t="shared" si="211"/>
        <v>42053.357627314814</v>
      </c>
      <c r="S3379" s="12">
        <f t="shared" si="208"/>
        <v>42083.330555555556</v>
      </c>
    </row>
    <row r="3380" spans="1:19" ht="43.2">
      <c r="A3380">
        <v>3378</v>
      </c>
      <c r="B3380" s="3" t="s">
        <v>3377</v>
      </c>
      <c r="C3380" s="3" t="s">
        <v>7488</v>
      </c>
      <c r="D3380" s="15">
        <v>550</v>
      </c>
      <c r="E3380" s="1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7">
        <f t="shared" si="209"/>
        <v>26.19047619047619</v>
      </c>
      <c r="O3380" s="5">
        <f t="shared" si="210"/>
        <v>1.0763636363636364</v>
      </c>
      <c r="P3380" s="6" t="s">
        <v>8272</v>
      </c>
      <c r="Q3380" s="6" t="s">
        <v>8273</v>
      </c>
      <c r="R3380" s="11">
        <f t="shared" si="211"/>
        <v>41857.980393518519</v>
      </c>
      <c r="S3380" s="12">
        <f t="shared" si="208"/>
        <v>41882.172222222223</v>
      </c>
    </row>
    <row r="3381" spans="1:19" ht="57.6">
      <c r="A3381">
        <v>3379</v>
      </c>
      <c r="B3381" s="3" t="s">
        <v>3378</v>
      </c>
      <c r="C3381" s="3" t="s">
        <v>7489</v>
      </c>
      <c r="D3381" s="15">
        <v>2000</v>
      </c>
      <c r="E3381" s="1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7">
        <f t="shared" si="209"/>
        <v>52.631578947368418</v>
      </c>
      <c r="O3381" s="5">
        <f t="shared" si="210"/>
        <v>1.0365</v>
      </c>
      <c r="P3381" s="6" t="s">
        <v>8272</v>
      </c>
      <c r="Q3381" s="6" t="s">
        <v>8273</v>
      </c>
      <c r="R3381" s="11">
        <f t="shared" si="211"/>
        <v>42225.138888888891</v>
      </c>
      <c r="S3381" s="12">
        <f t="shared" si="208"/>
        <v>42242.583333333328</v>
      </c>
    </row>
    <row r="3382" spans="1:19" ht="57.6">
      <c r="A3382">
        <v>3380</v>
      </c>
      <c r="B3382" s="3" t="s">
        <v>3379</v>
      </c>
      <c r="C3382" s="3" t="s">
        <v>7490</v>
      </c>
      <c r="D3382" s="15">
        <v>3000</v>
      </c>
      <c r="E3382" s="1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7">
        <f t="shared" si="209"/>
        <v>107.14285714285714</v>
      </c>
      <c r="O3382" s="5">
        <f t="shared" si="210"/>
        <v>1.0443333333333333</v>
      </c>
      <c r="P3382" s="6" t="s">
        <v>8272</v>
      </c>
      <c r="Q3382" s="6" t="s">
        <v>8273</v>
      </c>
      <c r="R3382" s="11">
        <f t="shared" si="211"/>
        <v>41937.578449074077</v>
      </c>
      <c r="S3382" s="12">
        <f t="shared" si="208"/>
        <v>41972.620115740741</v>
      </c>
    </row>
    <row r="3383" spans="1:19" ht="43.2">
      <c r="A3383">
        <v>3381</v>
      </c>
      <c r="B3383" s="3" t="s">
        <v>3380</v>
      </c>
      <c r="C3383" s="3" t="s">
        <v>7491</v>
      </c>
      <c r="D3383" s="15">
        <v>4000</v>
      </c>
      <c r="E3383" s="1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7">
        <f t="shared" si="209"/>
        <v>83.333333333333329</v>
      </c>
      <c r="O3383" s="5">
        <f t="shared" si="210"/>
        <v>1.0225</v>
      </c>
      <c r="P3383" s="6" t="s">
        <v>8272</v>
      </c>
      <c r="Q3383" s="6" t="s">
        <v>8273</v>
      </c>
      <c r="R3383" s="11">
        <f t="shared" si="211"/>
        <v>42043.809988425928</v>
      </c>
      <c r="S3383" s="12">
        <f t="shared" si="208"/>
        <v>42073.768321759257</v>
      </c>
    </row>
    <row r="3384" spans="1:19" ht="43.2">
      <c r="A3384">
        <v>3382</v>
      </c>
      <c r="B3384" s="3" t="s">
        <v>3381</v>
      </c>
      <c r="C3384" s="3" t="s">
        <v>7492</v>
      </c>
      <c r="D3384" s="15">
        <v>3500</v>
      </c>
      <c r="E3384" s="1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7">
        <f t="shared" si="209"/>
        <v>76.086956521739125</v>
      </c>
      <c r="O3384" s="5">
        <f t="shared" si="210"/>
        <v>1.0074285714285713</v>
      </c>
      <c r="P3384" s="6" t="s">
        <v>8272</v>
      </c>
      <c r="Q3384" s="6" t="s">
        <v>8273</v>
      </c>
      <c r="R3384" s="11">
        <f t="shared" si="211"/>
        <v>42559.056203703702</v>
      </c>
      <c r="S3384" s="12">
        <f t="shared" si="208"/>
        <v>42583.582638888889</v>
      </c>
    </row>
    <row r="3385" spans="1:19" ht="43.2">
      <c r="A3385">
        <v>3383</v>
      </c>
      <c r="B3385" s="3" t="s">
        <v>3382</v>
      </c>
      <c r="C3385" s="3" t="s">
        <v>7493</v>
      </c>
      <c r="D3385" s="15">
        <v>1750</v>
      </c>
      <c r="E3385" s="1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7">
        <f t="shared" si="209"/>
        <v>58.333333333333336</v>
      </c>
      <c r="O3385" s="5">
        <f t="shared" si="210"/>
        <v>1.1171428571428572</v>
      </c>
      <c r="P3385" s="6" t="s">
        <v>8272</v>
      </c>
      <c r="Q3385" s="6" t="s">
        <v>8273</v>
      </c>
      <c r="R3385" s="11">
        <f t="shared" si="211"/>
        <v>42524.407638888893</v>
      </c>
      <c r="S3385" s="12">
        <f t="shared" si="208"/>
        <v>42544.407638888893</v>
      </c>
    </row>
    <row r="3386" spans="1:19" ht="43.2">
      <c r="A3386">
        <v>3384</v>
      </c>
      <c r="B3386" s="3" t="s">
        <v>3383</v>
      </c>
      <c r="C3386" s="3" t="s">
        <v>7494</v>
      </c>
      <c r="D3386" s="15">
        <v>6000</v>
      </c>
      <c r="E3386" s="1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7">
        <f t="shared" si="209"/>
        <v>93.75</v>
      </c>
      <c r="O3386" s="5">
        <f t="shared" si="210"/>
        <v>1.0001100000000001</v>
      </c>
      <c r="P3386" s="6" t="s">
        <v>8272</v>
      </c>
      <c r="Q3386" s="6" t="s">
        <v>8273</v>
      </c>
      <c r="R3386" s="11">
        <f t="shared" si="211"/>
        <v>42291.712592592594</v>
      </c>
      <c r="S3386" s="12">
        <f t="shared" si="208"/>
        <v>42328.75</v>
      </c>
    </row>
    <row r="3387" spans="1:19" ht="57.6">
      <c r="A3387">
        <v>3385</v>
      </c>
      <c r="B3387" s="3" t="s">
        <v>3384</v>
      </c>
      <c r="C3387" s="3" t="s">
        <v>7495</v>
      </c>
      <c r="D3387" s="15">
        <v>2000</v>
      </c>
      <c r="E3387" s="1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7">
        <f t="shared" si="209"/>
        <v>133.33333333333334</v>
      </c>
      <c r="O3387" s="5">
        <f t="shared" si="210"/>
        <v>1</v>
      </c>
      <c r="P3387" s="6" t="s">
        <v>8272</v>
      </c>
      <c r="Q3387" s="6" t="s">
        <v>8273</v>
      </c>
      <c r="R3387" s="11">
        <f t="shared" si="211"/>
        <v>41953.4925</v>
      </c>
      <c r="S3387" s="12">
        <f t="shared" si="208"/>
        <v>41983.4925</v>
      </c>
    </row>
    <row r="3388" spans="1:19" ht="43.2">
      <c r="A3388">
        <v>3386</v>
      </c>
      <c r="B3388" s="3" t="s">
        <v>3385</v>
      </c>
      <c r="C3388" s="3" t="s">
        <v>7496</v>
      </c>
      <c r="D3388" s="15">
        <v>2000</v>
      </c>
      <c r="E3388" s="1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7">
        <f t="shared" si="209"/>
        <v>48.780487804878049</v>
      </c>
      <c r="O3388" s="5">
        <f t="shared" si="210"/>
        <v>1.05</v>
      </c>
      <c r="P3388" s="6" t="s">
        <v>8272</v>
      </c>
      <c r="Q3388" s="6" t="s">
        <v>8273</v>
      </c>
      <c r="R3388" s="11">
        <f t="shared" si="211"/>
        <v>41946.269745370373</v>
      </c>
      <c r="S3388" s="12">
        <f t="shared" si="208"/>
        <v>41976.269745370373</v>
      </c>
    </row>
    <row r="3389" spans="1:19" ht="57.6">
      <c r="A3389">
        <v>3387</v>
      </c>
      <c r="B3389" s="3" t="s">
        <v>3386</v>
      </c>
      <c r="C3389" s="3" t="s">
        <v>7497</v>
      </c>
      <c r="D3389" s="15">
        <v>3000</v>
      </c>
      <c r="E3389" s="1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7">
        <f t="shared" si="209"/>
        <v>85.714285714285708</v>
      </c>
      <c r="O3389" s="5">
        <f t="shared" si="210"/>
        <v>1.1686666666666667</v>
      </c>
      <c r="P3389" s="6" t="s">
        <v>8272</v>
      </c>
      <c r="Q3389" s="6" t="s">
        <v>8273</v>
      </c>
      <c r="R3389" s="11">
        <f t="shared" si="211"/>
        <v>41947.387592592597</v>
      </c>
      <c r="S3389" s="12">
        <f t="shared" si="208"/>
        <v>41987.387592592597</v>
      </c>
    </row>
    <row r="3390" spans="1:19" ht="57.6">
      <c r="A3390">
        <v>3388</v>
      </c>
      <c r="B3390" s="3" t="s">
        <v>3387</v>
      </c>
      <c r="C3390" s="3" t="s">
        <v>7498</v>
      </c>
      <c r="D3390" s="15">
        <v>1500</v>
      </c>
      <c r="E3390" s="1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7">
        <f t="shared" si="209"/>
        <v>33.333333333333336</v>
      </c>
      <c r="O3390" s="5">
        <f t="shared" si="210"/>
        <v>1.038</v>
      </c>
      <c r="P3390" s="6" t="s">
        <v>8272</v>
      </c>
      <c r="Q3390" s="6" t="s">
        <v>8273</v>
      </c>
      <c r="R3390" s="11">
        <f t="shared" si="211"/>
        <v>42143.086122685185</v>
      </c>
      <c r="S3390" s="12">
        <f t="shared" si="208"/>
        <v>42173.086122685185</v>
      </c>
    </row>
    <row r="3391" spans="1:19" ht="43.2">
      <c r="A3391">
        <v>3389</v>
      </c>
      <c r="B3391" s="3" t="s">
        <v>3388</v>
      </c>
      <c r="C3391" s="3" t="s">
        <v>7499</v>
      </c>
      <c r="D3391" s="15">
        <v>10000</v>
      </c>
      <c r="E3391" s="1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7">
        <f t="shared" si="209"/>
        <v>161.29032258064515</v>
      </c>
      <c r="O3391" s="5">
        <f t="shared" si="210"/>
        <v>1.145</v>
      </c>
      <c r="P3391" s="6" t="s">
        <v>8272</v>
      </c>
      <c r="Q3391" s="6" t="s">
        <v>8273</v>
      </c>
      <c r="R3391" s="11">
        <f t="shared" si="211"/>
        <v>42494.188449074078</v>
      </c>
      <c r="S3391" s="12">
        <f t="shared" si="208"/>
        <v>42524.188449074078</v>
      </c>
    </row>
    <row r="3392" spans="1:19" ht="57.6">
      <c r="A3392">
        <v>3390</v>
      </c>
      <c r="B3392" s="3" t="s">
        <v>3389</v>
      </c>
      <c r="C3392" s="3" t="s">
        <v>7500</v>
      </c>
      <c r="D3392" s="15">
        <v>1500</v>
      </c>
      <c r="E3392" s="1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7">
        <f t="shared" si="209"/>
        <v>68.181818181818187</v>
      </c>
      <c r="O3392" s="5">
        <f t="shared" si="210"/>
        <v>1.024</v>
      </c>
      <c r="P3392" s="6" t="s">
        <v>8272</v>
      </c>
      <c r="Q3392" s="6" t="s">
        <v>8273</v>
      </c>
      <c r="R3392" s="11">
        <f t="shared" si="211"/>
        <v>41815.399826388893</v>
      </c>
      <c r="S3392" s="12">
        <f t="shared" si="208"/>
        <v>41830.399826388893</v>
      </c>
    </row>
    <row r="3393" spans="1:19" ht="43.2">
      <c r="A3393">
        <v>3391</v>
      </c>
      <c r="B3393" s="3" t="s">
        <v>3390</v>
      </c>
      <c r="C3393" s="3" t="s">
        <v>7501</v>
      </c>
      <c r="D3393" s="15">
        <v>500</v>
      </c>
      <c r="E3393" s="1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7">
        <f t="shared" si="209"/>
        <v>27.777777777777779</v>
      </c>
      <c r="O3393" s="5">
        <f t="shared" si="210"/>
        <v>2.23</v>
      </c>
      <c r="P3393" s="6" t="s">
        <v>8272</v>
      </c>
      <c r="Q3393" s="6" t="s">
        <v>8273</v>
      </c>
      <c r="R3393" s="11">
        <f t="shared" si="211"/>
        <v>41830.170694444445</v>
      </c>
      <c r="S3393" s="12">
        <f t="shared" si="208"/>
        <v>41859.561111111107</v>
      </c>
    </row>
    <row r="3394" spans="1:19" ht="57.6">
      <c r="A3394">
        <v>3392</v>
      </c>
      <c r="B3394" s="3" t="s">
        <v>3391</v>
      </c>
      <c r="C3394" s="3" t="s">
        <v>7502</v>
      </c>
      <c r="D3394" s="15">
        <v>500</v>
      </c>
      <c r="E3394" s="1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7">
        <f t="shared" si="209"/>
        <v>41.666666666666664</v>
      </c>
      <c r="O3394" s="5">
        <f t="shared" si="210"/>
        <v>1</v>
      </c>
      <c r="P3394" s="6" t="s">
        <v>8272</v>
      </c>
      <c r="Q3394" s="6" t="s">
        <v>8273</v>
      </c>
      <c r="R3394" s="11">
        <f t="shared" si="211"/>
        <v>42446.470543981486</v>
      </c>
      <c r="S3394" s="12">
        <f t="shared" ref="S3394:S3457" si="212">(I3394/86400)+25569+(-9/24)</f>
        <v>42496.470543981486</v>
      </c>
    </row>
    <row r="3395" spans="1:19" ht="43.2">
      <c r="A3395">
        <v>3393</v>
      </c>
      <c r="B3395" s="3" t="s">
        <v>3392</v>
      </c>
      <c r="C3395" s="3" t="s">
        <v>7503</v>
      </c>
      <c r="D3395" s="15">
        <v>1500</v>
      </c>
      <c r="E3395" s="1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7">
        <f t="shared" ref="N3395:N3458" si="213">D3395/L3395</f>
        <v>34.090909090909093</v>
      </c>
      <c r="O3395" s="5">
        <f t="shared" ref="O3395:O3458" si="214">E3395/D3395</f>
        <v>1.0580000000000001</v>
      </c>
      <c r="P3395" s="6" t="s">
        <v>8272</v>
      </c>
      <c r="Q3395" s="6" t="s">
        <v>8273</v>
      </c>
      <c r="R3395" s="11">
        <f t="shared" ref="R3395:R3458" si="215">(J3395/86400)+25569+(-9/24)</f>
        <v>41923.546643518523</v>
      </c>
      <c r="S3395" s="12">
        <f t="shared" si="212"/>
        <v>41948.656944444447</v>
      </c>
    </row>
    <row r="3396" spans="1:19" ht="43.2">
      <c r="A3396">
        <v>3394</v>
      </c>
      <c r="B3396" s="3" t="s">
        <v>3393</v>
      </c>
      <c r="C3396" s="3" t="s">
        <v>7504</v>
      </c>
      <c r="D3396" s="15">
        <v>550</v>
      </c>
      <c r="E3396" s="1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7">
        <f t="shared" si="213"/>
        <v>20.37037037037037</v>
      </c>
      <c r="O3396" s="5">
        <f t="shared" si="214"/>
        <v>1.4236363636363636</v>
      </c>
      <c r="P3396" s="6" t="s">
        <v>8272</v>
      </c>
      <c r="Q3396" s="6" t="s">
        <v>8273</v>
      </c>
      <c r="R3396" s="11">
        <f t="shared" si="215"/>
        <v>41817.22042824074</v>
      </c>
      <c r="S3396" s="12">
        <f t="shared" si="212"/>
        <v>41847.22042824074</v>
      </c>
    </row>
    <row r="3397" spans="1:19" ht="28.8">
      <c r="A3397">
        <v>3395</v>
      </c>
      <c r="B3397" s="3" t="s">
        <v>3394</v>
      </c>
      <c r="C3397" s="3" t="s">
        <v>7505</v>
      </c>
      <c r="D3397" s="15">
        <v>500</v>
      </c>
      <c r="E3397" s="1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7">
        <f t="shared" si="213"/>
        <v>13.157894736842104</v>
      </c>
      <c r="O3397" s="5">
        <f t="shared" si="214"/>
        <v>1.84</v>
      </c>
      <c r="P3397" s="6" t="s">
        <v>8272</v>
      </c>
      <c r="Q3397" s="6" t="s">
        <v>8273</v>
      </c>
      <c r="R3397" s="11">
        <f t="shared" si="215"/>
        <v>42140.337314814809</v>
      </c>
      <c r="S3397" s="12">
        <f t="shared" si="212"/>
        <v>42154.381944444445</v>
      </c>
    </row>
    <row r="3398" spans="1:19" ht="43.2">
      <c r="A3398">
        <v>3396</v>
      </c>
      <c r="B3398" s="3" t="s">
        <v>3395</v>
      </c>
      <c r="C3398" s="3" t="s">
        <v>7506</v>
      </c>
      <c r="D3398" s="15">
        <v>1500</v>
      </c>
      <c r="E3398" s="1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7">
        <f t="shared" si="213"/>
        <v>53.571428571428569</v>
      </c>
      <c r="O3398" s="5">
        <f t="shared" si="214"/>
        <v>1.0433333333333332</v>
      </c>
      <c r="P3398" s="6" t="s">
        <v>8272</v>
      </c>
      <c r="Q3398" s="6" t="s">
        <v>8273</v>
      </c>
      <c r="R3398" s="11">
        <f t="shared" si="215"/>
        <v>41764.071631944447</v>
      </c>
      <c r="S3398" s="12">
        <f t="shared" si="212"/>
        <v>41790.790972222225</v>
      </c>
    </row>
    <row r="3399" spans="1:19" ht="28.8">
      <c r="A3399">
        <v>3397</v>
      </c>
      <c r="B3399" s="3" t="s">
        <v>3396</v>
      </c>
      <c r="C3399" s="3" t="s">
        <v>7507</v>
      </c>
      <c r="D3399" s="15">
        <v>250</v>
      </c>
      <c r="E3399" s="1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7">
        <f t="shared" si="213"/>
        <v>10.416666666666666</v>
      </c>
      <c r="O3399" s="5">
        <f t="shared" si="214"/>
        <v>1.1200000000000001</v>
      </c>
      <c r="P3399" s="6" t="s">
        <v>8272</v>
      </c>
      <c r="Q3399" s="6" t="s">
        <v>8273</v>
      </c>
      <c r="R3399" s="11">
        <f t="shared" si="215"/>
        <v>42378.103344907402</v>
      </c>
      <c r="S3399" s="12">
        <f t="shared" si="212"/>
        <v>42418.541666666672</v>
      </c>
    </row>
    <row r="3400" spans="1:19" ht="43.2">
      <c r="A3400">
        <v>3398</v>
      </c>
      <c r="B3400" s="3" t="s">
        <v>3397</v>
      </c>
      <c r="C3400" s="3" t="s">
        <v>7508</v>
      </c>
      <c r="D3400" s="15">
        <v>4000</v>
      </c>
      <c r="E3400" s="1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7">
        <f t="shared" si="213"/>
        <v>61.53846153846154</v>
      </c>
      <c r="O3400" s="5">
        <f t="shared" si="214"/>
        <v>1.1107499999999999</v>
      </c>
      <c r="P3400" s="6" t="s">
        <v>8272</v>
      </c>
      <c r="Q3400" s="6" t="s">
        <v>8273</v>
      </c>
      <c r="R3400" s="11">
        <f t="shared" si="215"/>
        <v>41941.377037037033</v>
      </c>
      <c r="S3400" s="12">
        <f t="shared" si="212"/>
        <v>41964.333333333328</v>
      </c>
    </row>
    <row r="3401" spans="1:19" ht="43.2">
      <c r="A3401">
        <v>3399</v>
      </c>
      <c r="B3401" s="3" t="s">
        <v>3398</v>
      </c>
      <c r="C3401" s="3" t="s">
        <v>7509</v>
      </c>
      <c r="D3401" s="15">
        <v>1200</v>
      </c>
      <c r="E3401" s="1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7">
        <f t="shared" si="213"/>
        <v>26.086956521739129</v>
      </c>
      <c r="O3401" s="5">
        <f t="shared" si="214"/>
        <v>1.0375000000000001</v>
      </c>
      <c r="P3401" s="6" t="s">
        <v>8272</v>
      </c>
      <c r="Q3401" s="6" t="s">
        <v>8273</v>
      </c>
      <c r="R3401" s="11">
        <f t="shared" si="215"/>
        <v>42026.545428240745</v>
      </c>
      <c r="S3401" s="12">
        <f t="shared" si="212"/>
        <v>42056.545428240745</v>
      </c>
    </row>
    <row r="3402" spans="1:19" ht="43.2">
      <c r="A3402">
        <v>3400</v>
      </c>
      <c r="B3402" s="3" t="s">
        <v>3399</v>
      </c>
      <c r="C3402" s="3" t="s">
        <v>7510</v>
      </c>
      <c r="D3402" s="15">
        <v>10000</v>
      </c>
      <c r="E3402" s="1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7">
        <f t="shared" si="213"/>
        <v>117.64705882352941</v>
      </c>
      <c r="O3402" s="5">
        <f t="shared" si="214"/>
        <v>1.0041</v>
      </c>
      <c r="P3402" s="6" t="s">
        <v>8272</v>
      </c>
      <c r="Q3402" s="6" t="s">
        <v>8273</v>
      </c>
      <c r="R3402" s="11">
        <f t="shared" si="215"/>
        <v>41834.578865740739</v>
      </c>
      <c r="S3402" s="12">
        <f t="shared" si="212"/>
        <v>41879.578865740739</v>
      </c>
    </row>
    <row r="3403" spans="1:19" ht="57.6">
      <c r="A3403">
        <v>3401</v>
      </c>
      <c r="B3403" s="3" t="s">
        <v>3400</v>
      </c>
      <c r="C3403" s="3" t="s">
        <v>7511</v>
      </c>
      <c r="D3403" s="15">
        <v>2900</v>
      </c>
      <c r="E3403" s="1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7">
        <f t="shared" si="213"/>
        <v>43.939393939393938</v>
      </c>
      <c r="O3403" s="5">
        <f t="shared" si="214"/>
        <v>1.0186206896551724</v>
      </c>
      <c r="P3403" s="6" t="s">
        <v>8272</v>
      </c>
      <c r="Q3403" s="6" t="s">
        <v>8273</v>
      </c>
      <c r="R3403" s="11">
        <f t="shared" si="215"/>
        <v>42193.348912037036</v>
      </c>
      <c r="S3403" s="12">
        <f t="shared" si="212"/>
        <v>42223.348912037036</v>
      </c>
    </row>
    <row r="3404" spans="1:19" ht="43.2">
      <c r="A3404">
        <v>3402</v>
      </c>
      <c r="B3404" s="3" t="s">
        <v>3401</v>
      </c>
      <c r="C3404" s="3" t="s">
        <v>7512</v>
      </c>
      <c r="D3404" s="15">
        <v>15000</v>
      </c>
      <c r="E3404" s="1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7">
        <f t="shared" si="213"/>
        <v>90.909090909090907</v>
      </c>
      <c r="O3404" s="5">
        <f t="shared" si="214"/>
        <v>1.0976666666666666</v>
      </c>
      <c r="P3404" s="6" t="s">
        <v>8272</v>
      </c>
      <c r="Q3404" s="6" t="s">
        <v>8273</v>
      </c>
      <c r="R3404" s="11">
        <f t="shared" si="215"/>
        <v>42290.24355324074</v>
      </c>
      <c r="S3404" s="12">
        <f t="shared" si="212"/>
        <v>42319.729861111111</v>
      </c>
    </row>
    <row r="3405" spans="1:19" ht="43.2">
      <c r="A3405">
        <v>3403</v>
      </c>
      <c r="B3405" s="3" t="s">
        <v>3402</v>
      </c>
      <c r="C3405" s="3" t="s">
        <v>7513</v>
      </c>
      <c r="D3405" s="15">
        <v>2000</v>
      </c>
      <c r="E3405" s="1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7">
        <f t="shared" si="213"/>
        <v>117.64705882352941</v>
      </c>
      <c r="O3405" s="5">
        <f t="shared" si="214"/>
        <v>1</v>
      </c>
      <c r="P3405" s="6" t="s">
        <v>8272</v>
      </c>
      <c r="Q3405" s="6" t="s">
        <v>8273</v>
      </c>
      <c r="R3405" s="11">
        <f t="shared" si="215"/>
        <v>42150.087083333332</v>
      </c>
      <c r="S3405" s="12">
        <f t="shared" si="212"/>
        <v>42180.087083333332</v>
      </c>
    </row>
    <row r="3406" spans="1:19" ht="57.6">
      <c r="A3406">
        <v>3404</v>
      </c>
      <c r="B3406" s="3" t="s">
        <v>3403</v>
      </c>
      <c r="C3406" s="3" t="s">
        <v>7514</v>
      </c>
      <c r="D3406" s="15">
        <v>500</v>
      </c>
      <c r="E3406" s="1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7">
        <f t="shared" si="213"/>
        <v>166.66666666666666</v>
      </c>
      <c r="O3406" s="5">
        <f t="shared" si="214"/>
        <v>1.22</v>
      </c>
      <c r="P3406" s="6" t="s">
        <v>8272</v>
      </c>
      <c r="Q3406" s="6" t="s">
        <v>8273</v>
      </c>
      <c r="R3406" s="11">
        <f t="shared" si="215"/>
        <v>42152.128495370373</v>
      </c>
      <c r="S3406" s="12">
        <f t="shared" si="212"/>
        <v>42172.128495370373</v>
      </c>
    </row>
    <row r="3407" spans="1:19" ht="43.2">
      <c r="A3407">
        <v>3405</v>
      </c>
      <c r="B3407" s="3" t="s">
        <v>3404</v>
      </c>
      <c r="C3407" s="3" t="s">
        <v>7515</v>
      </c>
      <c r="D3407" s="15">
        <v>350</v>
      </c>
      <c r="E3407" s="1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7">
        <f t="shared" si="213"/>
        <v>20.588235294117649</v>
      </c>
      <c r="O3407" s="5">
        <f t="shared" si="214"/>
        <v>1.3757142857142857</v>
      </c>
      <c r="P3407" s="6" t="s">
        <v>8272</v>
      </c>
      <c r="Q3407" s="6" t="s">
        <v>8273</v>
      </c>
      <c r="R3407" s="11">
        <f t="shared" si="215"/>
        <v>42409.642199074078</v>
      </c>
      <c r="S3407" s="12">
        <f t="shared" si="212"/>
        <v>42430.624305555553</v>
      </c>
    </row>
    <row r="3408" spans="1:19" ht="43.2">
      <c r="A3408">
        <v>3406</v>
      </c>
      <c r="B3408" s="3" t="s">
        <v>3405</v>
      </c>
      <c r="C3408" s="3" t="s">
        <v>7516</v>
      </c>
      <c r="D3408" s="15">
        <v>10000</v>
      </c>
      <c r="E3408" s="1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7">
        <f t="shared" si="213"/>
        <v>109.89010989010988</v>
      </c>
      <c r="O3408" s="5">
        <f t="shared" si="214"/>
        <v>1.0031000000000001</v>
      </c>
      <c r="P3408" s="6" t="s">
        <v>8272</v>
      </c>
      <c r="Q3408" s="6" t="s">
        <v>8273</v>
      </c>
      <c r="R3408" s="11">
        <f t="shared" si="215"/>
        <v>41791.117777777778</v>
      </c>
      <c r="S3408" s="12">
        <f t="shared" si="212"/>
        <v>41836.117777777778</v>
      </c>
    </row>
    <row r="3409" spans="1:19" ht="57.6">
      <c r="A3409">
        <v>3407</v>
      </c>
      <c r="B3409" s="3" t="s">
        <v>3406</v>
      </c>
      <c r="C3409" s="3" t="s">
        <v>7517</v>
      </c>
      <c r="D3409" s="15">
        <v>2000</v>
      </c>
      <c r="E3409" s="1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7">
        <f t="shared" si="213"/>
        <v>29.850746268656717</v>
      </c>
      <c r="O3409" s="5">
        <f t="shared" si="214"/>
        <v>1.071</v>
      </c>
      <c r="P3409" s="6" t="s">
        <v>8272</v>
      </c>
      <c r="Q3409" s="6" t="s">
        <v>8273</v>
      </c>
      <c r="R3409" s="11">
        <f t="shared" si="215"/>
        <v>41796.047326388885</v>
      </c>
      <c r="S3409" s="12">
        <f t="shared" si="212"/>
        <v>41826.047326388885</v>
      </c>
    </row>
    <row r="3410" spans="1:19" ht="43.2">
      <c r="A3410">
        <v>3408</v>
      </c>
      <c r="B3410" s="3" t="s">
        <v>3407</v>
      </c>
      <c r="C3410" s="3" t="s">
        <v>7518</v>
      </c>
      <c r="D3410" s="15">
        <v>500</v>
      </c>
      <c r="E3410" s="1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7">
        <f t="shared" si="213"/>
        <v>27.777777777777779</v>
      </c>
      <c r="O3410" s="5">
        <f t="shared" si="214"/>
        <v>2.11</v>
      </c>
      <c r="P3410" s="6" t="s">
        <v>8272</v>
      </c>
      <c r="Q3410" s="6" t="s">
        <v>8273</v>
      </c>
      <c r="R3410" s="11">
        <f t="shared" si="215"/>
        <v>41808.616944444446</v>
      </c>
      <c r="S3410" s="12">
        <f t="shared" si="212"/>
        <v>41838.616944444446</v>
      </c>
    </row>
    <row r="3411" spans="1:19" ht="43.2">
      <c r="A3411">
        <v>3409</v>
      </c>
      <c r="B3411" s="3" t="s">
        <v>3408</v>
      </c>
      <c r="C3411" s="3" t="s">
        <v>7519</v>
      </c>
      <c r="D3411" s="15">
        <v>500</v>
      </c>
      <c r="E3411" s="1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7">
        <f t="shared" si="213"/>
        <v>23.80952380952381</v>
      </c>
      <c r="O3411" s="5">
        <f t="shared" si="214"/>
        <v>1.236</v>
      </c>
      <c r="P3411" s="6" t="s">
        <v>8272</v>
      </c>
      <c r="Q3411" s="6" t="s">
        <v>8273</v>
      </c>
      <c r="R3411" s="11">
        <f t="shared" si="215"/>
        <v>42544.439328703702</v>
      </c>
      <c r="S3411" s="12">
        <f t="shared" si="212"/>
        <v>42582.498611111107</v>
      </c>
    </row>
    <row r="3412" spans="1:19" ht="43.2">
      <c r="A3412">
        <v>3410</v>
      </c>
      <c r="B3412" s="3" t="s">
        <v>3409</v>
      </c>
      <c r="C3412" s="3" t="s">
        <v>7520</v>
      </c>
      <c r="D3412" s="15">
        <v>3000</v>
      </c>
      <c r="E3412" s="1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7">
        <f t="shared" si="213"/>
        <v>75</v>
      </c>
      <c r="O3412" s="5">
        <f t="shared" si="214"/>
        <v>1.085</v>
      </c>
      <c r="P3412" s="6" t="s">
        <v>8272</v>
      </c>
      <c r="Q3412" s="6" t="s">
        <v>8273</v>
      </c>
      <c r="R3412" s="11">
        <f t="shared" si="215"/>
        <v>42499.666550925926</v>
      </c>
      <c r="S3412" s="12">
        <f t="shared" si="212"/>
        <v>42526.916666666672</v>
      </c>
    </row>
    <row r="3413" spans="1:19" ht="43.2">
      <c r="A3413">
        <v>3411</v>
      </c>
      <c r="B3413" s="3" t="s">
        <v>3410</v>
      </c>
      <c r="C3413" s="3" t="s">
        <v>7521</v>
      </c>
      <c r="D3413" s="15">
        <v>15000</v>
      </c>
      <c r="E3413" s="1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7">
        <f t="shared" si="213"/>
        <v>192.30769230769232</v>
      </c>
      <c r="O3413" s="5">
        <f t="shared" si="214"/>
        <v>1.0356666666666667</v>
      </c>
      <c r="P3413" s="6" t="s">
        <v>8272</v>
      </c>
      <c r="Q3413" s="6" t="s">
        <v>8273</v>
      </c>
      <c r="R3413" s="11">
        <f t="shared" si="215"/>
        <v>42264.647824074069</v>
      </c>
      <c r="S3413" s="12">
        <f t="shared" si="212"/>
        <v>42284.647824074069</v>
      </c>
    </row>
    <row r="3414" spans="1:19" ht="43.2">
      <c r="A3414">
        <v>3412</v>
      </c>
      <c r="B3414" s="3" t="s">
        <v>3411</v>
      </c>
      <c r="C3414" s="3" t="s">
        <v>7522</v>
      </c>
      <c r="D3414" s="15">
        <v>3000</v>
      </c>
      <c r="E3414" s="1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7">
        <f t="shared" si="213"/>
        <v>115.38461538461539</v>
      </c>
      <c r="O3414" s="5">
        <f t="shared" si="214"/>
        <v>1</v>
      </c>
      <c r="P3414" s="6" t="s">
        <v>8272</v>
      </c>
      <c r="Q3414" s="6" t="s">
        <v>8273</v>
      </c>
      <c r="R3414" s="11">
        <f t="shared" si="215"/>
        <v>41879.584050925929</v>
      </c>
      <c r="S3414" s="12">
        <f t="shared" si="212"/>
        <v>41909.584050925929</v>
      </c>
    </row>
    <row r="3415" spans="1:19" ht="57.6">
      <c r="A3415">
        <v>3413</v>
      </c>
      <c r="B3415" s="3" t="s">
        <v>3412</v>
      </c>
      <c r="C3415" s="3" t="s">
        <v>7523</v>
      </c>
      <c r="D3415" s="15">
        <v>500</v>
      </c>
      <c r="E3415" s="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7">
        <f t="shared" si="213"/>
        <v>35.714285714285715</v>
      </c>
      <c r="O3415" s="5">
        <f t="shared" si="214"/>
        <v>1.3</v>
      </c>
      <c r="P3415" s="6" t="s">
        <v>8272</v>
      </c>
      <c r="Q3415" s="6" t="s">
        <v>8273</v>
      </c>
      <c r="R3415" s="11">
        <f t="shared" si="215"/>
        <v>42053.358078703706</v>
      </c>
      <c r="S3415" s="12">
        <f t="shared" si="212"/>
        <v>42062.832638888889</v>
      </c>
    </row>
    <row r="3416" spans="1:19" ht="43.2">
      <c r="A3416">
        <v>3414</v>
      </c>
      <c r="B3416" s="3" t="s">
        <v>3413</v>
      </c>
      <c r="C3416" s="3" t="s">
        <v>7524</v>
      </c>
      <c r="D3416" s="15">
        <v>3000</v>
      </c>
      <c r="E3416" s="1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7">
        <f t="shared" si="213"/>
        <v>68.181818181818187</v>
      </c>
      <c r="O3416" s="5">
        <f t="shared" si="214"/>
        <v>1.0349999999999999</v>
      </c>
      <c r="P3416" s="6" t="s">
        <v>8272</v>
      </c>
      <c r="Q3416" s="6" t="s">
        <v>8273</v>
      </c>
      <c r="R3416" s="11">
        <f t="shared" si="215"/>
        <v>42675.457465277781</v>
      </c>
      <c r="S3416" s="12">
        <f t="shared" si="212"/>
        <v>42704.957638888889</v>
      </c>
    </row>
    <row r="3417" spans="1:19" ht="43.2">
      <c r="A3417">
        <v>3415</v>
      </c>
      <c r="B3417" s="3" t="s">
        <v>3414</v>
      </c>
      <c r="C3417" s="3" t="s">
        <v>7525</v>
      </c>
      <c r="D3417" s="15">
        <v>200</v>
      </c>
      <c r="E3417" s="1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7">
        <f t="shared" si="213"/>
        <v>22.222222222222221</v>
      </c>
      <c r="O3417" s="5">
        <f t="shared" si="214"/>
        <v>1</v>
      </c>
      <c r="P3417" s="6" t="s">
        <v>8272</v>
      </c>
      <c r="Q3417" s="6" t="s">
        <v>8273</v>
      </c>
      <c r="R3417" s="11">
        <f t="shared" si="215"/>
        <v>42466.769166666665</v>
      </c>
      <c r="S3417" s="12">
        <f t="shared" si="212"/>
        <v>42477.604166666672</v>
      </c>
    </row>
    <row r="3418" spans="1:19" ht="57.6">
      <c r="A3418">
        <v>3416</v>
      </c>
      <c r="B3418" s="3" t="s">
        <v>3415</v>
      </c>
      <c r="C3418" s="3" t="s">
        <v>7526</v>
      </c>
      <c r="D3418" s="15">
        <v>4000</v>
      </c>
      <c r="E3418" s="1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7">
        <f t="shared" si="213"/>
        <v>133.33333333333334</v>
      </c>
      <c r="O3418" s="5">
        <f t="shared" si="214"/>
        <v>1.196</v>
      </c>
      <c r="P3418" s="6" t="s">
        <v>8272</v>
      </c>
      <c r="Q3418" s="6" t="s">
        <v>8273</v>
      </c>
      <c r="R3418" s="11">
        <f t="shared" si="215"/>
        <v>42089.037557870368</v>
      </c>
      <c r="S3418" s="12">
        <f t="shared" si="212"/>
        <v>42117.395833333328</v>
      </c>
    </row>
    <row r="3419" spans="1:19" ht="43.2">
      <c r="A3419">
        <v>3417</v>
      </c>
      <c r="B3419" s="3" t="s">
        <v>3416</v>
      </c>
      <c r="C3419" s="3" t="s">
        <v>7527</v>
      </c>
      <c r="D3419" s="15">
        <v>1700</v>
      </c>
      <c r="E3419" s="1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7">
        <f t="shared" si="213"/>
        <v>37.777777777777779</v>
      </c>
      <c r="O3419" s="5">
        <f t="shared" si="214"/>
        <v>1.0000058823529412</v>
      </c>
      <c r="P3419" s="6" t="s">
        <v>8272</v>
      </c>
      <c r="Q3419" s="6" t="s">
        <v>8273</v>
      </c>
      <c r="R3419" s="11">
        <f t="shared" si="215"/>
        <v>41894.53875</v>
      </c>
      <c r="S3419" s="12">
        <f t="shared" si="212"/>
        <v>41937.654861111107</v>
      </c>
    </row>
    <row r="3420" spans="1:19" ht="43.2">
      <c r="A3420">
        <v>3418</v>
      </c>
      <c r="B3420" s="3" t="s">
        <v>3417</v>
      </c>
      <c r="C3420" s="3" t="s">
        <v>7528</v>
      </c>
      <c r="D3420" s="15">
        <v>4000</v>
      </c>
      <c r="E3420" s="1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7">
        <f t="shared" si="213"/>
        <v>71.428571428571431</v>
      </c>
      <c r="O3420" s="5">
        <f t="shared" si="214"/>
        <v>1.00875</v>
      </c>
      <c r="P3420" s="6" t="s">
        <v>8272</v>
      </c>
      <c r="Q3420" s="6" t="s">
        <v>8273</v>
      </c>
      <c r="R3420" s="11">
        <f t="shared" si="215"/>
        <v>41752.45957175926</v>
      </c>
      <c r="S3420" s="12">
        <f t="shared" si="212"/>
        <v>41782.45957175926</v>
      </c>
    </row>
    <row r="3421" spans="1:19" ht="57.6">
      <c r="A3421">
        <v>3419</v>
      </c>
      <c r="B3421" s="3" t="s">
        <v>3418</v>
      </c>
      <c r="C3421" s="3" t="s">
        <v>7529</v>
      </c>
      <c r="D3421" s="15">
        <v>2750</v>
      </c>
      <c r="E3421" s="1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7">
        <f t="shared" si="213"/>
        <v>59.782608695652172</v>
      </c>
      <c r="O3421" s="5">
        <f t="shared" si="214"/>
        <v>1.0654545454545454</v>
      </c>
      <c r="P3421" s="6" t="s">
        <v>8272</v>
      </c>
      <c r="Q3421" s="6" t="s">
        <v>8273</v>
      </c>
      <c r="R3421" s="11">
        <f t="shared" si="215"/>
        <v>42448.446585648147</v>
      </c>
      <c r="S3421" s="12">
        <f t="shared" si="212"/>
        <v>42466.520833333328</v>
      </c>
    </row>
    <row r="3422" spans="1:19" ht="43.2">
      <c r="A3422">
        <v>3420</v>
      </c>
      <c r="B3422" s="3" t="s">
        <v>3419</v>
      </c>
      <c r="C3422" s="3" t="s">
        <v>7530</v>
      </c>
      <c r="D3422" s="15">
        <v>700</v>
      </c>
      <c r="E3422" s="1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7">
        <f t="shared" si="213"/>
        <v>20.588235294117649</v>
      </c>
      <c r="O3422" s="5">
        <f t="shared" si="214"/>
        <v>1.38</v>
      </c>
      <c r="P3422" s="6" t="s">
        <v>8272</v>
      </c>
      <c r="Q3422" s="6" t="s">
        <v>8273</v>
      </c>
      <c r="R3422" s="11">
        <f t="shared" si="215"/>
        <v>42404.715300925927</v>
      </c>
      <c r="S3422" s="12">
        <f t="shared" si="212"/>
        <v>42413.625</v>
      </c>
    </row>
    <row r="3423" spans="1:19" ht="43.2">
      <c r="A3423">
        <v>3421</v>
      </c>
      <c r="B3423" s="3" t="s">
        <v>3420</v>
      </c>
      <c r="C3423" s="3" t="s">
        <v>7531</v>
      </c>
      <c r="D3423" s="15">
        <v>10000</v>
      </c>
      <c r="E3423" s="1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7">
        <f t="shared" si="213"/>
        <v>102.04081632653062</v>
      </c>
      <c r="O3423" s="5">
        <f t="shared" si="214"/>
        <v>1.0115000000000001</v>
      </c>
      <c r="P3423" s="6" t="s">
        <v>8272</v>
      </c>
      <c r="Q3423" s="6" t="s">
        <v>8273</v>
      </c>
      <c r="R3423" s="11">
        <f t="shared" si="215"/>
        <v>42037.416238425925</v>
      </c>
      <c r="S3423" s="12">
        <f t="shared" si="212"/>
        <v>42067.416238425925</v>
      </c>
    </row>
    <row r="3424" spans="1:19" ht="43.2">
      <c r="A3424">
        <v>3422</v>
      </c>
      <c r="B3424" s="3" t="s">
        <v>3421</v>
      </c>
      <c r="C3424" s="3" t="s">
        <v>7532</v>
      </c>
      <c r="D3424" s="15">
        <v>3000</v>
      </c>
      <c r="E3424" s="1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7">
        <f t="shared" si="213"/>
        <v>65.217391304347828</v>
      </c>
      <c r="O3424" s="5">
        <f t="shared" si="214"/>
        <v>1.091</v>
      </c>
      <c r="P3424" s="6" t="s">
        <v>8272</v>
      </c>
      <c r="Q3424" s="6" t="s">
        <v>8273</v>
      </c>
      <c r="R3424" s="11">
        <f t="shared" si="215"/>
        <v>42323.187222222223</v>
      </c>
      <c r="S3424" s="12">
        <f t="shared" si="212"/>
        <v>42351.625</v>
      </c>
    </row>
    <row r="3425" spans="1:19" ht="43.2">
      <c r="A3425">
        <v>3423</v>
      </c>
      <c r="B3425" s="3" t="s">
        <v>3422</v>
      </c>
      <c r="C3425" s="3" t="s">
        <v>7533</v>
      </c>
      <c r="D3425" s="15">
        <v>250</v>
      </c>
      <c r="E3425" s="1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7">
        <f t="shared" si="213"/>
        <v>25</v>
      </c>
      <c r="O3425" s="5">
        <f t="shared" si="214"/>
        <v>1.4</v>
      </c>
      <c r="P3425" s="6" t="s">
        <v>8272</v>
      </c>
      <c r="Q3425" s="6" t="s">
        <v>8273</v>
      </c>
      <c r="R3425" s="11">
        <f t="shared" si="215"/>
        <v>42088.536354166667</v>
      </c>
      <c r="S3425" s="12">
        <f t="shared" si="212"/>
        <v>42118.536354166667</v>
      </c>
    </row>
    <row r="3426" spans="1:19" ht="43.2">
      <c r="A3426">
        <v>3424</v>
      </c>
      <c r="B3426" s="3" t="s">
        <v>3423</v>
      </c>
      <c r="C3426" s="3" t="s">
        <v>7534</v>
      </c>
      <c r="D3426" s="15">
        <v>6000</v>
      </c>
      <c r="E3426" s="1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7">
        <f t="shared" si="213"/>
        <v>78.94736842105263</v>
      </c>
      <c r="O3426" s="5">
        <f t="shared" si="214"/>
        <v>1.0358333333333334</v>
      </c>
      <c r="P3426" s="6" t="s">
        <v>8272</v>
      </c>
      <c r="Q3426" s="6" t="s">
        <v>8273</v>
      </c>
      <c r="R3426" s="11">
        <f t="shared" si="215"/>
        <v>42018.301898148144</v>
      </c>
      <c r="S3426" s="12">
        <f t="shared" si="212"/>
        <v>42039.915972222225</v>
      </c>
    </row>
    <row r="3427" spans="1:19" ht="43.2">
      <c r="A3427">
        <v>3425</v>
      </c>
      <c r="B3427" s="3" t="s">
        <v>3424</v>
      </c>
      <c r="C3427" s="3" t="s">
        <v>7535</v>
      </c>
      <c r="D3427" s="15">
        <v>30000</v>
      </c>
      <c r="E3427" s="1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7">
        <f t="shared" si="213"/>
        <v>288.46153846153845</v>
      </c>
      <c r="O3427" s="5">
        <f t="shared" si="214"/>
        <v>1.0297033333333332</v>
      </c>
      <c r="P3427" s="6" t="s">
        <v>8272</v>
      </c>
      <c r="Q3427" s="6" t="s">
        <v>8273</v>
      </c>
      <c r="R3427" s="11">
        <f t="shared" si="215"/>
        <v>41884.242314814815</v>
      </c>
      <c r="S3427" s="12">
        <f t="shared" si="212"/>
        <v>41916.242314814815</v>
      </c>
    </row>
    <row r="3428" spans="1:19" ht="43.2">
      <c r="A3428">
        <v>3426</v>
      </c>
      <c r="B3428" s="3" t="s">
        <v>3425</v>
      </c>
      <c r="C3428" s="3" t="s">
        <v>7536</v>
      </c>
      <c r="D3428" s="15">
        <v>3750</v>
      </c>
      <c r="E3428" s="1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7">
        <f t="shared" si="213"/>
        <v>43.103448275862071</v>
      </c>
      <c r="O3428" s="5">
        <f t="shared" si="214"/>
        <v>1.0813333333333333</v>
      </c>
      <c r="P3428" s="6" t="s">
        <v>8272</v>
      </c>
      <c r="Q3428" s="6" t="s">
        <v>8273</v>
      </c>
      <c r="R3428" s="11">
        <f t="shared" si="215"/>
        <v>41883.681747685187</v>
      </c>
      <c r="S3428" s="12">
        <f t="shared" si="212"/>
        <v>41902.708333333336</v>
      </c>
    </row>
    <row r="3429" spans="1:19" ht="43.2">
      <c r="A3429">
        <v>3427</v>
      </c>
      <c r="B3429" s="3" t="s">
        <v>3426</v>
      </c>
      <c r="C3429" s="3" t="s">
        <v>7537</v>
      </c>
      <c r="D3429" s="15">
        <v>1500</v>
      </c>
      <c r="E3429" s="1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7">
        <f t="shared" si="213"/>
        <v>51.724137931034484</v>
      </c>
      <c r="O3429" s="5">
        <f t="shared" si="214"/>
        <v>1</v>
      </c>
      <c r="P3429" s="6" t="s">
        <v>8272</v>
      </c>
      <c r="Q3429" s="6" t="s">
        <v>8273</v>
      </c>
      <c r="R3429" s="11">
        <f t="shared" si="215"/>
        <v>41792.270277777774</v>
      </c>
      <c r="S3429" s="12">
        <f t="shared" si="212"/>
        <v>41822.270277777774</v>
      </c>
    </row>
    <row r="3430" spans="1:19" ht="43.2">
      <c r="A3430">
        <v>3428</v>
      </c>
      <c r="B3430" s="3" t="s">
        <v>3427</v>
      </c>
      <c r="C3430" s="3" t="s">
        <v>7538</v>
      </c>
      <c r="D3430" s="15">
        <v>2000</v>
      </c>
      <c r="E3430" s="1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7">
        <f t="shared" si="213"/>
        <v>39.215686274509807</v>
      </c>
      <c r="O3430" s="5">
        <f t="shared" si="214"/>
        <v>1.0275000000000001</v>
      </c>
      <c r="P3430" s="6" t="s">
        <v>8272</v>
      </c>
      <c r="Q3430" s="6" t="s">
        <v>8273</v>
      </c>
      <c r="R3430" s="11">
        <f t="shared" si="215"/>
        <v>42038.345451388886</v>
      </c>
      <c r="S3430" s="12">
        <f t="shared" si="212"/>
        <v>42063.333333333328</v>
      </c>
    </row>
    <row r="3431" spans="1:19" ht="43.2">
      <c r="A3431">
        <v>3429</v>
      </c>
      <c r="B3431" s="3" t="s">
        <v>3428</v>
      </c>
      <c r="C3431" s="3" t="s">
        <v>7539</v>
      </c>
      <c r="D3431" s="15">
        <v>150</v>
      </c>
      <c r="E3431" s="1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7">
        <f t="shared" si="213"/>
        <v>12.5</v>
      </c>
      <c r="O3431" s="5">
        <f t="shared" si="214"/>
        <v>1.3</v>
      </c>
      <c r="P3431" s="6" t="s">
        <v>8272</v>
      </c>
      <c r="Q3431" s="6" t="s">
        <v>8273</v>
      </c>
      <c r="R3431" s="11">
        <f t="shared" si="215"/>
        <v>42661.646539351852</v>
      </c>
      <c r="S3431" s="12">
        <f t="shared" si="212"/>
        <v>42675.646539351852</v>
      </c>
    </row>
    <row r="3432" spans="1:19" ht="43.2">
      <c r="A3432">
        <v>3430</v>
      </c>
      <c r="B3432" s="3" t="s">
        <v>3429</v>
      </c>
      <c r="C3432" s="3" t="s">
        <v>7540</v>
      </c>
      <c r="D3432" s="15">
        <v>2000</v>
      </c>
      <c r="E3432" s="1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7">
        <f t="shared" si="213"/>
        <v>27.777777777777779</v>
      </c>
      <c r="O3432" s="5">
        <f t="shared" si="214"/>
        <v>1.0854949999999999</v>
      </c>
      <c r="P3432" s="6" t="s">
        <v>8272</v>
      </c>
      <c r="Q3432" s="6" t="s">
        <v>8273</v>
      </c>
      <c r="R3432" s="11">
        <f t="shared" si="215"/>
        <v>41820.570613425924</v>
      </c>
      <c r="S3432" s="12">
        <f t="shared" si="212"/>
        <v>41850.570613425924</v>
      </c>
    </row>
    <row r="3433" spans="1:19" ht="43.2">
      <c r="A3433">
        <v>3431</v>
      </c>
      <c r="B3433" s="3" t="s">
        <v>3430</v>
      </c>
      <c r="C3433" s="3" t="s">
        <v>7541</v>
      </c>
      <c r="D3433" s="15">
        <v>2000</v>
      </c>
      <c r="E3433" s="1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7">
        <f t="shared" si="213"/>
        <v>95.238095238095241</v>
      </c>
      <c r="O3433" s="5">
        <f t="shared" si="214"/>
        <v>1</v>
      </c>
      <c r="P3433" s="6" t="s">
        <v>8272</v>
      </c>
      <c r="Q3433" s="6" t="s">
        <v>8273</v>
      </c>
      <c r="R3433" s="11">
        <f t="shared" si="215"/>
        <v>41839.355937500004</v>
      </c>
      <c r="S3433" s="12">
        <f t="shared" si="212"/>
        <v>41869.355937500004</v>
      </c>
    </row>
    <row r="3434" spans="1:19" ht="43.2">
      <c r="A3434">
        <v>3432</v>
      </c>
      <c r="B3434" s="3" t="s">
        <v>3431</v>
      </c>
      <c r="C3434" s="3" t="s">
        <v>7542</v>
      </c>
      <c r="D3434" s="15">
        <v>2000</v>
      </c>
      <c r="E3434" s="1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7">
        <f t="shared" si="213"/>
        <v>47.61904761904762</v>
      </c>
      <c r="O3434" s="5">
        <f t="shared" si="214"/>
        <v>1.0965</v>
      </c>
      <c r="P3434" s="6" t="s">
        <v>8272</v>
      </c>
      <c r="Q3434" s="6" t="s">
        <v>8273</v>
      </c>
      <c r="R3434" s="11">
        <f t="shared" si="215"/>
        <v>42380.206180555557</v>
      </c>
      <c r="S3434" s="12">
        <f t="shared" si="212"/>
        <v>42405.541666666672</v>
      </c>
    </row>
    <row r="3435" spans="1:19" ht="43.2">
      <c r="A3435">
        <v>3433</v>
      </c>
      <c r="B3435" s="3" t="s">
        <v>3432</v>
      </c>
      <c r="C3435" s="3" t="s">
        <v>7543</v>
      </c>
      <c r="D3435" s="15">
        <v>9500</v>
      </c>
      <c r="E3435" s="1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7">
        <f t="shared" si="213"/>
        <v>133.80281690140845</v>
      </c>
      <c r="O3435" s="5">
        <f t="shared" si="214"/>
        <v>1.0026315789473683</v>
      </c>
      <c r="P3435" s="6" t="s">
        <v>8272</v>
      </c>
      <c r="Q3435" s="6" t="s">
        <v>8273</v>
      </c>
      <c r="R3435" s="11">
        <f t="shared" si="215"/>
        <v>41775.68813657407</v>
      </c>
      <c r="S3435" s="12">
        <f t="shared" si="212"/>
        <v>41806.75</v>
      </c>
    </row>
    <row r="3436" spans="1:19" ht="43.2">
      <c r="A3436">
        <v>3434</v>
      </c>
      <c r="B3436" s="3" t="s">
        <v>3433</v>
      </c>
      <c r="C3436" s="3" t="s">
        <v>7544</v>
      </c>
      <c r="D3436" s="15">
        <v>10000</v>
      </c>
      <c r="E3436" s="1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7">
        <f t="shared" si="213"/>
        <v>59.523809523809526</v>
      </c>
      <c r="O3436" s="5">
        <f t="shared" si="214"/>
        <v>1.0555000000000001</v>
      </c>
      <c r="P3436" s="6" t="s">
        <v>8272</v>
      </c>
      <c r="Q3436" s="6" t="s">
        <v>8273</v>
      </c>
      <c r="R3436" s="11">
        <f t="shared" si="215"/>
        <v>41800.005428240736</v>
      </c>
      <c r="S3436" s="12">
        <f t="shared" si="212"/>
        <v>41830.005428240736</v>
      </c>
    </row>
    <row r="3437" spans="1:19" ht="43.2">
      <c r="A3437">
        <v>3435</v>
      </c>
      <c r="B3437" s="3" t="s">
        <v>3434</v>
      </c>
      <c r="C3437" s="3" t="s">
        <v>7545</v>
      </c>
      <c r="D3437" s="15">
        <v>1000</v>
      </c>
      <c r="E3437" s="1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7">
        <f t="shared" si="213"/>
        <v>52.631578947368418</v>
      </c>
      <c r="O3437" s="5">
        <f t="shared" si="214"/>
        <v>1.1200000000000001</v>
      </c>
      <c r="P3437" s="6" t="s">
        <v>8272</v>
      </c>
      <c r="Q3437" s="6" t="s">
        <v>8273</v>
      </c>
      <c r="R3437" s="11">
        <f t="shared" si="215"/>
        <v>42572.24181712963</v>
      </c>
      <c r="S3437" s="12">
        <f t="shared" si="212"/>
        <v>42588.75</v>
      </c>
    </row>
    <row r="3438" spans="1:19" ht="43.2">
      <c r="A3438">
        <v>3436</v>
      </c>
      <c r="B3438" s="3" t="s">
        <v>3435</v>
      </c>
      <c r="C3438" s="3" t="s">
        <v>7546</v>
      </c>
      <c r="D3438" s="15">
        <v>5000</v>
      </c>
      <c r="E3438" s="1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7">
        <f t="shared" si="213"/>
        <v>135.13513513513513</v>
      </c>
      <c r="O3438" s="5">
        <f t="shared" si="214"/>
        <v>1.0589999999999999</v>
      </c>
      <c r="P3438" s="6" t="s">
        <v>8272</v>
      </c>
      <c r="Q3438" s="6" t="s">
        <v>8273</v>
      </c>
      <c r="R3438" s="11">
        <f t="shared" si="215"/>
        <v>41851.166585648149</v>
      </c>
      <c r="S3438" s="12">
        <f t="shared" si="212"/>
        <v>41872.311111111107</v>
      </c>
    </row>
    <row r="3439" spans="1:19" ht="57.6">
      <c r="A3439">
        <v>3437</v>
      </c>
      <c r="B3439" s="3" t="s">
        <v>3436</v>
      </c>
      <c r="C3439" s="3" t="s">
        <v>7547</v>
      </c>
      <c r="D3439" s="15">
        <v>3000</v>
      </c>
      <c r="E3439" s="1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7">
        <f t="shared" si="213"/>
        <v>83.333333333333329</v>
      </c>
      <c r="O3439" s="5">
        <f t="shared" si="214"/>
        <v>1.01</v>
      </c>
      <c r="P3439" s="6" t="s">
        <v>8272</v>
      </c>
      <c r="Q3439" s="6" t="s">
        <v>8273</v>
      </c>
      <c r="R3439" s="11">
        <f t="shared" si="215"/>
        <v>42205.335879629631</v>
      </c>
      <c r="S3439" s="12">
        <f t="shared" si="212"/>
        <v>42235.335879629631</v>
      </c>
    </row>
    <row r="3440" spans="1:19" ht="43.2">
      <c r="A3440">
        <v>3438</v>
      </c>
      <c r="B3440" s="3" t="s">
        <v>3437</v>
      </c>
      <c r="C3440" s="3" t="s">
        <v>7548</v>
      </c>
      <c r="D3440" s="15">
        <v>2500</v>
      </c>
      <c r="E3440" s="1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7">
        <f t="shared" si="213"/>
        <v>178.57142857142858</v>
      </c>
      <c r="O3440" s="5">
        <f t="shared" si="214"/>
        <v>1.042</v>
      </c>
      <c r="P3440" s="6" t="s">
        <v>8272</v>
      </c>
      <c r="Q3440" s="6" t="s">
        <v>8273</v>
      </c>
      <c r="R3440" s="11">
        <f t="shared" si="215"/>
        <v>42100.552858796298</v>
      </c>
      <c r="S3440" s="12">
        <f t="shared" si="212"/>
        <v>42126.5</v>
      </c>
    </row>
    <row r="3441" spans="1:19" ht="28.8">
      <c r="A3441">
        <v>3439</v>
      </c>
      <c r="B3441" s="3" t="s">
        <v>3438</v>
      </c>
      <c r="C3441" s="3" t="s">
        <v>7549</v>
      </c>
      <c r="D3441" s="15">
        <v>1200</v>
      </c>
      <c r="E3441" s="1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7">
        <f t="shared" si="213"/>
        <v>66.666666666666671</v>
      </c>
      <c r="O3441" s="5">
        <f t="shared" si="214"/>
        <v>1.3467833333333334</v>
      </c>
      <c r="P3441" s="6" t="s">
        <v>8272</v>
      </c>
      <c r="Q3441" s="6" t="s">
        <v>8273</v>
      </c>
      <c r="R3441" s="11">
        <f t="shared" si="215"/>
        <v>42374.536226851851</v>
      </c>
      <c r="S3441" s="12">
        <f t="shared" si="212"/>
        <v>42387.832638888889</v>
      </c>
    </row>
    <row r="3442" spans="1:19" ht="43.2">
      <c r="A3442">
        <v>3440</v>
      </c>
      <c r="B3442" s="3" t="s">
        <v>3439</v>
      </c>
      <c r="C3442" s="3" t="s">
        <v>7550</v>
      </c>
      <c r="D3442" s="15">
        <v>5000</v>
      </c>
      <c r="E3442" s="1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7">
        <f t="shared" si="213"/>
        <v>60.975609756097562</v>
      </c>
      <c r="O3442" s="5">
        <f t="shared" si="214"/>
        <v>1.052184</v>
      </c>
      <c r="P3442" s="6" t="s">
        <v>8272</v>
      </c>
      <c r="Q3442" s="6" t="s">
        <v>8273</v>
      </c>
      <c r="R3442" s="11">
        <f t="shared" si="215"/>
        <v>41808.74800925926</v>
      </c>
      <c r="S3442" s="12">
        <f t="shared" si="212"/>
        <v>41831.302083333336</v>
      </c>
    </row>
    <row r="3443" spans="1:19" ht="43.2">
      <c r="A3443">
        <v>3441</v>
      </c>
      <c r="B3443" s="3" t="s">
        <v>3440</v>
      </c>
      <c r="C3443" s="3" t="s">
        <v>7551</v>
      </c>
      <c r="D3443" s="15">
        <v>2500</v>
      </c>
      <c r="E3443" s="1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7">
        <f t="shared" si="213"/>
        <v>58.139534883720927</v>
      </c>
      <c r="O3443" s="5">
        <f t="shared" si="214"/>
        <v>1.026</v>
      </c>
      <c r="P3443" s="6" t="s">
        <v>8272</v>
      </c>
      <c r="Q3443" s="6" t="s">
        <v>8273</v>
      </c>
      <c r="R3443" s="11">
        <f t="shared" si="215"/>
        <v>42294.054641203707</v>
      </c>
      <c r="S3443" s="12">
        <f t="shared" si="212"/>
        <v>42321.470138888893</v>
      </c>
    </row>
    <row r="3444" spans="1:19" ht="43.2">
      <c r="A3444">
        <v>3442</v>
      </c>
      <c r="B3444" s="3" t="s">
        <v>3441</v>
      </c>
      <c r="C3444" s="3" t="s">
        <v>7552</v>
      </c>
      <c r="D3444" s="15">
        <v>250</v>
      </c>
      <c r="E3444" s="1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7">
        <f t="shared" si="213"/>
        <v>31.25</v>
      </c>
      <c r="O3444" s="5">
        <f t="shared" si="214"/>
        <v>1</v>
      </c>
      <c r="P3444" s="6" t="s">
        <v>8272</v>
      </c>
      <c r="Q3444" s="6" t="s">
        <v>8273</v>
      </c>
      <c r="R3444" s="11">
        <f t="shared" si="215"/>
        <v>42124.466111111113</v>
      </c>
      <c r="S3444" s="12">
        <f t="shared" si="212"/>
        <v>42154.466111111113</v>
      </c>
    </row>
    <row r="3445" spans="1:19" ht="43.2">
      <c r="A3445">
        <v>3443</v>
      </c>
      <c r="B3445" s="3" t="s">
        <v>3442</v>
      </c>
      <c r="C3445" s="3" t="s">
        <v>7553</v>
      </c>
      <c r="D3445" s="15">
        <v>1000</v>
      </c>
      <c r="E3445" s="1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7">
        <f t="shared" si="213"/>
        <v>22.222222222222221</v>
      </c>
      <c r="O3445" s="5">
        <f t="shared" si="214"/>
        <v>1.855</v>
      </c>
      <c r="P3445" s="6" t="s">
        <v>8272</v>
      </c>
      <c r="Q3445" s="6" t="s">
        <v>8273</v>
      </c>
      <c r="R3445" s="11">
        <f t="shared" si="215"/>
        <v>41861.149837962963</v>
      </c>
      <c r="S3445" s="12">
        <f t="shared" si="212"/>
        <v>41891.149837962963</v>
      </c>
    </row>
    <row r="3446" spans="1:19" ht="43.2">
      <c r="A3446">
        <v>3444</v>
      </c>
      <c r="B3446" s="3" t="s">
        <v>3443</v>
      </c>
      <c r="C3446" s="3" t="s">
        <v>7554</v>
      </c>
      <c r="D3446" s="15">
        <v>300</v>
      </c>
      <c r="E3446" s="1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7">
        <f t="shared" si="213"/>
        <v>15</v>
      </c>
      <c r="O3446" s="5">
        <f t="shared" si="214"/>
        <v>2.89</v>
      </c>
      <c r="P3446" s="6" t="s">
        <v>8272</v>
      </c>
      <c r="Q3446" s="6" t="s">
        <v>8273</v>
      </c>
      <c r="R3446" s="11">
        <f t="shared" si="215"/>
        <v>42520.916504629626</v>
      </c>
      <c r="S3446" s="12">
        <f t="shared" si="212"/>
        <v>42529.207638888889</v>
      </c>
    </row>
    <row r="3447" spans="1:19" ht="43.2">
      <c r="A3447">
        <v>3445</v>
      </c>
      <c r="B3447" s="3" t="s">
        <v>3444</v>
      </c>
      <c r="C3447" s="3" t="s">
        <v>7555</v>
      </c>
      <c r="D3447" s="15">
        <v>2000</v>
      </c>
      <c r="E3447" s="1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7">
        <f t="shared" si="213"/>
        <v>64.516129032258064</v>
      </c>
      <c r="O3447" s="5">
        <f t="shared" si="214"/>
        <v>1</v>
      </c>
      <c r="P3447" s="6" t="s">
        <v>8272</v>
      </c>
      <c r="Q3447" s="6" t="s">
        <v>8273</v>
      </c>
      <c r="R3447" s="11">
        <f t="shared" si="215"/>
        <v>42272.155509259261</v>
      </c>
      <c r="S3447" s="12">
        <f t="shared" si="212"/>
        <v>42300.155509259261</v>
      </c>
    </row>
    <row r="3448" spans="1:19" ht="43.2">
      <c r="A3448">
        <v>3446</v>
      </c>
      <c r="B3448" s="3" t="s">
        <v>3445</v>
      </c>
      <c r="C3448" s="3" t="s">
        <v>7556</v>
      </c>
      <c r="D3448" s="15">
        <v>1000</v>
      </c>
      <c r="E3448" s="1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7">
        <f t="shared" si="213"/>
        <v>40</v>
      </c>
      <c r="O3448" s="5">
        <f t="shared" si="214"/>
        <v>1.0820000000000001</v>
      </c>
      <c r="P3448" s="6" t="s">
        <v>8272</v>
      </c>
      <c r="Q3448" s="6" t="s">
        <v>8273</v>
      </c>
      <c r="R3448" s="11">
        <f t="shared" si="215"/>
        <v>42016.457465277781</v>
      </c>
      <c r="S3448" s="12">
        <f t="shared" si="212"/>
        <v>42040.138888888891</v>
      </c>
    </row>
    <row r="3449" spans="1:19" ht="28.8">
      <c r="A3449">
        <v>3447</v>
      </c>
      <c r="B3449" s="3" t="s">
        <v>3446</v>
      </c>
      <c r="C3449" s="3" t="s">
        <v>7557</v>
      </c>
      <c r="D3449" s="15">
        <v>1000</v>
      </c>
      <c r="E3449" s="1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7">
        <f t="shared" si="213"/>
        <v>71.428571428571431</v>
      </c>
      <c r="O3449" s="5">
        <f t="shared" si="214"/>
        <v>1.0780000000000001</v>
      </c>
      <c r="P3449" s="6" t="s">
        <v>8272</v>
      </c>
      <c r="Q3449" s="6" t="s">
        <v>8273</v>
      </c>
      <c r="R3449" s="11">
        <f t="shared" si="215"/>
        <v>42402.514027777783</v>
      </c>
      <c r="S3449" s="12">
        <f t="shared" si="212"/>
        <v>42447.472361111111</v>
      </c>
    </row>
    <row r="3450" spans="1:19" ht="43.2">
      <c r="A3450">
        <v>3448</v>
      </c>
      <c r="B3450" s="3" t="s">
        <v>3447</v>
      </c>
      <c r="C3450" s="3" t="s">
        <v>7558</v>
      </c>
      <c r="D3450" s="15">
        <v>2100</v>
      </c>
      <c r="E3450" s="1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7">
        <f t="shared" si="213"/>
        <v>46.666666666666664</v>
      </c>
      <c r="O3450" s="5">
        <f t="shared" si="214"/>
        <v>1.0976190476190477</v>
      </c>
      <c r="P3450" s="6" t="s">
        <v>8272</v>
      </c>
      <c r="Q3450" s="6" t="s">
        <v>8273</v>
      </c>
      <c r="R3450" s="11">
        <f t="shared" si="215"/>
        <v>41959.744085648148</v>
      </c>
      <c r="S3450" s="12">
        <f t="shared" si="212"/>
        <v>41989.744085648148</v>
      </c>
    </row>
    <row r="3451" spans="1:19" ht="43.2">
      <c r="A3451">
        <v>3449</v>
      </c>
      <c r="B3451" s="3" t="s">
        <v>3448</v>
      </c>
      <c r="C3451" s="3" t="s">
        <v>7559</v>
      </c>
      <c r="D3451" s="15">
        <v>800</v>
      </c>
      <c r="E3451" s="1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7">
        <f t="shared" si="213"/>
        <v>40</v>
      </c>
      <c r="O3451" s="5">
        <f t="shared" si="214"/>
        <v>1.70625</v>
      </c>
      <c r="P3451" s="6" t="s">
        <v>8272</v>
      </c>
      <c r="Q3451" s="6" t="s">
        <v>8273</v>
      </c>
      <c r="R3451" s="11">
        <f t="shared" si="215"/>
        <v>42531.677523148144</v>
      </c>
      <c r="S3451" s="12">
        <f t="shared" si="212"/>
        <v>42559.791666666672</v>
      </c>
    </row>
    <row r="3452" spans="1:19" ht="43.2">
      <c r="A3452">
        <v>3450</v>
      </c>
      <c r="B3452" s="3" t="s">
        <v>3449</v>
      </c>
      <c r="C3452" s="3" t="s">
        <v>7560</v>
      </c>
      <c r="D3452" s="15">
        <v>500</v>
      </c>
      <c r="E3452" s="1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7">
        <f t="shared" si="213"/>
        <v>12.820512820512821</v>
      </c>
      <c r="O3452" s="5">
        <f t="shared" si="214"/>
        <v>1.52</v>
      </c>
      <c r="P3452" s="6" t="s">
        <v>8272</v>
      </c>
      <c r="Q3452" s="6" t="s">
        <v>8273</v>
      </c>
      <c r="R3452" s="11">
        <f t="shared" si="215"/>
        <v>42036.329525462963</v>
      </c>
      <c r="S3452" s="12">
        <f t="shared" si="212"/>
        <v>42096.287858796291</v>
      </c>
    </row>
    <row r="3453" spans="1:19" ht="43.2">
      <c r="A3453">
        <v>3451</v>
      </c>
      <c r="B3453" s="3" t="s">
        <v>3450</v>
      </c>
      <c r="C3453" s="3" t="s">
        <v>7561</v>
      </c>
      <c r="D3453" s="15">
        <v>650</v>
      </c>
      <c r="E3453" s="1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7">
        <f t="shared" si="213"/>
        <v>40.625</v>
      </c>
      <c r="O3453" s="5">
        <f t="shared" si="214"/>
        <v>1.0123076923076924</v>
      </c>
      <c r="P3453" s="6" t="s">
        <v>8272</v>
      </c>
      <c r="Q3453" s="6" t="s">
        <v>8273</v>
      </c>
      <c r="R3453" s="11">
        <f t="shared" si="215"/>
        <v>42088.348692129628</v>
      </c>
      <c r="S3453" s="12">
        <f t="shared" si="212"/>
        <v>42115.348692129628</v>
      </c>
    </row>
    <row r="3454" spans="1:19" ht="43.2">
      <c r="A3454">
        <v>3452</v>
      </c>
      <c r="B3454" s="3" t="s">
        <v>3451</v>
      </c>
      <c r="C3454" s="3" t="s">
        <v>7562</v>
      </c>
      <c r="D3454" s="15">
        <v>1000</v>
      </c>
      <c r="E3454" s="1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7">
        <f t="shared" si="213"/>
        <v>27.027027027027028</v>
      </c>
      <c r="O3454" s="5">
        <f t="shared" si="214"/>
        <v>1.532</v>
      </c>
      <c r="P3454" s="6" t="s">
        <v>8272</v>
      </c>
      <c r="Q3454" s="6" t="s">
        <v>8273</v>
      </c>
      <c r="R3454" s="11">
        <f t="shared" si="215"/>
        <v>41820.264189814814</v>
      </c>
      <c r="S3454" s="12">
        <f t="shared" si="212"/>
        <v>41842.790972222225</v>
      </c>
    </row>
    <row r="3455" spans="1:19" ht="43.2">
      <c r="A3455">
        <v>3453</v>
      </c>
      <c r="B3455" s="3" t="s">
        <v>3452</v>
      </c>
      <c r="C3455" s="3" t="s">
        <v>7563</v>
      </c>
      <c r="D3455" s="15">
        <v>300</v>
      </c>
      <c r="E3455" s="1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7">
        <f t="shared" si="213"/>
        <v>21.428571428571427</v>
      </c>
      <c r="O3455" s="5">
        <f t="shared" si="214"/>
        <v>1.2833333333333334</v>
      </c>
      <c r="P3455" s="6" t="s">
        <v>8272</v>
      </c>
      <c r="Q3455" s="6" t="s">
        <v>8273</v>
      </c>
      <c r="R3455" s="11">
        <f t="shared" si="215"/>
        <v>42535.60365740741</v>
      </c>
      <c r="S3455" s="12">
        <f t="shared" si="212"/>
        <v>42595.60365740741</v>
      </c>
    </row>
    <row r="3456" spans="1:19" ht="57.6">
      <c r="A3456">
        <v>3454</v>
      </c>
      <c r="B3456" s="3" t="s">
        <v>3453</v>
      </c>
      <c r="C3456" s="3" t="s">
        <v>7564</v>
      </c>
      <c r="D3456" s="15">
        <v>700</v>
      </c>
      <c r="E3456" s="1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7">
        <f t="shared" si="213"/>
        <v>33.333333333333336</v>
      </c>
      <c r="O3456" s="5">
        <f t="shared" si="214"/>
        <v>1.0071428571428571</v>
      </c>
      <c r="P3456" s="6" t="s">
        <v>8272</v>
      </c>
      <c r="Q3456" s="6" t="s">
        <v>8273</v>
      </c>
      <c r="R3456" s="11">
        <f t="shared" si="215"/>
        <v>41821.323599537034</v>
      </c>
      <c r="S3456" s="12">
        <f t="shared" si="212"/>
        <v>41851.323599537034</v>
      </c>
    </row>
    <row r="3457" spans="1:19" ht="43.2">
      <c r="A3457">
        <v>3455</v>
      </c>
      <c r="B3457" s="3" t="s">
        <v>3454</v>
      </c>
      <c r="C3457" s="3" t="s">
        <v>7565</v>
      </c>
      <c r="D3457" s="15">
        <v>10000</v>
      </c>
      <c r="E3457" s="1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7">
        <f t="shared" si="213"/>
        <v>144.92753623188406</v>
      </c>
      <c r="O3457" s="5">
        <f t="shared" si="214"/>
        <v>1.0065</v>
      </c>
      <c r="P3457" s="6" t="s">
        <v>8272</v>
      </c>
      <c r="Q3457" s="6" t="s">
        <v>8273</v>
      </c>
      <c r="R3457" s="11">
        <f t="shared" si="215"/>
        <v>42626.3753125</v>
      </c>
      <c r="S3457" s="12">
        <f t="shared" si="212"/>
        <v>42656.3753125</v>
      </c>
    </row>
    <row r="3458" spans="1:19" ht="43.2">
      <c r="A3458">
        <v>3456</v>
      </c>
      <c r="B3458" s="3" t="s">
        <v>3455</v>
      </c>
      <c r="C3458" s="3" t="s">
        <v>7566</v>
      </c>
      <c r="D3458" s="15">
        <v>3000</v>
      </c>
      <c r="E3458" s="1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7">
        <f t="shared" si="213"/>
        <v>187.5</v>
      </c>
      <c r="O3458" s="5">
        <f t="shared" si="214"/>
        <v>1.913</v>
      </c>
      <c r="P3458" s="6" t="s">
        <v>8272</v>
      </c>
      <c r="Q3458" s="6" t="s">
        <v>8273</v>
      </c>
      <c r="R3458" s="11">
        <f t="shared" si="215"/>
        <v>41820.830636574072</v>
      </c>
      <c r="S3458" s="12">
        <f t="shared" ref="S3458:S3521" si="216">(I3458/86400)+25569+(-9/24)</f>
        <v>41851.915972222225</v>
      </c>
    </row>
    <row r="3459" spans="1:19" ht="28.8">
      <c r="A3459">
        <v>3457</v>
      </c>
      <c r="B3459" s="3" t="s">
        <v>3456</v>
      </c>
      <c r="C3459" s="3" t="s">
        <v>7567</v>
      </c>
      <c r="D3459" s="15">
        <v>2000</v>
      </c>
      <c r="E3459" s="1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7">
        <f t="shared" ref="N3459:N3522" si="217">D3459/L3459</f>
        <v>36.363636363636367</v>
      </c>
      <c r="O3459" s="5">
        <f t="shared" ref="O3459:O3522" si="218">E3459/D3459</f>
        <v>1.4019999999999999</v>
      </c>
      <c r="P3459" s="6" t="s">
        <v>8272</v>
      </c>
      <c r="Q3459" s="6" t="s">
        <v>8273</v>
      </c>
      <c r="R3459" s="11">
        <f t="shared" ref="R3459:R3522" si="219">(J3459/86400)+25569+(-9/24)</f>
        <v>42016.331678240742</v>
      </c>
      <c r="S3459" s="12">
        <f t="shared" si="216"/>
        <v>42046.874305555553</v>
      </c>
    </row>
    <row r="3460" spans="1:19" ht="43.2">
      <c r="A3460">
        <v>3458</v>
      </c>
      <c r="B3460" s="3" t="s">
        <v>3457</v>
      </c>
      <c r="C3460" s="3" t="s">
        <v>7568</v>
      </c>
      <c r="D3460" s="15">
        <v>978</v>
      </c>
      <c r="E3460" s="1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7">
        <f t="shared" si="217"/>
        <v>36.222222222222221</v>
      </c>
      <c r="O3460" s="5">
        <f t="shared" si="218"/>
        <v>1.2433537832310839</v>
      </c>
      <c r="P3460" s="6" t="s">
        <v>8272</v>
      </c>
      <c r="Q3460" s="6" t="s">
        <v>8273</v>
      </c>
      <c r="R3460" s="11">
        <f t="shared" si="219"/>
        <v>42010.827581018515</v>
      </c>
      <c r="S3460" s="12">
        <f t="shared" si="216"/>
        <v>42037.810416666667</v>
      </c>
    </row>
    <row r="3461" spans="1:19" ht="43.2">
      <c r="A3461">
        <v>3459</v>
      </c>
      <c r="B3461" s="3" t="s">
        <v>3458</v>
      </c>
      <c r="C3461" s="3" t="s">
        <v>7569</v>
      </c>
      <c r="D3461" s="15">
        <v>500</v>
      </c>
      <c r="E3461" s="1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7">
        <f t="shared" si="217"/>
        <v>13.888888888888889</v>
      </c>
      <c r="O3461" s="5">
        <f t="shared" si="218"/>
        <v>1.262</v>
      </c>
      <c r="P3461" s="6" t="s">
        <v>8272</v>
      </c>
      <c r="Q3461" s="6" t="s">
        <v>8273</v>
      </c>
      <c r="R3461" s="11">
        <f t="shared" si="219"/>
        <v>42480.104861111111</v>
      </c>
      <c r="S3461" s="12">
        <f t="shared" si="216"/>
        <v>42510.104861111111</v>
      </c>
    </row>
    <row r="3462" spans="1:19" ht="43.2">
      <c r="A3462">
        <v>3460</v>
      </c>
      <c r="B3462" s="3" t="s">
        <v>3459</v>
      </c>
      <c r="C3462" s="3" t="s">
        <v>7570</v>
      </c>
      <c r="D3462" s="15">
        <v>500</v>
      </c>
      <c r="E3462" s="1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7">
        <f t="shared" si="217"/>
        <v>26.315789473684209</v>
      </c>
      <c r="O3462" s="5">
        <f t="shared" si="218"/>
        <v>1.9</v>
      </c>
      <c r="P3462" s="6" t="s">
        <v>8272</v>
      </c>
      <c r="Q3462" s="6" t="s">
        <v>8273</v>
      </c>
      <c r="R3462" s="11">
        <f t="shared" si="219"/>
        <v>41852.152222222227</v>
      </c>
      <c r="S3462" s="12">
        <f t="shared" si="216"/>
        <v>41866.152222222227</v>
      </c>
    </row>
    <row r="3463" spans="1:19" ht="43.2">
      <c r="A3463">
        <v>3461</v>
      </c>
      <c r="B3463" s="3" t="s">
        <v>3460</v>
      </c>
      <c r="C3463" s="3" t="s">
        <v>7571</v>
      </c>
      <c r="D3463" s="15">
        <v>500</v>
      </c>
      <c r="E3463" s="1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7">
        <f t="shared" si="217"/>
        <v>41.666666666666664</v>
      </c>
      <c r="O3463" s="5">
        <f t="shared" si="218"/>
        <v>1.39</v>
      </c>
      <c r="P3463" s="6" t="s">
        <v>8272</v>
      </c>
      <c r="Q3463" s="6" t="s">
        <v>8273</v>
      </c>
      <c r="R3463" s="11">
        <f t="shared" si="219"/>
        <v>42643.257858796293</v>
      </c>
      <c r="S3463" s="12">
        <f t="shared" si="216"/>
        <v>42671.75</v>
      </c>
    </row>
    <row r="3464" spans="1:19" ht="43.2">
      <c r="A3464">
        <v>3462</v>
      </c>
      <c r="B3464" s="3" t="s">
        <v>3461</v>
      </c>
      <c r="C3464" s="3" t="s">
        <v>7572</v>
      </c>
      <c r="D3464" s="15">
        <v>250</v>
      </c>
      <c r="E3464" s="1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7">
        <f t="shared" si="217"/>
        <v>14.705882352941176</v>
      </c>
      <c r="O3464" s="5">
        <f t="shared" si="218"/>
        <v>2.02</v>
      </c>
      <c r="P3464" s="6" t="s">
        <v>8272</v>
      </c>
      <c r="Q3464" s="6" t="s">
        <v>8273</v>
      </c>
      <c r="R3464" s="11">
        <f t="shared" si="219"/>
        <v>42179.523472222223</v>
      </c>
      <c r="S3464" s="12">
        <f t="shared" si="216"/>
        <v>42195.375</v>
      </c>
    </row>
    <row r="3465" spans="1:19" ht="43.2">
      <c r="A3465">
        <v>3463</v>
      </c>
      <c r="B3465" s="3" t="s">
        <v>3462</v>
      </c>
      <c r="C3465" s="3" t="s">
        <v>7573</v>
      </c>
      <c r="D3465" s="15">
        <v>10000</v>
      </c>
      <c r="E3465" s="1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7">
        <f t="shared" si="217"/>
        <v>87.719298245614041</v>
      </c>
      <c r="O3465" s="5">
        <f t="shared" si="218"/>
        <v>1.0338000000000001</v>
      </c>
      <c r="P3465" s="6" t="s">
        <v>8272</v>
      </c>
      <c r="Q3465" s="6" t="s">
        <v>8273</v>
      </c>
      <c r="R3465" s="11">
        <f t="shared" si="219"/>
        <v>42612.543807870374</v>
      </c>
      <c r="S3465" s="12">
        <f t="shared" si="216"/>
        <v>42653.790972222225</v>
      </c>
    </row>
    <row r="3466" spans="1:19" ht="57.6">
      <c r="A3466">
        <v>3464</v>
      </c>
      <c r="B3466" s="3" t="s">
        <v>3463</v>
      </c>
      <c r="C3466" s="3" t="s">
        <v>7574</v>
      </c>
      <c r="D3466" s="15">
        <v>5000</v>
      </c>
      <c r="E3466" s="1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7">
        <f t="shared" si="217"/>
        <v>53.763440860215056</v>
      </c>
      <c r="O3466" s="5">
        <f t="shared" si="218"/>
        <v>1.023236</v>
      </c>
      <c r="P3466" s="6" t="s">
        <v>8272</v>
      </c>
      <c r="Q3466" s="6" t="s">
        <v>8273</v>
      </c>
      <c r="R3466" s="11">
        <f t="shared" si="219"/>
        <v>42574.755057870367</v>
      </c>
      <c r="S3466" s="12">
        <f t="shared" si="216"/>
        <v>42604.755057870367</v>
      </c>
    </row>
    <row r="3467" spans="1:19" ht="43.2">
      <c r="A3467">
        <v>3465</v>
      </c>
      <c r="B3467" s="3" t="s">
        <v>3464</v>
      </c>
      <c r="C3467" s="3" t="s">
        <v>7575</v>
      </c>
      <c r="D3467" s="15">
        <v>2000</v>
      </c>
      <c r="E3467" s="1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7">
        <f t="shared" si="217"/>
        <v>55.555555555555557</v>
      </c>
      <c r="O3467" s="5">
        <f t="shared" si="218"/>
        <v>1.03</v>
      </c>
      <c r="P3467" s="6" t="s">
        <v>8272</v>
      </c>
      <c r="Q3467" s="6" t="s">
        <v>8273</v>
      </c>
      <c r="R3467" s="11">
        <f t="shared" si="219"/>
        <v>42200.250833333332</v>
      </c>
      <c r="S3467" s="12">
        <f t="shared" si="216"/>
        <v>42225.291666666672</v>
      </c>
    </row>
    <row r="3468" spans="1:19" ht="43.2">
      <c r="A3468">
        <v>3466</v>
      </c>
      <c r="B3468" s="3" t="s">
        <v>3465</v>
      </c>
      <c r="C3468" s="3" t="s">
        <v>7576</v>
      </c>
      <c r="D3468" s="15">
        <v>3500</v>
      </c>
      <c r="E3468" s="1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7">
        <f t="shared" si="217"/>
        <v>57.377049180327866</v>
      </c>
      <c r="O3468" s="5">
        <f t="shared" si="218"/>
        <v>1.2714285714285714</v>
      </c>
      <c r="P3468" s="6" t="s">
        <v>8272</v>
      </c>
      <c r="Q3468" s="6" t="s">
        <v>8273</v>
      </c>
      <c r="R3468" s="11">
        <f t="shared" si="219"/>
        <v>42419.644097222219</v>
      </c>
      <c r="S3468" s="12">
        <f t="shared" si="216"/>
        <v>42479.602430555555</v>
      </c>
    </row>
    <row r="3469" spans="1:19">
      <c r="A3469">
        <v>3467</v>
      </c>
      <c r="B3469" s="3" t="s">
        <v>3466</v>
      </c>
      <c r="C3469" s="3" t="s">
        <v>7577</v>
      </c>
      <c r="D3469" s="15">
        <v>3000</v>
      </c>
      <c r="E3469" s="1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7">
        <f t="shared" si="217"/>
        <v>63.829787234042556</v>
      </c>
      <c r="O3469" s="5">
        <f t="shared" si="218"/>
        <v>1.01</v>
      </c>
      <c r="P3469" s="6" t="s">
        <v>8272</v>
      </c>
      <c r="Q3469" s="6" t="s">
        <v>8273</v>
      </c>
      <c r="R3469" s="11">
        <f t="shared" si="219"/>
        <v>42053.296666666662</v>
      </c>
      <c r="S3469" s="12">
        <f t="shared" si="216"/>
        <v>42083.255000000005</v>
      </c>
    </row>
    <row r="3470" spans="1:19" ht="43.2">
      <c r="A3470">
        <v>3468</v>
      </c>
      <c r="B3470" s="3" t="s">
        <v>3467</v>
      </c>
      <c r="C3470" s="3" t="s">
        <v>7578</v>
      </c>
      <c r="D3470" s="15">
        <v>10000</v>
      </c>
      <c r="E3470" s="1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7">
        <f t="shared" si="217"/>
        <v>588.23529411764707</v>
      </c>
      <c r="O3470" s="5">
        <f t="shared" si="218"/>
        <v>1.2178</v>
      </c>
      <c r="P3470" s="6" t="s">
        <v>8272</v>
      </c>
      <c r="Q3470" s="6" t="s">
        <v>8273</v>
      </c>
      <c r="R3470" s="11">
        <f t="shared" si="219"/>
        <v>42605.390381944446</v>
      </c>
      <c r="S3470" s="12">
        <f t="shared" si="216"/>
        <v>42633.75</v>
      </c>
    </row>
    <row r="3471" spans="1:19" ht="57.6">
      <c r="A3471">
        <v>3469</v>
      </c>
      <c r="B3471" s="3" t="s">
        <v>3468</v>
      </c>
      <c r="C3471" s="3" t="s">
        <v>7579</v>
      </c>
      <c r="D3471" s="15">
        <v>2800</v>
      </c>
      <c r="E3471" s="1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7">
        <f t="shared" si="217"/>
        <v>44.444444444444443</v>
      </c>
      <c r="O3471" s="5">
        <f t="shared" si="218"/>
        <v>1.1339285714285714</v>
      </c>
      <c r="P3471" s="6" t="s">
        <v>8272</v>
      </c>
      <c r="Q3471" s="6" t="s">
        <v>8273</v>
      </c>
      <c r="R3471" s="11">
        <f t="shared" si="219"/>
        <v>42458.266724537039</v>
      </c>
      <c r="S3471" s="12">
        <f t="shared" si="216"/>
        <v>42488.266724537039</v>
      </c>
    </row>
    <row r="3472" spans="1:19" ht="28.8">
      <c r="A3472">
        <v>3470</v>
      </c>
      <c r="B3472" s="3" t="s">
        <v>3469</v>
      </c>
      <c r="C3472" s="3" t="s">
        <v>7580</v>
      </c>
      <c r="D3472" s="15">
        <v>250</v>
      </c>
      <c r="E3472" s="1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7">
        <f t="shared" si="217"/>
        <v>27.777777777777779</v>
      </c>
      <c r="O3472" s="5">
        <f t="shared" si="218"/>
        <v>1.5</v>
      </c>
      <c r="P3472" s="6" t="s">
        <v>8272</v>
      </c>
      <c r="Q3472" s="6" t="s">
        <v>8273</v>
      </c>
      <c r="R3472" s="11">
        <f t="shared" si="219"/>
        <v>42528.647013888884</v>
      </c>
      <c r="S3472" s="12">
        <f t="shared" si="216"/>
        <v>42566.526388888888</v>
      </c>
    </row>
    <row r="3473" spans="1:19" ht="43.2">
      <c r="A3473">
        <v>3471</v>
      </c>
      <c r="B3473" s="3" t="s">
        <v>3470</v>
      </c>
      <c r="C3473" s="3" t="s">
        <v>7581</v>
      </c>
      <c r="D3473" s="15">
        <v>500</v>
      </c>
      <c r="E3473" s="1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7">
        <f t="shared" si="217"/>
        <v>16.666666666666668</v>
      </c>
      <c r="O3473" s="5">
        <f t="shared" si="218"/>
        <v>2.1459999999999999</v>
      </c>
      <c r="P3473" s="6" t="s">
        <v>8272</v>
      </c>
      <c r="Q3473" s="6" t="s">
        <v>8273</v>
      </c>
      <c r="R3473" s="11">
        <f t="shared" si="219"/>
        <v>41841.445486111115</v>
      </c>
      <c r="S3473" s="12">
        <f t="shared" si="216"/>
        <v>41882.458333333336</v>
      </c>
    </row>
    <row r="3474" spans="1:19" ht="43.2">
      <c r="A3474">
        <v>3472</v>
      </c>
      <c r="B3474" s="3" t="s">
        <v>3471</v>
      </c>
      <c r="C3474" s="3" t="s">
        <v>7582</v>
      </c>
      <c r="D3474" s="15">
        <v>2000</v>
      </c>
      <c r="E3474" s="1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7">
        <f t="shared" si="217"/>
        <v>86.956521739130437</v>
      </c>
      <c r="O3474" s="5">
        <f t="shared" si="218"/>
        <v>1.0205</v>
      </c>
      <c r="P3474" s="6" t="s">
        <v>8272</v>
      </c>
      <c r="Q3474" s="6" t="s">
        <v>8273</v>
      </c>
      <c r="R3474" s="11">
        <f t="shared" si="219"/>
        <v>41927.795497685183</v>
      </c>
      <c r="S3474" s="12">
        <f t="shared" si="216"/>
        <v>41948.874305555553</v>
      </c>
    </row>
    <row r="3475" spans="1:19" ht="43.2">
      <c r="A3475">
        <v>3473</v>
      </c>
      <c r="B3475" s="3" t="s">
        <v>3472</v>
      </c>
      <c r="C3475" s="3" t="s">
        <v>7583</v>
      </c>
      <c r="D3475" s="15">
        <v>4900</v>
      </c>
      <c r="E3475" s="1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7">
        <f t="shared" si="217"/>
        <v>148.4848484848485</v>
      </c>
      <c r="O3475" s="5">
        <f t="shared" si="218"/>
        <v>1</v>
      </c>
      <c r="P3475" s="6" t="s">
        <v>8272</v>
      </c>
      <c r="Q3475" s="6" t="s">
        <v>8273</v>
      </c>
      <c r="R3475" s="11">
        <f t="shared" si="219"/>
        <v>42062.459444444445</v>
      </c>
      <c r="S3475" s="12">
        <f t="shared" si="216"/>
        <v>42083.477083333331</v>
      </c>
    </row>
    <row r="3476" spans="1:19" ht="43.2">
      <c r="A3476">
        <v>3474</v>
      </c>
      <c r="B3476" s="3" t="s">
        <v>3473</v>
      </c>
      <c r="C3476" s="3" t="s">
        <v>7584</v>
      </c>
      <c r="D3476" s="15">
        <v>2000</v>
      </c>
      <c r="E3476" s="1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7">
        <f t="shared" si="217"/>
        <v>51.282051282051285</v>
      </c>
      <c r="O3476" s="5">
        <f t="shared" si="218"/>
        <v>1.01</v>
      </c>
      <c r="P3476" s="6" t="s">
        <v>8272</v>
      </c>
      <c r="Q3476" s="6" t="s">
        <v>8273</v>
      </c>
      <c r="R3476" s="11">
        <f t="shared" si="219"/>
        <v>42541.126516203702</v>
      </c>
      <c r="S3476" s="12">
        <f t="shared" si="216"/>
        <v>42571.126516203702</v>
      </c>
    </row>
    <row r="3477" spans="1:19" ht="43.2">
      <c r="A3477">
        <v>3475</v>
      </c>
      <c r="B3477" s="3" t="s">
        <v>3474</v>
      </c>
      <c r="C3477" s="3" t="s">
        <v>7585</v>
      </c>
      <c r="D3477" s="15">
        <v>300</v>
      </c>
      <c r="E3477" s="1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7">
        <f t="shared" si="217"/>
        <v>17.647058823529413</v>
      </c>
      <c r="O3477" s="5">
        <f t="shared" si="218"/>
        <v>1.1333333333333333</v>
      </c>
      <c r="P3477" s="6" t="s">
        <v>8272</v>
      </c>
      <c r="Q3477" s="6" t="s">
        <v>8273</v>
      </c>
      <c r="R3477" s="11">
        <f t="shared" si="219"/>
        <v>41918.505833333329</v>
      </c>
      <c r="S3477" s="12">
        <f t="shared" si="216"/>
        <v>41945.625</v>
      </c>
    </row>
    <row r="3478" spans="1:19" ht="43.2">
      <c r="A3478">
        <v>3476</v>
      </c>
      <c r="B3478" s="3" t="s">
        <v>3475</v>
      </c>
      <c r="C3478" s="3" t="s">
        <v>7586</v>
      </c>
      <c r="D3478" s="15">
        <v>300</v>
      </c>
      <c r="E3478" s="1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7">
        <f t="shared" si="217"/>
        <v>50</v>
      </c>
      <c r="O3478" s="5">
        <f t="shared" si="218"/>
        <v>1.04</v>
      </c>
      <c r="P3478" s="6" t="s">
        <v>8272</v>
      </c>
      <c r="Q3478" s="6" t="s">
        <v>8273</v>
      </c>
      <c r="R3478" s="11">
        <f t="shared" si="219"/>
        <v>41920.904976851853</v>
      </c>
      <c r="S3478" s="12">
        <f t="shared" si="216"/>
        <v>41938.75</v>
      </c>
    </row>
    <row r="3479" spans="1:19" ht="43.2">
      <c r="A3479">
        <v>3477</v>
      </c>
      <c r="B3479" s="3" t="s">
        <v>3476</v>
      </c>
      <c r="C3479" s="3" t="s">
        <v>7587</v>
      </c>
      <c r="D3479" s="15">
        <v>1800</v>
      </c>
      <c r="E3479" s="1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7">
        <f t="shared" si="217"/>
        <v>46.153846153846153</v>
      </c>
      <c r="O3479" s="5">
        <f t="shared" si="218"/>
        <v>1.1533333333333333</v>
      </c>
      <c r="P3479" s="6" t="s">
        <v>8272</v>
      </c>
      <c r="Q3479" s="6" t="s">
        <v>8273</v>
      </c>
      <c r="R3479" s="11">
        <f t="shared" si="219"/>
        <v>42128.361608796295</v>
      </c>
      <c r="S3479" s="12">
        <f t="shared" si="216"/>
        <v>42140.75</v>
      </c>
    </row>
    <row r="3480" spans="1:19" ht="43.2">
      <c r="A3480">
        <v>3478</v>
      </c>
      <c r="B3480" s="3" t="s">
        <v>3477</v>
      </c>
      <c r="C3480" s="3" t="s">
        <v>7588</v>
      </c>
      <c r="D3480" s="15">
        <v>2000</v>
      </c>
      <c r="E3480" s="1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7">
        <f t="shared" si="217"/>
        <v>35.087719298245617</v>
      </c>
      <c r="O3480" s="5">
        <f t="shared" si="218"/>
        <v>1.1285000000000001</v>
      </c>
      <c r="P3480" s="6" t="s">
        <v>8272</v>
      </c>
      <c r="Q3480" s="6" t="s">
        <v>8273</v>
      </c>
      <c r="R3480" s="11">
        <f t="shared" si="219"/>
        <v>42053.541921296295</v>
      </c>
      <c r="S3480" s="12">
        <f t="shared" si="216"/>
        <v>42079.5</v>
      </c>
    </row>
    <row r="3481" spans="1:19" ht="43.2">
      <c r="A3481">
        <v>3479</v>
      </c>
      <c r="B3481" s="3" t="s">
        <v>3478</v>
      </c>
      <c r="C3481" s="3" t="s">
        <v>7589</v>
      </c>
      <c r="D3481" s="15">
        <v>1500</v>
      </c>
      <c r="E3481" s="1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7">
        <f t="shared" si="217"/>
        <v>26.785714285714285</v>
      </c>
      <c r="O3481" s="5">
        <f t="shared" si="218"/>
        <v>1.2786666666666666</v>
      </c>
      <c r="P3481" s="6" t="s">
        <v>8272</v>
      </c>
      <c r="Q3481" s="6" t="s">
        <v>8273</v>
      </c>
      <c r="R3481" s="11">
        <f t="shared" si="219"/>
        <v>41781.480092592596</v>
      </c>
      <c r="S3481" s="12">
        <f t="shared" si="216"/>
        <v>41811.480092592596</v>
      </c>
    </row>
    <row r="3482" spans="1:19" ht="43.2">
      <c r="A3482">
        <v>3480</v>
      </c>
      <c r="B3482" s="3" t="s">
        <v>3479</v>
      </c>
      <c r="C3482" s="3" t="s">
        <v>7590</v>
      </c>
      <c r="D3482" s="15">
        <v>1500</v>
      </c>
      <c r="E3482" s="1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7">
        <f t="shared" si="217"/>
        <v>115.38461538461539</v>
      </c>
      <c r="O3482" s="5">
        <f t="shared" si="218"/>
        <v>1.4266666666666667</v>
      </c>
      <c r="P3482" s="6" t="s">
        <v>8272</v>
      </c>
      <c r="Q3482" s="6" t="s">
        <v>8273</v>
      </c>
      <c r="R3482" s="11">
        <f t="shared" si="219"/>
        <v>42170.942442129628</v>
      </c>
      <c r="S3482" s="12">
        <f t="shared" si="216"/>
        <v>42195.5</v>
      </c>
    </row>
    <row r="3483" spans="1:19" ht="43.2">
      <c r="A3483">
        <v>3481</v>
      </c>
      <c r="B3483" s="3" t="s">
        <v>3480</v>
      </c>
      <c r="C3483" s="3" t="s">
        <v>7591</v>
      </c>
      <c r="D3483" s="15">
        <v>10000</v>
      </c>
      <c r="E3483" s="1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7">
        <f t="shared" si="217"/>
        <v>105.26315789473684</v>
      </c>
      <c r="O3483" s="5">
        <f t="shared" si="218"/>
        <v>1.1879999999999999</v>
      </c>
      <c r="P3483" s="6" t="s">
        <v>8272</v>
      </c>
      <c r="Q3483" s="6" t="s">
        <v>8273</v>
      </c>
      <c r="R3483" s="11">
        <f t="shared" si="219"/>
        <v>41988.872546296298</v>
      </c>
      <c r="S3483" s="12">
        <f t="shared" si="216"/>
        <v>42005.872546296298</v>
      </c>
    </row>
    <row r="3484" spans="1:19" ht="43.2">
      <c r="A3484">
        <v>3482</v>
      </c>
      <c r="B3484" s="3" t="s">
        <v>3481</v>
      </c>
      <c r="C3484" s="3" t="s">
        <v>7592</v>
      </c>
      <c r="D3484" s="15">
        <v>3000</v>
      </c>
      <c r="E3484" s="1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7">
        <f t="shared" si="217"/>
        <v>37.5</v>
      </c>
      <c r="O3484" s="5">
        <f t="shared" si="218"/>
        <v>1.3833333333333333</v>
      </c>
      <c r="P3484" s="6" t="s">
        <v>8272</v>
      </c>
      <c r="Q3484" s="6" t="s">
        <v>8273</v>
      </c>
      <c r="R3484" s="11">
        <f t="shared" si="219"/>
        <v>41796.396597222221</v>
      </c>
      <c r="S3484" s="12">
        <f t="shared" si="216"/>
        <v>41826.396597222221</v>
      </c>
    </row>
    <row r="3485" spans="1:19" ht="43.2">
      <c r="A3485">
        <v>3483</v>
      </c>
      <c r="B3485" s="3" t="s">
        <v>3482</v>
      </c>
      <c r="C3485" s="3" t="s">
        <v>7593</v>
      </c>
      <c r="D3485" s="15">
        <v>3350</v>
      </c>
      <c r="E3485" s="1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7">
        <f t="shared" si="217"/>
        <v>25.18796992481203</v>
      </c>
      <c r="O3485" s="5">
        <f t="shared" si="218"/>
        <v>1.599402985074627</v>
      </c>
      <c r="P3485" s="6" t="s">
        <v>8272</v>
      </c>
      <c r="Q3485" s="6" t="s">
        <v>8273</v>
      </c>
      <c r="R3485" s="11">
        <f t="shared" si="219"/>
        <v>41793.293761574074</v>
      </c>
      <c r="S3485" s="12">
        <f t="shared" si="216"/>
        <v>41823.293761574074</v>
      </c>
    </row>
    <row r="3486" spans="1:19" ht="57.6">
      <c r="A3486">
        <v>3484</v>
      </c>
      <c r="B3486" s="3" t="s">
        <v>3483</v>
      </c>
      <c r="C3486" s="3" t="s">
        <v>7594</v>
      </c>
      <c r="D3486" s="15">
        <v>2500</v>
      </c>
      <c r="E3486" s="1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7">
        <f t="shared" si="217"/>
        <v>56.81818181818182</v>
      </c>
      <c r="O3486" s="5">
        <f t="shared" si="218"/>
        <v>1.1424000000000001</v>
      </c>
      <c r="P3486" s="6" t="s">
        <v>8272</v>
      </c>
      <c r="Q3486" s="6" t="s">
        <v>8273</v>
      </c>
      <c r="R3486" s="11">
        <f t="shared" si="219"/>
        <v>42506.385405092587</v>
      </c>
      <c r="S3486" s="12">
        <f t="shared" si="216"/>
        <v>42536.385405092587</v>
      </c>
    </row>
    <row r="3487" spans="1:19" ht="43.2">
      <c r="A3487">
        <v>3485</v>
      </c>
      <c r="B3487" s="3" t="s">
        <v>3484</v>
      </c>
      <c r="C3487" s="3" t="s">
        <v>7595</v>
      </c>
      <c r="D3487" s="15">
        <v>1650</v>
      </c>
      <c r="E3487" s="1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7">
        <f t="shared" si="217"/>
        <v>55</v>
      </c>
      <c r="O3487" s="5">
        <f t="shared" si="218"/>
        <v>1.0060606060606061</v>
      </c>
      <c r="P3487" s="6" t="s">
        <v>8272</v>
      </c>
      <c r="Q3487" s="6" t="s">
        <v>8273</v>
      </c>
      <c r="R3487" s="11">
        <f t="shared" si="219"/>
        <v>42372.318055555559</v>
      </c>
      <c r="S3487" s="12">
        <f t="shared" si="216"/>
        <v>42402.318055555559</v>
      </c>
    </row>
    <row r="3488" spans="1:19" ht="43.2">
      <c r="A3488">
        <v>3486</v>
      </c>
      <c r="B3488" s="3" t="s">
        <v>3485</v>
      </c>
      <c r="C3488" s="3" t="s">
        <v>7596</v>
      </c>
      <c r="D3488" s="15">
        <v>3000</v>
      </c>
      <c r="E3488" s="1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7">
        <f t="shared" si="217"/>
        <v>53.571428571428569</v>
      </c>
      <c r="O3488" s="5">
        <f t="shared" si="218"/>
        <v>1.552</v>
      </c>
      <c r="P3488" s="6" t="s">
        <v>8272</v>
      </c>
      <c r="Q3488" s="6" t="s">
        <v>8273</v>
      </c>
      <c r="R3488" s="11">
        <f t="shared" si="219"/>
        <v>42126.50001157407</v>
      </c>
      <c r="S3488" s="12">
        <f t="shared" si="216"/>
        <v>42157.915972222225</v>
      </c>
    </row>
    <row r="3489" spans="1:19" ht="43.2">
      <c r="A3489">
        <v>3487</v>
      </c>
      <c r="B3489" s="3" t="s">
        <v>3486</v>
      </c>
      <c r="C3489" s="3" t="s">
        <v>7597</v>
      </c>
      <c r="D3489" s="15">
        <v>2000</v>
      </c>
      <c r="E3489" s="1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7">
        <f t="shared" si="217"/>
        <v>30.303030303030305</v>
      </c>
      <c r="O3489" s="5">
        <f t="shared" si="218"/>
        <v>1.2775000000000001</v>
      </c>
      <c r="P3489" s="6" t="s">
        <v>8272</v>
      </c>
      <c r="Q3489" s="6" t="s">
        <v>8273</v>
      </c>
      <c r="R3489" s="11">
        <f t="shared" si="219"/>
        <v>42149.565416666665</v>
      </c>
      <c r="S3489" s="12">
        <f t="shared" si="216"/>
        <v>42179.565416666665</v>
      </c>
    </row>
    <row r="3490" spans="1:19" ht="57.6">
      <c r="A3490">
        <v>3488</v>
      </c>
      <c r="B3490" s="3" t="s">
        <v>3487</v>
      </c>
      <c r="C3490" s="3" t="s">
        <v>7598</v>
      </c>
      <c r="D3490" s="15">
        <v>3000</v>
      </c>
      <c r="E3490" s="1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7">
        <f t="shared" si="217"/>
        <v>103.44827586206897</v>
      </c>
      <c r="O3490" s="5">
        <f t="shared" si="218"/>
        <v>1.212</v>
      </c>
      <c r="P3490" s="6" t="s">
        <v>8272</v>
      </c>
      <c r="Q3490" s="6" t="s">
        <v>8273</v>
      </c>
      <c r="R3490" s="11">
        <f t="shared" si="219"/>
        <v>42087.393055555556</v>
      </c>
      <c r="S3490" s="12">
        <f t="shared" si="216"/>
        <v>42111.291666666672</v>
      </c>
    </row>
    <row r="3491" spans="1:19" ht="43.2">
      <c r="A3491">
        <v>3489</v>
      </c>
      <c r="B3491" s="3" t="s">
        <v>3488</v>
      </c>
      <c r="C3491" s="3" t="s">
        <v>7599</v>
      </c>
      <c r="D3491" s="15">
        <v>5000</v>
      </c>
      <c r="E3491" s="1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7">
        <f t="shared" si="217"/>
        <v>69.444444444444443</v>
      </c>
      <c r="O3491" s="5">
        <f t="shared" si="218"/>
        <v>1.127</v>
      </c>
      <c r="P3491" s="6" t="s">
        <v>8272</v>
      </c>
      <c r="Q3491" s="6" t="s">
        <v>8273</v>
      </c>
      <c r="R3491" s="11">
        <f t="shared" si="219"/>
        <v>41753.260775462964</v>
      </c>
      <c r="S3491" s="12">
        <f t="shared" si="216"/>
        <v>41783.5</v>
      </c>
    </row>
    <row r="3492" spans="1:19" ht="43.2">
      <c r="A3492">
        <v>3490</v>
      </c>
      <c r="B3492" s="3" t="s">
        <v>3489</v>
      </c>
      <c r="C3492" s="3" t="s">
        <v>7600</v>
      </c>
      <c r="D3492" s="15">
        <v>1000</v>
      </c>
      <c r="E3492" s="1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7">
        <f t="shared" si="217"/>
        <v>37.037037037037038</v>
      </c>
      <c r="O3492" s="5">
        <f t="shared" si="218"/>
        <v>1.2749999999999999</v>
      </c>
      <c r="P3492" s="6" t="s">
        <v>8272</v>
      </c>
      <c r="Q3492" s="6" t="s">
        <v>8273</v>
      </c>
      <c r="R3492" s="11">
        <f t="shared" si="219"/>
        <v>42443.427361111113</v>
      </c>
      <c r="S3492" s="12">
        <f t="shared" si="216"/>
        <v>42473.427361111113</v>
      </c>
    </row>
    <row r="3493" spans="1:19" ht="43.2">
      <c r="A3493">
        <v>3491</v>
      </c>
      <c r="B3493" s="3" t="s">
        <v>3490</v>
      </c>
      <c r="C3493" s="3" t="s">
        <v>7601</v>
      </c>
      <c r="D3493" s="15">
        <v>500</v>
      </c>
      <c r="E3493" s="1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7">
        <f t="shared" si="217"/>
        <v>50</v>
      </c>
      <c r="O3493" s="5">
        <f t="shared" si="218"/>
        <v>1.5820000000000001</v>
      </c>
      <c r="P3493" s="6" t="s">
        <v>8272</v>
      </c>
      <c r="Q3493" s="6" t="s">
        <v>8273</v>
      </c>
      <c r="R3493" s="11">
        <f t="shared" si="219"/>
        <v>42120.874814814815</v>
      </c>
      <c r="S3493" s="12">
        <f t="shared" si="216"/>
        <v>42141.874814814815</v>
      </c>
    </row>
    <row r="3494" spans="1:19" ht="43.2">
      <c r="A3494">
        <v>3492</v>
      </c>
      <c r="B3494" s="3" t="s">
        <v>3491</v>
      </c>
      <c r="C3494" s="3" t="s">
        <v>7602</v>
      </c>
      <c r="D3494" s="15">
        <v>3800</v>
      </c>
      <c r="E3494" s="1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7">
        <f t="shared" si="217"/>
        <v>108.57142857142857</v>
      </c>
      <c r="O3494" s="5">
        <f t="shared" si="218"/>
        <v>1.0526894736842105</v>
      </c>
      <c r="P3494" s="6" t="s">
        <v>8272</v>
      </c>
      <c r="Q3494" s="6" t="s">
        <v>8273</v>
      </c>
      <c r="R3494" s="11">
        <f t="shared" si="219"/>
        <v>42267.634224537032</v>
      </c>
      <c r="S3494" s="12">
        <f t="shared" si="216"/>
        <v>42302.634224537032</v>
      </c>
    </row>
    <row r="3495" spans="1:19" ht="43.2">
      <c r="A3495">
        <v>3493</v>
      </c>
      <c r="B3495" s="3" t="s">
        <v>3492</v>
      </c>
      <c r="C3495" s="3" t="s">
        <v>7603</v>
      </c>
      <c r="D3495" s="15">
        <v>1500</v>
      </c>
      <c r="E3495" s="1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7">
        <f t="shared" si="217"/>
        <v>51.724137931034484</v>
      </c>
      <c r="O3495" s="5">
        <f t="shared" si="218"/>
        <v>1</v>
      </c>
      <c r="P3495" s="6" t="s">
        <v>8272</v>
      </c>
      <c r="Q3495" s="6" t="s">
        <v>8273</v>
      </c>
      <c r="R3495" s="11">
        <f t="shared" si="219"/>
        <v>41848.491157407407</v>
      </c>
      <c r="S3495" s="12">
        <f t="shared" si="216"/>
        <v>41867.84097222222</v>
      </c>
    </row>
    <row r="3496" spans="1:19" ht="43.2">
      <c r="A3496">
        <v>3494</v>
      </c>
      <c r="B3496" s="3" t="s">
        <v>3493</v>
      </c>
      <c r="C3496" s="3" t="s">
        <v>7604</v>
      </c>
      <c r="D3496" s="15">
        <v>400</v>
      </c>
      <c r="E3496" s="1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7">
        <f t="shared" si="217"/>
        <v>30.76923076923077</v>
      </c>
      <c r="O3496" s="5">
        <f t="shared" si="218"/>
        <v>1</v>
      </c>
      <c r="P3496" s="6" t="s">
        <v>8272</v>
      </c>
      <c r="Q3496" s="6" t="s">
        <v>8273</v>
      </c>
      <c r="R3496" s="11">
        <f t="shared" si="219"/>
        <v>42688.839988425927</v>
      </c>
      <c r="S3496" s="12">
        <f t="shared" si="216"/>
        <v>42699.875</v>
      </c>
    </row>
    <row r="3497" spans="1:19" ht="43.2">
      <c r="A3497">
        <v>3495</v>
      </c>
      <c r="B3497" s="3" t="s">
        <v>3494</v>
      </c>
      <c r="C3497" s="3" t="s">
        <v>7605</v>
      </c>
      <c r="D3497" s="15">
        <v>5000</v>
      </c>
      <c r="E3497" s="1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7">
        <f t="shared" si="217"/>
        <v>69.444444444444443</v>
      </c>
      <c r="O3497" s="5">
        <f t="shared" si="218"/>
        <v>1.0686</v>
      </c>
      <c r="P3497" s="6" t="s">
        <v>8272</v>
      </c>
      <c r="Q3497" s="6" t="s">
        <v>8273</v>
      </c>
      <c r="R3497" s="11">
        <f t="shared" si="219"/>
        <v>41915.387835648144</v>
      </c>
      <c r="S3497" s="12">
        <f t="shared" si="216"/>
        <v>41944.345833333333</v>
      </c>
    </row>
    <row r="3498" spans="1:19" ht="57.6">
      <c r="A3498">
        <v>3496</v>
      </c>
      <c r="B3498" s="3" t="s">
        <v>3495</v>
      </c>
      <c r="C3498" s="3" t="s">
        <v>7606</v>
      </c>
      <c r="D3498" s="15">
        <v>3000</v>
      </c>
      <c r="E3498" s="1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7">
        <f t="shared" si="217"/>
        <v>38.46153846153846</v>
      </c>
      <c r="O3498" s="5">
        <f t="shared" si="218"/>
        <v>1.244</v>
      </c>
      <c r="P3498" s="6" t="s">
        <v>8272</v>
      </c>
      <c r="Q3498" s="6" t="s">
        <v>8273</v>
      </c>
      <c r="R3498" s="11">
        <f t="shared" si="219"/>
        <v>42584.471828703703</v>
      </c>
      <c r="S3498" s="12">
        <f t="shared" si="216"/>
        <v>42624.471828703703</v>
      </c>
    </row>
    <row r="3499" spans="1:19" ht="57.6">
      <c r="A3499">
        <v>3497</v>
      </c>
      <c r="B3499" s="3" t="s">
        <v>3496</v>
      </c>
      <c r="C3499" s="3" t="s">
        <v>7607</v>
      </c>
      <c r="D3499" s="15">
        <v>1551</v>
      </c>
      <c r="E3499" s="1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7">
        <f t="shared" si="217"/>
        <v>31.653061224489797</v>
      </c>
      <c r="O3499" s="5">
        <f t="shared" si="218"/>
        <v>1.0870406189555126</v>
      </c>
      <c r="P3499" s="6" t="s">
        <v>8272</v>
      </c>
      <c r="Q3499" s="6" t="s">
        <v>8273</v>
      </c>
      <c r="R3499" s="11">
        <f t="shared" si="219"/>
        <v>42511.366944444446</v>
      </c>
      <c r="S3499" s="12">
        <f t="shared" si="216"/>
        <v>42523.541666666672</v>
      </c>
    </row>
    <row r="3500" spans="1:19" ht="57.6">
      <c r="A3500">
        <v>3498</v>
      </c>
      <c r="B3500" s="3" t="s">
        <v>3497</v>
      </c>
      <c r="C3500" s="3" t="s">
        <v>7608</v>
      </c>
      <c r="D3500" s="15">
        <v>1650</v>
      </c>
      <c r="E3500" s="1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7">
        <f t="shared" si="217"/>
        <v>39.285714285714285</v>
      </c>
      <c r="O3500" s="5">
        <f t="shared" si="218"/>
        <v>1.0242424242424242</v>
      </c>
      <c r="P3500" s="6" t="s">
        <v>8272</v>
      </c>
      <c r="Q3500" s="6" t="s">
        <v>8273</v>
      </c>
      <c r="R3500" s="11">
        <f t="shared" si="219"/>
        <v>42458.78361111111</v>
      </c>
      <c r="S3500" s="12">
        <f t="shared" si="216"/>
        <v>42518.530555555553</v>
      </c>
    </row>
    <row r="3501" spans="1:19" ht="43.2">
      <c r="A3501">
        <v>3499</v>
      </c>
      <c r="B3501" s="3" t="s">
        <v>3498</v>
      </c>
      <c r="C3501" s="3" t="s">
        <v>7609</v>
      </c>
      <c r="D3501" s="15">
        <v>2000</v>
      </c>
      <c r="E3501" s="1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7">
        <f t="shared" si="217"/>
        <v>57.142857142857146</v>
      </c>
      <c r="O3501" s="5">
        <f t="shared" si="218"/>
        <v>1.0549999999999999</v>
      </c>
      <c r="P3501" s="6" t="s">
        <v>8272</v>
      </c>
      <c r="Q3501" s="6" t="s">
        <v>8273</v>
      </c>
      <c r="R3501" s="11">
        <f t="shared" si="219"/>
        <v>42131.661168981482</v>
      </c>
      <c r="S3501" s="12">
        <f t="shared" si="216"/>
        <v>42185.915972222225</v>
      </c>
    </row>
    <row r="3502" spans="1:19" ht="57.6">
      <c r="A3502">
        <v>3500</v>
      </c>
      <c r="B3502" s="3" t="s">
        <v>3499</v>
      </c>
      <c r="C3502" s="3" t="s">
        <v>7610</v>
      </c>
      <c r="D3502" s="15">
        <v>1000</v>
      </c>
      <c r="E3502" s="1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7">
        <f t="shared" si="217"/>
        <v>23.80952380952381</v>
      </c>
      <c r="O3502" s="5">
        <f t="shared" si="218"/>
        <v>1.0629999999999999</v>
      </c>
      <c r="P3502" s="6" t="s">
        <v>8272</v>
      </c>
      <c r="Q3502" s="6" t="s">
        <v>8273</v>
      </c>
      <c r="R3502" s="11">
        <f t="shared" si="219"/>
        <v>42419.544421296298</v>
      </c>
      <c r="S3502" s="12">
        <f t="shared" si="216"/>
        <v>42435.832638888889</v>
      </c>
    </row>
    <row r="3503" spans="1:19" ht="43.2">
      <c r="A3503">
        <v>3501</v>
      </c>
      <c r="B3503" s="3" t="s">
        <v>3500</v>
      </c>
      <c r="C3503" s="3" t="s">
        <v>7611</v>
      </c>
      <c r="D3503" s="15">
        <v>1500</v>
      </c>
      <c r="E3503" s="1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7">
        <f t="shared" si="217"/>
        <v>35.714285714285715</v>
      </c>
      <c r="O3503" s="5">
        <f t="shared" si="218"/>
        <v>1.0066666666666666</v>
      </c>
      <c r="P3503" s="6" t="s">
        <v>8272</v>
      </c>
      <c r="Q3503" s="6" t="s">
        <v>8273</v>
      </c>
      <c r="R3503" s="11">
        <f t="shared" si="219"/>
        <v>42233.388831018514</v>
      </c>
      <c r="S3503" s="12">
        <f t="shared" si="216"/>
        <v>42258.388831018514</v>
      </c>
    </row>
    <row r="3504" spans="1:19" ht="43.2">
      <c r="A3504">
        <v>3502</v>
      </c>
      <c r="B3504" s="3" t="s">
        <v>3501</v>
      </c>
      <c r="C3504" s="3" t="s">
        <v>7612</v>
      </c>
      <c r="D3504" s="15">
        <v>4000</v>
      </c>
      <c r="E3504" s="1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7">
        <f t="shared" si="217"/>
        <v>129.03225806451613</v>
      </c>
      <c r="O3504" s="5">
        <f t="shared" si="218"/>
        <v>1.054</v>
      </c>
      <c r="P3504" s="6" t="s">
        <v>8272</v>
      </c>
      <c r="Q3504" s="6" t="s">
        <v>8273</v>
      </c>
      <c r="R3504" s="11">
        <f t="shared" si="219"/>
        <v>42430.464398148149</v>
      </c>
      <c r="S3504" s="12">
        <f t="shared" si="216"/>
        <v>42444.790972222225</v>
      </c>
    </row>
    <row r="3505" spans="1:19" ht="43.2">
      <c r="A3505">
        <v>3503</v>
      </c>
      <c r="B3505" s="3" t="s">
        <v>3502</v>
      </c>
      <c r="C3505" s="3" t="s">
        <v>7613</v>
      </c>
      <c r="D3505" s="15">
        <v>2500</v>
      </c>
      <c r="E3505" s="1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7">
        <f t="shared" si="217"/>
        <v>65.78947368421052</v>
      </c>
      <c r="O3505" s="5">
        <f t="shared" si="218"/>
        <v>1.0755999999999999</v>
      </c>
      <c r="P3505" s="6" t="s">
        <v>8272</v>
      </c>
      <c r="Q3505" s="6" t="s">
        <v>8273</v>
      </c>
      <c r="R3505" s="11">
        <f t="shared" si="219"/>
        <v>42545.103333333333</v>
      </c>
      <c r="S3505" s="12">
        <f t="shared" si="216"/>
        <v>42575.103333333333</v>
      </c>
    </row>
    <row r="3506" spans="1:19" ht="43.2">
      <c r="A3506">
        <v>3504</v>
      </c>
      <c r="B3506" s="3" t="s">
        <v>3503</v>
      </c>
      <c r="C3506" s="3" t="s">
        <v>7614</v>
      </c>
      <c r="D3506" s="15">
        <v>1000</v>
      </c>
      <c r="E3506" s="1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7">
        <f t="shared" si="217"/>
        <v>125</v>
      </c>
      <c r="O3506" s="5">
        <f t="shared" si="218"/>
        <v>1</v>
      </c>
      <c r="P3506" s="6" t="s">
        <v>8272</v>
      </c>
      <c r="Q3506" s="6" t="s">
        <v>8273</v>
      </c>
      <c r="R3506" s="11">
        <f t="shared" si="219"/>
        <v>42297.373738425929</v>
      </c>
      <c r="S3506" s="12">
        <f t="shared" si="216"/>
        <v>42327.415405092594</v>
      </c>
    </row>
    <row r="3507" spans="1:19" ht="86.4">
      <c r="A3507">
        <v>3505</v>
      </c>
      <c r="B3507" s="3" t="s">
        <v>3504</v>
      </c>
      <c r="C3507" s="3" t="s">
        <v>7615</v>
      </c>
      <c r="D3507" s="15">
        <v>2500</v>
      </c>
      <c r="E3507" s="1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7">
        <f t="shared" si="217"/>
        <v>64.102564102564102</v>
      </c>
      <c r="O3507" s="5">
        <f t="shared" si="218"/>
        <v>1.0376000000000001</v>
      </c>
      <c r="P3507" s="6" t="s">
        <v>8272</v>
      </c>
      <c r="Q3507" s="6" t="s">
        <v>8273</v>
      </c>
      <c r="R3507" s="11">
        <f t="shared" si="219"/>
        <v>41760.560706018521</v>
      </c>
      <c r="S3507" s="12">
        <f t="shared" si="216"/>
        <v>41771.791666666664</v>
      </c>
    </row>
    <row r="3508" spans="1:19" ht="43.2">
      <c r="A3508">
        <v>3506</v>
      </c>
      <c r="B3508" s="3" t="s">
        <v>3505</v>
      </c>
      <c r="C3508" s="3" t="s">
        <v>7616</v>
      </c>
      <c r="D3508" s="15">
        <v>3000</v>
      </c>
      <c r="E3508" s="1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7">
        <f t="shared" si="217"/>
        <v>103.44827586206897</v>
      </c>
      <c r="O3508" s="5">
        <f t="shared" si="218"/>
        <v>1.0149999999999999</v>
      </c>
      <c r="P3508" s="6" t="s">
        <v>8272</v>
      </c>
      <c r="Q3508" s="6" t="s">
        <v>8273</v>
      </c>
      <c r="R3508" s="11">
        <f t="shared" si="219"/>
        <v>41829.359259259261</v>
      </c>
      <c r="S3508" s="12">
        <f t="shared" si="216"/>
        <v>41874.359259259261</v>
      </c>
    </row>
    <row r="3509" spans="1:19" ht="43.2">
      <c r="A3509">
        <v>3507</v>
      </c>
      <c r="B3509" s="3" t="s">
        <v>3506</v>
      </c>
      <c r="C3509" s="3" t="s">
        <v>7617</v>
      </c>
      <c r="D3509" s="15">
        <v>10000</v>
      </c>
      <c r="E3509" s="1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7">
        <f t="shared" si="217"/>
        <v>138.88888888888889</v>
      </c>
      <c r="O3509" s="5">
        <f t="shared" si="218"/>
        <v>1.044</v>
      </c>
      <c r="P3509" s="6" t="s">
        <v>8272</v>
      </c>
      <c r="Q3509" s="6" t="s">
        <v>8273</v>
      </c>
      <c r="R3509" s="11">
        <f t="shared" si="219"/>
        <v>42491.54788194444</v>
      </c>
      <c r="S3509" s="12">
        <f t="shared" si="216"/>
        <v>42521.54788194444</v>
      </c>
    </row>
    <row r="3510" spans="1:19" ht="43.2">
      <c r="A3510">
        <v>3508</v>
      </c>
      <c r="B3510" s="3" t="s">
        <v>3507</v>
      </c>
      <c r="C3510" s="3" t="s">
        <v>7618</v>
      </c>
      <c r="D3510" s="15">
        <v>100</v>
      </c>
      <c r="E3510" s="1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7">
        <f t="shared" si="217"/>
        <v>6.666666666666667</v>
      </c>
      <c r="O3510" s="5">
        <f t="shared" si="218"/>
        <v>1.8</v>
      </c>
      <c r="P3510" s="6" t="s">
        <v>8272</v>
      </c>
      <c r="Q3510" s="6" t="s">
        <v>8273</v>
      </c>
      <c r="R3510" s="11">
        <f t="shared" si="219"/>
        <v>42477.354780092588</v>
      </c>
      <c r="S3510" s="12">
        <f t="shared" si="216"/>
        <v>42500.5</v>
      </c>
    </row>
    <row r="3511" spans="1:19" ht="43.2">
      <c r="A3511">
        <v>3509</v>
      </c>
      <c r="B3511" s="3" t="s">
        <v>3508</v>
      </c>
      <c r="C3511" s="3" t="s">
        <v>7619</v>
      </c>
      <c r="D3511" s="15">
        <v>3000</v>
      </c>
      <c r="E3511" s="1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7">
        <f t="shared" si="217"/>
        <v>90.909090909090907</v>
      </c>
      <c r="O3511" s="5">
        <f t="shared" si="218"/>
        <v>1.0633333333333332</v>
      </c>
      <c r="P3511" s="6" t="s">
        <v>8272</v>
      </c>
      <c r="Q3511" s="6" t="s">
        <v>8273</v>
      </c>
      <c r="R3511" s="11">
        <f t="shared" si="219"/>
        <v>41950.484560185185</v>
      </c>
      <c r="S3511" s="12">
        <f t="shared" si="216"/>
        <v>41963.829861111109</v>
      </c>
    </row>
    <row r="3512" spans="1:19" ht="57.6">
      <c r="A3512">
        <v>3510</v>
      </c>
      <c r="B3512" s="3" t="s">
        <v>3509</v>
      </c>
      <c r="C3512" s="3" t="s">
        <v>7620</v>
      </c>
      <c r="D3512" s="15">
        <v>900</v>
      </c>
      <c r="E3512" s="1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7">
        <f t="shared" si="217"/>
        <v>60</v>
      </c>
      <c r="O3512" s="5">
        <f t="shared" si="218"/>
        <v>1.0055555555555555</v>
      </c>
      <c r="P3512" s="6" t="s">
        <v>8272</v>
      </c>
      <c r="Q3512" s="6" t="s">
        <v>8273</v>
      </c>
      <c r="R3512" s="11">
        <f t="shared" si="219"/>
        <v>41802.24590277778</v>
      </c>
      <c r="S3512" s="12">
        <f t="shared" si="216"/>
        <v>41822.24590277778</v>
      </c>
    </row>
    <row r="3513" spans="1:19" ht="43.2">
      <c r="A3513">
        <v>3511</v>
      </c>
      <c r="B3513" s="3" t="s">
        <v>3510</v>
      </c>
      <c r="C3513" s="3" t="s">
        <v>7621</v>
      </c>
      <c r="D3513" s="15">
        <v>1500</v>
      </c>
      <c r="E3513" s="1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7">
        <f t="shared" si="217"/>
        <v>78.94736842105263</v>
      </c>
      <c r="O3513" s="5">
        <f t="shared" si="218"/>
        <v>1.012</v>
      </c>
      <c r="P3513" s="6" t="s">
        <v>8272</v>
      </c>
      <c r="Q3513" s="6" t="s">
        <v>8273</v>
      </c>
      <c r="R3513" s="11">
        <f t="shared" si="219"/>
        <v>41927.498784722222</v>
      </c>
      <c r="S3513" s="12">
        <f t="shared" si="216"/>
        <v>41950.395833333336</v>
      </c>
    </row>
    <row r="3514" spans="1:19" ht="43.2">
      <c r="A3514">
        <v>3512</v>
      </c>
      <c r="B3514" s="3" t="s">
        <v>3511</v>
      </c>
      <c r="C3514" s="3" t="s">
        <v>7622</v>
      </c>
      <c r="D3514" s="15">
        <v>1000</v>
      </c>
      <c r="E3514" s="1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7">
        <f t="shared" si="217"/>
        <v>58.823529411764703</v>
      </c>
      <c r="O3514" s="5">
        <f t="shared" si="218"/>
        <v>1</v>
      </c>
      <c r="P3514" s="6" t="s">
        <v>8272</v>
      </c>
      <c r="Q3514" s="6" t="s">
        <v>8273</v>
      </c>
      <c r="R3514" s="11">
        <f t="shared" si="219"/>
        <v>42057.161944444444</v>
      </c>
      <c r="S3514" s="12">
        <f t="shared" si="216"/>
        <v>42117.12027777778</v>
      </c>
    </row>
    <row r="3515" spans="1:19" ht="43.2">
      <c r="A3515">
        <v>3513</v>
      </c>
      <c r="B3515" s="3" t="s">
        <v>3512</v>
      </c>
      <c r="C3515" s="3" t="s">
        <v>7623</v>
      </c>
      <c r="D3515" s="15">
        <v>2800</v>
      </c>
      <c r="E3515" s="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7">
        <f t="shared" si="217"/>
        <v>63.636363636363633</v>
      </c>
      <c r="O3515" s="5">
        <f t="shared" si="218"/>
        <v>1.1839285714285714</v>
      </c>
      <c r="P3515" s="6" t="s">
        <v>8272</v>
      </c>
      <c r="Q3515" s="6" t="s">
        <v>8273</v>
      </c>
      <c r="R3515" s="11">
        <f t="shared" si="219"/>
        <v>41780.721203703702</v>
      </c>
      <c r="S3515" s="12">
        <f t="shared" si="216"/>
        <v>41793.832638888889</v>
      </c>
    </row>
    <row r="3516" spans="1:19" ht="43.2">
      <c r="A3516">
        <v>3514</v>
      </c>
      <c r="B3516" s="3" t="s">
        <v>3513</v>
      </c>
      <c r="C3516" s="3" t="s">
        <v>7624</v>
      </c>
      <c r="D3516" s="15">
        <v>500</v>
      </c>
      <c r="E3516" s="1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7">
        <f t="shared" si="217"/>
        <v>50</v>
      </c>
      <c r="O3516" s="5">
        <f t="shared" si="218"/>
        <v>1.1000000000000001</v>
      </c>
      <c r="P3516" s="6" t="s">
        <v>8272</v>
      </c>
      <c r="Q3516" s="6" t="s">
        <v>8273</v>
      </c>
      <c r="R3516" s="11">
        <f t="shared" si="219"/>
        <v>42020.471666666665</v>
      </c>
      <c r="S3516" s="12">
        <f t="shared" si="216"/>
        <v>42036.832638888889</v>
      </c>
    </row>
    <row r="3517" spans="1:19" ht="43.2">
      <c r="A3517">
        <v>3515</v>
      </c>
      <c r="B3517" s="3" t="s">
        <v>3514</v>
      </c>
      <c r="C3517" s="3" t="s">
        <v>7625</v>
      </c>
      <c r="D3517" s="15">
        <v>3000</v>
      </c>
      <c r="E3517" s="1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7">
        <f t="shared" si="217"/>
        <v>65.217391304347828</v>
      </c>
      <c r="O3517" s="5">
        <f t="shared" si="218"/>
        <v>1.0266666666666666</v>
      </c>
      <c r="P3517" s="6" t="s">
        <v>8272</v>
      </c>
      <c r="Q3517" s="6" t="s">
        <v>8273</v>
      </c>
      <c r="R3517" s="11">
        <f t="shared" si="219"/>
        <v>42125.397812499999</v>
      </c>
      <c r="S3517" s="12">
        <f t="shared" si="216"/>
        <v>42155.397812499999</v>
      </c>
    </row>
    <row r="3518" spans="1:19" ht="43.2">
      <c r="A3518">
        <v>3516</v>
      </c>
      <c r="B3518" s="3" t="s">
        <v>3515</v>
      </c>
      <c r="C3518" s="3" t="s">
        <v>7626</v>
      </c>
      <c r="D3518" s="15">
        <v>2500</v>
      </c>
      <c r="E3518" s="1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7">
        <f t="shared" si="217"/>
        <v>227.27272727272728</v>
      </c>
      <c r="O3518" s="5">
        <f t="shared" si="218"/>
        <v>1</v>
      </c>
      <c r="P3518" s="6" t="s">
        <v>8272</v>
      </c>
      <c r="Q3518" s="6" t="s">
        <v>8273</v>
      </c>
      <c r="R3518" s="11">
        <f t="shared" si="219"/>
        <v>41855.635069444441</v>
      </c>
      <c r="S3518" s="12">
        <f t="shared" si="216"/>
        <v>41889.75</v>
      </c>
    </row>
    <row r="3519" spans="1:19" ht="43.2">
      <c r="A3519">
        <v>3517</v>
      </c>
      <c r="B3519" s="3" t="s">
        <v>3516</v>
      </c>
      <c r="C3519" s="3" t="s">
        <v>7627</v>
      </c>
      <c r="D3519" s="15">
        <v>4000</v>
      </c>
      <c r="E3519" s="1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7">
        <f t="shared" si="217"/>
        <v>307.69230769230768</v>
      </c>
      <c r="O3519" s="5">
        <f t="shared" si="218"/>
        <v>1</v>
      </c>
      <c r="P3519" s="6" t="s">
        <v>8272</v>
      </c>
      <c r="Q3519" s="6" t="s">
        <v>8273</v>
      </c>
      <c r="R3519" s="11">
        <f t="shared" si="219"/>
        <v>41794.442523148144</v>
      </c>
      <c r="S3519" s="12">
        <f t="shared" si="216"/>
        <v>41824.083333333336</v>
      </c>
    </row>
    <row r="3520" spans="1:19" ht="43.2">
      <c r="A3520">
        <v>3518</v>
      </c>
      <c r="B3520" s="3" t="s">
        <v>3517</v>
      </c>
      <c r="C3520" s="3" t="s">
        <v>7628</v>
      </c>
      <c r="D3520" s="15">
        <v>1500</v>
      </c>
      <c r="E3520" s="1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7">
        <f t="shared" si="217"/>
        <v>45.454545454545453</v>
      </c>
      <c r="O3520" s="5">
        <f t="shared" si="218"/>
        <v>1.10046</v>
      </c>
      <c r="P3520" s="6" t="s">
        <v>8272</v>
      </c>
      <c r="Q3520" s="6" t="s">
        <v>8273</v>
      </c>
      <c r="R3520" s="11">
        <f t="shared" si="219"/>
        <v>41893.408553240741</v>
      </c>
      <c r="S3520" s="12">
        <f t="shared" si="216"/>
        <v>41914.222916666666</v>
      </c>
    </row>
    <row r="3521" spans="1:19" ht="43.2">
      <c r="A3521">
        <v>3519</v>
      </c>
      <c r="B3521" s="3" t="s">
        <v>3518</v>
      </c>
      <c r="C3521" s="3" t="s">
        <v>7629</v>
      </c>
      <c r="D3521" s="15">
        <v>2000</v>
      </c>
      <c r="E3521" s="1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7">
        <f t="shared" si="217"/>
        <v>71.428571428571431</v>
      </c>
      <c r="O3521" s="5">
        <f t="shared" si="218"/>
        <v>1.0135000000000001</v>
      </c>
      <c r="P3521" s="6" t="s">
        <v>8272</v>
      </c>
      <c r="Q3521" s="6" t="s">
        <v>8273</v>
      </c>
      <c r="R3521" s="11">
        <f t="shared" si="219"/>
        <v>42037.223958333328</v>
      </c>
      <c r="S3521" s="12">
        <f t="shared" si="216"/>
        <v>42067.223958333328</v>
      </c>
    </row>
    <row r="3522" spans="1:19" ht="43.2">
      <c r="A3522">
        <v>3520</v>
      </c>
      <c r="B3522" s="3" t="s">
        <v>3519</v>
      </c>
      <c r="C3522" s="3" t="s">
        <v>7630</v>
      </c>
      <c r="D3522" s="15">
        <v>2000</v>
      </c>
      <c r="E3522" s="1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7">
        <f t="shared" si="217"/>
        <v>95.238095238095241</v>
      </c>
      <c r="O3522" s="5">
        <f t="shared" si="218"/>
        <v>1.0075000000000001</v>
      </c>
      <c r="P3522" s="6" t="s">
        <v>8272</v>
      </c>
      <c r="Q3522" s="6" t="s">
        <v>8273</v>
      </c>
      <c r="R3522" s="11">
        <f t="shared" si="219"/>
        <v>42227.449212962965</v>
      </c>
      <c r="S3522" s="12">
        <f t="shared" ref="S3522:S3585" si="220">(I3522/86400)+25569+(-9/24)</f>
        <v>42253.19930555555</v>
      </c>
    </row>
    <row r="3523" spans="1:19" ht="57.6">
      <c r="A3523">
        <v>3521</v>
      </c>
      <c r="B3523" s="3" t="s">
        <v>3520</v>
      </c>
      <c r="C3523" s="3" t="s">
        <v>7631</v>
      </c>
      <c r="D3523" s="15">
        <v>350</v>
      </c>
      <c r="E3523" s="1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7">
        <f t="shared" ref="N3523:N3586" si="221">D3523/L3523</f>
        <v>26.923076923076923</v>
      </c>
      <c r="O3523" s="5">
        <f t="shared" ref="O3523:O3586" si="222">E3523/D3523</f>
        <v>1.6942857142857144</v>
      </c>
      <c r="P3523" s="6" t="s">
        <v>8272</v>
      </c>
      <c r="Q3523" s="6" t="s">
        <v>8273</v>
      </c>
      <c r="R3523" s="11">
        <f t="shared" ref="R3523:R3586" si="223">(J3523/86400)+25569+(-9/24)</f>
        <v>41880.986342592594</v>
      </c>
      <c r="S3523" s="12">
        <f t="shared" si="220"/>
        <v>41910.986342592594</v>
      </c>
    </row>
    <row r="3524" spans="1:19" ht="43.2">
      <c r="A3524">
        <v>3522</v>
      </c>
      <c r="B3524" s="3" t="s">
        <v>3521</v>
      </c>
      <c r="C3524" s="3" t="s">
        <v>7632</v>
      </c>
      <c r="D3524" s="15">
        <v>1395</v>
      </c>
      <c r="E3524" s="1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7">
        <f t="shared" si="221"/>
        <v>41.029411764705884</v>
      </c>
      <c r="O3524" s="5">
        <f t="shared" si="222"/>
        <v>1</v>
      </c>
      <c r="P3524" s="6" t="s">
        <v>8272</v>
      </c>
      <c r="Q3524" s="6" t="s">
        <v>8273</v>
      </c>
      <c r="R3524" s="11">
        <f t="shared" si="223"/>
        <v>42234.414884259255</v>
      </c>
      <c r="S3524" s="12">
        <f t="shared" si="220"/>
        <v>42262.045833333337</v>
      </c>
    </row>
    <row r="3525" spans="1:19" ht="43.2">
      <c r="A3525">
        <v>3523</v>
      </c>
      <c r="B3525" s="3" t="s">
        <v>3522</v>
      </c>
      <c r="C3525" s="3" t="s">
        <v>7633</v>
      </c>
      <c r="D3525" s="15">
        <v>4000</v>
      </c>
      <c r="E3525" s="1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7">
        <f t="shared" si="221"/>
        <v>50</v>
      </c>
      <c r="O3525" s="5">
        <f t="shared" si="222"/>
        <v>1.1365000000000001</v>
      </c>
      <c r="P3525" s="6" t="s">
        <v>8272</v>
      </c>
      <c r="Q3525" s="6" t="s">
        <v>8273</v>
      </c>
      <c r="R3525" s="11">
        <f t="shared" si="223"/>
        <v>42581.022546296299</v>
      </c>
      <c r="S3525" s="12">
        <f t="shared" si="220"/>
        <v>42638.583333333328</v>
      </c>
    </row>
    <row r="3526" spans="1:19" ht="43.2">
      <c r="A3526">
        <v>3524</v>
      </c>
      <c r="B3526" s="3" t="s">
        <v>3523</v>
      </c>
      <c r="C3526" s="3" t="s">
        <v>7634</v>
      </c>
      <c r="D3526" s="15">
        <v>10000</v>
      </c>
      <c r="E3526" s="1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7">
        <f t="shared" si="221"/>
        <v>135.13513513513513</v>
      </c>
      <c r="O3526" s="5">
        <f t="shared" si="222"/>
        <v>1.0156000000000001</v>
      </c>
      <c r="P3526" s="6" t="s">
        <v>8272</v>
      </c>
      <c r="Q3526" s="6" t="s">
        <v>8273</v>
      </c>
      <c r="R3526" s="11">
        <f t="shared" si="223"/>
        <v>41880.38857638889</v>
      </c>
      <c r="S3526" s="12">
        <f t="shared" si="220"/>
        <v>41894.791666666664</v>
      </c>
    </row>
    <row r="3527" spans="1:19" ht="43.2">
      <c r="A3527">
        <v>3525</v>
      </c>
      <c r="B3527" s="3" t="s">
        <v>3524</v>
      </c>
      <c r="C3527" s="3" t="s">
        <v>7635</v>
      </c>
      <c r="D3527" s="15">
        <v>500</v>
      </c>
      <c r="E3527" s="1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7">
        <f t="shared" si="221"/>
        <v>71.428571428571431</v>
      </c>
      <c r="O3527" s="5">
        <f t="shared" si="222"/>
        <v>1.06</v>
      </c>
      <c r="P3527" s="6" t="s">
        <v>8272</v>
      </c>
      <c r="Q3527" s="6" t="s">
        <v>8273</v>
      </c>
      <c r="R3527" s="11">
        <f t="shared" si="223"/>
        <v>42214.3206712963</v>
      </c>
      <c r="S3527" s="12">
        <f t="shared" si="220"/>
        <v>42225.291666666672</v>
      </c>
    </row>
    <row r="3528" spans="1:19" ht="43.2">
      <c r="A3528">
        <v>3526</v>
      </c>
      <c r="B3528" s="3" t="s">
        <v>3525</v>
      </c>
      <c r="C3528" s="3" t="s">
        <v>7636</v>
      </c>
      <c r="D3528" s="15">
        <v>3300</v>
      </c>
      <c r="E3528" s="1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7">
        <f t="shared" si="221"/>
        <v>97.058823529411768</v>
      </c>
      <c r="O3528" s="5">
        <f t="shared" si="222"/>
        <v>1.02</v>
      </c>
      <c r="P3528" s="6" t="s">
        <v>8272</v>
      </c>
      <c r="Q3528" s="6" t="s">
        <v>8273</v>
      </c>
      <c r="R3528" s="11">
        <f t="shared" si="223"/>
        <v>42459.960312499999</v>
      </c>
      <c r="S3528" s="12">
        <f t="shared" si="220"/>
        <v>42487.874305555553</v>
      </c>
    </row>
    <row r="3529" spans="1:19" ht="43.2">
      <c r="A3529">
        <v>3527</v>
      </c>
      <c r="B3529" s="3" t="s">
        <v>3526</v>
      </c>
      <c r="C3529" s="3" t="s">
        <v>7637</v>
      </c>
      <c r="D3529" s="15">
        <v>6000</v>
      </c>
      <c r="E3529" s="1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7">
        <f t="shared" si="221"/>
        <v>69.767441860465112</v>
      </c>
      <c r="O3529" s="5">
        <f t="shared" si="222"/>
        <v>1.1691666666666667</v>
      </c>
      <c r="P3529" s="6" t="s">
        <v>8272</v>
      </c>
      <c r="Q3529" s="6" t="s">
        <v>8273</v>
      </c>
      <c r="R3529" s="11">
        <f t="shared" si="223"/>
        <v>42166.648206018523</v>
      </c>
      <c r="S3529" s="12">
        <f t="shared" si="220"/>
        <v>42195.790972222225</v>
      </c>
    </row>
    <row r="3530" spans="1:19" ht="43.2">
      <c r="A3530">
        <v>3528</v>
      </c>
      <c r="B3530" s="3" t="s">
        <v>3527</v>
      </c>
      <c r="C3530" s="3" t="s">
        <v>7638</v>
      </c>
      <c r="D3530" s="15">
        <v>1650</v>
      </c>
      <c r="E3530" s="1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7">
        <f t="shared" si="221"/>
        <v>44.594594594594597</v>
      </c>
      <c r="O3530" s="5">
        <f t="shared" si="222"/>
        <v>1.0115151515151515</v>
      </c>
      <c r="P3530" s="6" t="s">
        <v>8272</v>
      </c>
      <c r="Q3530" s="6" t="s">
        <v>8273</v>
      </c>
      <c r="R3530" s="11">
        <f t="shared" si="223"/>
        <v>42733.12636574074</v>
      </c>
      <c r="S3530" s="12">
        <f t="shared" si="220"/>
        <v>42753.12636574074</v>
      </c>
    </row>
    <row r="3531" spans="1:19" ht="43.2">
      <c r="A3531">
        <v>3529</v>
      </c>
      <c r="B3531" s="3" t="s">
        <v>3528</v>
      </c>
      <c r="C3531" s="3" t="s">
        <v>7639</v>
      </c>
      <c r="D3531" s="15">
        <v>500</v>
      </c>
      <c r="E3531" s="1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7">
        <f t="shared" si="221"/>
        <v>27.777777777777779</v>
      </c>
      <c r="O3531" s="5">
        <f t="shared" si="222"/>
        <v>1.32</v>
      </c>
      <c r="P3531" s="6" t="s">
        <v>8272</v>
      </c>
      <c r="Q3531" s="6" t="s">
        <v>8273</v>
      </c>
      <c r="R3531" s="11">
        <f t="shared" si="223"/>
        <v>42177.386782407411</v>
      </c>
      <c r="S3531" s="12">
        <f t="shared" si="220"/>
        <v>42197.666666666672</v>
      </c>
    </row>
    <row r="3532" spans="1:19" ht="43.2">
      <c r="A3532">
        <v>3530</v>
      </c>
      <c r="B3532" s="3" t="s">
        <v>3529</v>
      </c>
      <c r="C3532" s="3" t="s">
        <v>7640</v>
      </c>
      <c r="D3532" s="15">
        <v>2750</v>
      </c>
      <c r="E3532" s="1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7">
        <f t="shared" si="221"/>
        <v>125</v>
      </c>
      <c r="O3532" s="5">
        <f t="shared" si="222"/>
        <v>1</v>
      </c>
      <c r="P3532" s="6" t="s">
        <v>8272</v>
      </c>
      <c r="Q3532" s="6" t="s">
        <v>8273</v>
      </c>
      <c r="R3532" s="11">
        <f t="shared" si="223"/>
        <v>42442.248344907406</v>
      </c>
      <c r="S3532" s="12">
        <f t="shared" si="220"/>
        <v>42470.458333333328</v>
      </c>
    </row>
    <row r="3533" spans="1:19">
      <c r="A3533">
        <v>3531</v>
      </c>
      <c r="B3533" s="3" t="s">
        <v>3530</v>
      </c>
      <c r="C3533" s="3" t="s">
        <v>7641</v>
      </c>
      <c r="D3533" s="15">
        <v>1000</v>
      </c>
      <c r="E3533" s="1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7">
        <f t="shared" si="221"/>
        <v>38.46153846153846</v>
      </c>
      <c r="O3533" s="5">
        <f t="shared" si="222"/>
        <v>1.28</v>
      </c>
      <c r="P3533" s="6" t="s">
        <v>8272</v>
      </c>
      <c r="Q3533" s="6" t="s">
        <v>8273</v>
      </c>
      <c r="R3533" s="11">
        <f t="shared" si="223"/>
        <v>42521.279328703706</v>
      </c>
      <c r="S3533" s="12">
        <f t="shared" si="220"/>
        <v>42551.279328703706</v>
      </c>
    </row>
    <row r="3534" spans="1:19" ht="57.6">
      <c r="A3534">
        <v>3532</v>
      </c>
      <c r="B3534" s="3" t="s">
        <v>3531</v>
      </c>
      <c r="C3534" s="3" t="s">
        <v>7642</v>
      </c>
      <c r="D3534" s="15">
        <v>960</v>
      </c>
      <c r="E3534" s="1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7">
        <f t="shared" si="221"/>
        <v>35.555555555555557</v>
      </c>
      <c r="O3534" s="5">
        <f t="shared" si="222"/>
        <v>1.1895833333333334</v>
      </c>
      <c r="P3534" s="6" t="s">
        <v>8272</v>
      </c>
      <c r="Q3534" s="6" t="s">
        <v>8273</v>
      </c>
      <c r="R3534" s="11">
        <f t="shared" si="223"/>
        <v>41884.224849537037</v>
      </c>
      <c r="S3534" s="12">
        <f t="shared" si="220"/>
        <v>41899.790972222225</v>
      </c>
    </row>
    <row r="3535" spans="1:19" ht="57.6">
      <c r="A3535">
        <v>3533</v>
      </c>
      <c r="B3535" s="3" t="s">
        <v>3532</v>
      </c>
      <c r="C3535" s="3" t="s">
        <v>7643</v>
      </c>
      <c r="D3535" s="15">
        <v>500</v>
      </c>
      <c r="E3535" s="1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7">
        <f t="shared" si="221"/>
        <v>62.5</v>
      </c>
      <c r="O3535" s="5">
        <f t="shared" si="222"/>
        <v>1.262</v>
      </c>
      <c r="P3535" s="6" t="s">
        <v>8272</v>
      </c>
      <c r="Q3535" s="6" t="s">
        <v>8273</v>
      </c>
      <c r="R3535" s="11">
        <f t="shared" si="223"/>
        <v>42289.386192129634</v>
      </c>
      <c r="S3535" s="12">
        <f t="shared" si="220"/>
        <v>42319.427858796298</v>
      </c>
    </row>
    <row r="3536" spans="1:19" ht="43.2">
      <c r="A3536">
        <v>3534</v>
      </c>
      <c r="B3536" s="3" t="s">
        <v>3533</v>
      </c>
      <c r="C3536" s="3" t="s">
        <v>7644</v>
      </c>
      <c r="D3536" s="15">
        <v>5000</v>
      </c>
      <c r="E3536" s="1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7">
        <f t="shared" si="221"/>
        <v>24.509803921568629</v>
      </c>
      <c r="O3536" s="5">
        <f t="shared" si="222"/>
        <v>1.5620000000000001</v>
      </c>
      <c r="P3536" s="6" t="s">
        <v>8272</v>
      </c>
      <c r="Q3536" s="6" t="s">
        <v>8273</v>
      </c>
      <c r="R3536" s="11">
        <f t="shared" si="223"/>
        <v>42243.2502662037</v>
      </c>
      <c r="S3536" s="12">
        <f t="shared" si="220"/>
        <v>42278.2502662037</v>
      </c>
    </row>
    <row r="3537" spans="1:19" ht="43.2">
      <c r="A3537">
        <v>3535</v>
      </c>
      <c r="B3537" s="3" t="s">
        <v>3534</v>
      </c>
      <c r="C3537" s="3" t="s">
        <v>7645</v>
      </c>
      <c r="D3537" s="15">
        <v>2000</v>
      </c>
      <c r="E3537" s="1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7">
        <f t="shared" si="221"/>
        <v>43.478260869565219</v>
      </c>
      <c r="O3537" s="5">
        <f t="shared" si="222"/>
        <v>1.0315000000000001</v>
      </c>
      <c r="P3537" s="6" t="s">
        <v>8272</v>
      </c>
      <c r="Q3537" s="6" t="s">
        <v>8273</v>
      </c>
      <c r="R3537" s="11">
        <f t="shared" si="223"/>
        <v>42248.265162037038</v>
      </c>
      <c r="S3537" s="12">
        <f t="shared" si="220"/>
        <v>42279.375</v>
      </c>
    </row>
    <row r="3538" spans="1:19" ht="43.2">
      <c r="A3538">
        <v>3536</v>
      </c>
      <c r="B3538" s="3" t="s">
        <v>3535</v>
      </c>
      <c r="C3538" s="3" t="s">
        <v>7646</v>
      </c>
      <c r="D3538" s="15">
        <v>150</v>
      </c>
      <c r="E3538" s="1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7">
        <f t="shared" si="221"/>
        <v>8.8235294117647065</v>
      </c>
      <c r="O3538" s="5">
        <f t="shared" si="222"/>
        <v>1.5333333333333334</v>
      </c>
      <c r="P3538" s="6" t="s">
        <v>8272</v>
      </c>
      <c r="Q3538" s="6" t="s">
        <v>8273</v>
      </c>
      <c r="R3538" s="11">
        <f t="shared" si="223"/>
        <v>42328.352141203708</v>
      </c>
      <c r="S3538" s="12">
        <f t="shared" si="220"/>
        <v>42358.124305555553</v>
      </c>
    </row>
    <row r="3539" spans="1:19" ht="43.2">
      <c r="A3539">
        <v>3537</v>
      </c>
      <c r="B3539" s="3" t="s">
        <v>3536</v>
      </c>
      <c r="C3539" s="3" t="s">
        <v>7647</v>
      </c>
      <c r="D3539" s="15">
        <v>675</v>
      </c>
      <c r="E3539" s="1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7">
        <f t="shared" si="221"/>
        <v>24.107142857142858</v>
      </c>
      <c r="O3539" s="5">
        <f t="shared" si="222"/>
        <v>1.8044444444444445</v>
      </c>
      <c r="P3539" s="6" t="s">
        <v>8272</v>
      </c>
      <c r="Q3539" s="6" t="s">
        <v>8273</v>
      </c>
      <c r="R3539" s="11">
        <f t="shared" si="223"/>
        <v>41922.979351851856</v>
      </c>
      <c r="S3539" s="12">
        <f t="shared" si="220"/>
        <v>41959.957638888889</v>
      </c>
    </row>
    <row r="3540" spans="1:19" ht="43.2">
      <c r="A3540">
        <v>3538</v>
      </c>
      <c r="B3540" s="3" t="s">
        <v>3537</v>
      </c>
      <c r="C3540" s="3" t="s">
        <v>7648</v>
      </c>
      <c r="D3540" s="15">
        <v>2000</v>
      </c>
      <c r="E3540" s="1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7">
        <f t="shared" si="221"/>
        <v>24.096385542168676</v>
      </c>
      <c r="O3540" s="5">
        <f t="shared" si="222"/>
        <v>1.2845</v>
      </c>
      <c r="P3540" s="6" t="s">
        <v>8272</v>
      </c>
      <c r="Q3540" s="6" t="s">
        <v>8273</v>
      </c>
      <c r="R3540" s="11">
        <f t="shared" si="223"/>
        <v>42571.045601851853</v>
      </c>
      <c r="S3540" s="12">
        <f t="shared" si="220"/>
        <v>42599.045601851853</v>
      </c>
    </row>
    <row r="3541" spans="1:19" ht="43.2">
      <c r="A3541">
        <v>3539</v>
      </c>
      <c r="B3541" s="3" t="s">
        <v>3538</v>
      </c>
      <c r="C3541" s="3" t="s">
        <v>7649</v>
      </c>
      <c r="D3541" s="15">
        <v>600</v>
      </c>
      <c r="E3541" s="1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7">
        <f t="shared" si="221"/>
        <v>46.153846153846153</v>
      </c>
      <c r="O3541" s="5">
        <f t="shared" si="222"/>
        <v>1.1966666666666668</v>
      </c>
      <c r="P3541" s="6" t="s">
        <v>8272</v>
      </c>
      <c r="Q3541" s="6" t="s">
        <v>8273</v>
      </c>
      <c r="R3541" s="11">
        <f t="shared" si="223"/>
        <v>42600.381041666667</v>
      </c>
      <c r="S3541" s="12">
        <f t="shared" si="220"/>
        <v>42621.381041666667</v>
      </c>
    </row>
    <row r="3542" spans="1:19" ht="57.6">
      <c r="A3542">
        <v>3540</v>
      </c>
      <c r="B3542" s="3" t="s">
        <v>3539</v>
      </c>
      <c r="C3542" s="3" t="s">
        <v>7650</v>
      </c>
      <c r="D3542" s="15">
        <v>300</v>
      </c>
      <c r="E3542" s="1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7">
        <f t="shared" si="221"/>
        <v>37.5</v>
      </c>
      <c r="O3542" s="5">
        <f t="shared" si="222"/>
        <v>1.23</v>
      </c>
      <c r="P3542" s="6" t="s">
        <v>8272</v>
      </c>
      <c r="Q3542" s="6" t="s">
        <v>8273</v>
      </c>
      <c r="R3542" s="11">
        <f t="shared" si="223"/>
        <v>42516.628368055557</v>
      </c>
      <c r="S3542" s="12">
        <f t="shared" si="220"/>
        <v>42546.628368055557</v>
      </c>
    </row>
    <row r="3543" spans="1:19" ht="43.2">
      <c r="A3543">
        <v>3541</v>
      </c>
      <c r="B3543" s="3" t="s">
        <v>3540</v>
      </c>
      <c r="C3543" s="3" t="s">
        <v>7651</v>
      </c>
      <c r="D3543" s="15">
        <v>1200</v>
      </c>
      <c r="E3543" s="1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7">
        <f t="shared" si="221"/>
        <v>37.5</v>
      </c>
      <c r="O3543" s="5">
        <f t="shared" si="222"/>
        <v>1.05</v>
      </c>
      <c r="P3543" s="6" t="s">
        <v>8272</v>
      </c>
      <c r="Q3543" s="6" t="s">
        <v>8273</v>
      </c>
      <c r="R3543" s="11">
        <f t="shared" si="223"/>
        <v>42222.355034722219</v>
      </c>
      <c r="S3543" s="12">
        <f t="shared" si="220"/>
        <v>42247.355034722219</v>
      </c>
    </row>
    <row r="3544" spans="1:19" ht="43.2">
      <c r="A3544">
        <v>3542</v>
      </c>
      <c r="B3544" s="3" t="s">
        <v>3541</v>
      </c>
      <c r="C3544" s="3" t="s">
        <v>7652</v>
      </c>
      <c r="D3544" s="15">
        <v>5500</v>
      </c>
      <c r="E3544" s="1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7">
        <f t="shared" si="221"/>
        <v>64.705882352941174</v>
      </c>
      <c r="O3544" s="5">
        <f t="shared" si="222"/>
        <v>1.0223636363636364</v>
      </c>
      <c r="P3544" s="6" t="s">
        <v>8272</v>
      </c>
      <c r="Q3544" s="6" t="s">
        <v>8273</v>
      </c>
      <c r="R3544" s="11">
        <f t="shared" si="223"/>
        <v>41829.224791666667</v>
      </c>
      <c r="S3544" s="12">
        <f t="shared" si="220"/>
        <v>41889.224791666667</v>
      </c>
    </row>
    <row r="3545" spans="1:19" ht="43.2">
      <c r="A3545">
        <v>3543</v>
      </c>
      <c r="B3545" s="3" t="s">
        <v>3542</v>
      </c>
      <c r="C3545" s="3" t="s">
        <v>7653</v>
      </c>
      <c r="D3545" s="15">
        <v>1500</v>
      </c>
      <c r="E3545" s="1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7">
        <f t="shared" si="221"/>
        <v>51.724137931034484</v>
      </c>
      <c r="O3545" s="5">
        <f t="shared" si="222"/>
        <v>1.0466666666666666</v>
      </c>
      <c r="P3545" s="6" t="s">
        <v>8272</v>
      </c>
      <c r="Q3545" s="6" t="s">
        <v>8273</v>
      </c>
      <c r="R3545" s="11">
        <f t="shared" si="223"/>
        <v>42150.380312499998</v>
      </c>
      <c r="S3545" s="12">
        <f t="shared" si="220"/>
        <v>42180.380312499998</v>
      </c>
    </row>
    <row r="3546" spans="1:19" ht="28.8">
      <c r="A3546">
        <v>3544</v>
      </c>
      <c r="B3546" s="3" t="s">
        <v>3543</v>
      </c>
      <c r="C3546" s="3" t="s">
        <v>7654</v>
      </c>
      <c r="D3546" s="15">
        <v>2500</v>
      </c>
      <c r="E3546" s="1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7">
        <f t="shared" si="221"/>
        <v>104.16666666666667</v>
      </c>
      <c r="O3546" s="5">
        <f t="shared" si="222"/>
        <v>1</v>
      </c>
      <c r="P3546" s="6" t="s">
        <v>8272</v>
      </c>
      <c r="Q3546" s="6" t="s">
        <v>8273</v>
      </c>
      <c r="R3546" s="11">
        <f t="shared" si="223"/>
        <v>42040.456678240742</v>
      </c>
      <c r="S3546" s="12">
        <f t="shared" si="220"/>
        <v>42070.456678240742</v>
      </c>
    </row>
    <row r="3547" spans="1:19" ht="43.2">
      <c r="A3547">
        <v>3545</v>
      </c>
      <c r="B3547" s="3" t="s">
        <v>3544</v>
      </c>
      <c r="C3547" s="3" t="s">
        <v>7655</v>
      </c>
      <c r="D3547" s="15">
        <v>250</v>
      </c>
      <c r="E3547" s="1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7">
        <f t="shared" si="221"/>
        <v>31.25</v>
      </c>
      <c r="O3547" s="5">
        <f t="shared" si="222"/>
        <v>1.004</v>
      </c>
      <c r="P3547" s="6" t="s">
        <v>8272</v>
      </c>
      <c r="Q3547" s="6" t="s">
        <v>8273</v>
      </c>
      <c r="R3547" s="11">
        <f t="shared" si="223"/>
        <v>42075.432395833333</v>
      </c>
      <c r="S3547" s="12">
        <f t="shared" si="220"/>
        <v>42105.432395833333</v>
      </c>
    </row>
    <row r="3548" spans="1:19" ht="43.2">
      <c r="A3548">
        <v>3546</v>
      </c>
      <c r="B3548" s="3" t="s">
        <v>3545</v>
      </c>
      <c r="C3548" s="3" t="s">
        <v>7656</v>
      </c>
      <c r="D3548" s="15">
        <v>1100</v>
      </c>
      <c r="E3548" s="1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7">
        <f t="shared" si="221"/>
        <v>57.89473684210526</v>
      </c>
      <c r="O3548" s="5">
        <f t="shared" si="222"/>
        <v>1.0227272727272727</v>
      </c>
      <c r="P3548" s="6" t="s">
        <v>8272</v>
      </c>
      <c r="Q3548" s="6" t="s">
        <v>8273</v>
      </c>
      <c r="R3548" s="11">
        <f t="shared" si="223"/>
        <v>42073.285694444443</v>
      </c>
      <c r="S3548" s="12">
        <f t="shared" si="220"/>
        <v>42094.790972222225</v>
      </c>
    </row>
    <row r="3549" spans="1:19" ht="43.2">
      <c r="A3549">
        <v>3547</v>
      </c>
      <c r="B3549" s="3" t="s">
        <v>3546</v>
      </c>
      <c r="C3549" s="3" t="s">
        <v>7657</v>
      </c>
      <c r="D3549" s="15">
        <v>35000</v>
      </c>
      <c r="E3549" s="1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7">
        <f t="shared" si="221"/>
        <v>104.16666666666667</v>
      </c>
      <c r="O3549" s="5">
        <f t="shared" si="222"/>
        <v>1.1440928571428572</v>
      </c>
      <c r="P3549" s="6" t="s">
        <v>8272</v>
      </c>
      <c r="Q3549" s="6" t="s">
        <v>8273</v>
      </c>
      <c r="R3549" s="11">
        <f t="shared" si="223"/>
        <v>42479.703715277778</v>
      </c>
      <c r="S3549" s="12">
        <f t="shared" si="220"/>
        <v>42503.790972222225</v>
      </c>
    </row>
    <row r="3550" spans="1:19" ht="43.2">
      <c r="A3550">
        <v>3548</v>
      </c>
      <c r="B3550" s="3" t="s">
        <v>3547</v>
      </c>
      <c r="C3550" s="3" t="s">
        <v>7658</v>
      </c>
      <c r="D3550" s="15">
        <v>2100</v>
      </c>
      <c r="E3550" s="1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7">
        <f t="shared" si="221"/>
        <v>161.53846153846155</v>
      </c>
      <c r="O3550" s="5">
        <f t="shared" si="222"/>
        <v>1.019047619047619</v>
      </c>
      <c r="P3550" s="6" t="s">
        <v>8272</v>
      </c>
      <c r="Q3550" s="6" t="s">
        <v>8273</v>
      </c>
      <c r="R3550" s="11">
        <f t="shared" si="223"/>
        <v>42411.567291666666</v>
      </c>
      <c r="S3550" s="12">
        <f t="shared" si="220"/>
        <v>42433.666666666672</v>
      </c>
    </row>
    <row r="3551" spans="1:19" ht="43.2">
      <c r="A3551">
        <v>3549</v>
      </c>
      <c r="B3551" s="3" t="s">
        <v>3548</v>
      </c>
      <c r="C3551" s="3" t="s">
        <v>7659</v>
      </c>
      <c r="D3551" s="15">
        <v>1000</v>
      </c>
      <c r="E3551" s="1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7">
        <f t="shared" si="221"/>
        <v>23.80952380952381</v>
      </c>
      <c r="O3551" s="5">
        <f t="shared" si="222"/>
        <v>1.02</v>
      </c>
      <c r="P3551" s="6" t="s">
        <v>8272</v>
      </c>
      <c r="Q3551" s="6" t="s">
        <v>8273</v>
      </c>
      <c r="R3551" s="11">
        <f t="shared" si="223"/>
        <v>42223.019363425927</v>
      </c>
      <c r="S3551" s="12">
        <f t="shared" si="220"/>
        <v>42251.019363425927</v>
      </c>
    </row>
    <row r="3552" spans="1:19" ht="43.2">
      <c r="A3552">
        <v>3550</v>
      </c>
      <c r="B3552" s="3" t="s">
        <v>3549</v>
      </c>
      <c r="C3552" s="3" t="s">
        <v>7660</v>
      </c>
      <c r="D3552" s="15">
        <v>2500</v>
      </c>
      <c r="E3552" s="1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7">
        <f t="shared" si="221"/>
        <v>39.0625</v>
      </c>
      <c r="O3552" s="5">
        <f t="shared" si="222"/>
        <v>1.048</v>
      </c>
      <c r="P3552" s="6" t="s">
        <v>8272</v>
      </c>
      <c r="Q3552" s="6" t="s">
        <v>8273</v>
      </c>
      <c r="R3552" s="11">
        <f t="shared" si="223"/>
        <v>42462.518495370372</v>
      </c>
      <c r="S3552" s="12">
        <f t="shared" si="220"/>
        <v>42492.518495370372</v>
      </c>
    </row>
    <row r="3553" spans="1:19" ht="43.2">
      <c r="A3553">
        <v>3551</v>
      </c>
      <c r="B3553" s="3" t="s">
        <v>3550</v>
      </c>
      <c r="C3553" s="3" t="s">
        <v>7661</v>
      </c>
      <c r="D3553" s="15">
        <v>1500</v>
      </c>
      <c r="E3553" s="1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7">
        <f t="shared" si="221"/>
        <v>60</v>
      </c>
      <c r="O3553" s="5">
        <f t="shared" si="222"/>
        <v>1.0183333333333333</v>
      </c>
      <c r="P3553" s="6" t="s">
        <v>8272</v>
      </c>
      <c r="Q3553" s="6" t="s">
        <v>8273</v>
      </c>
      <c r="R3553" s="11">
        <f t="shared" si="223"/>
        <v>41753.140856481477</v>
      </c>
      <c r="S3553" s="12">
        <f t="shared" si="220"/>
        <v>41781.546527777777</v>
      </c>
    </row>
    <row r="3554" spans="1:19" ht="43.2">
      <c r="A3554">
        <v>3552</v>
      </c>
      <c r="B3554" s="3" t="s">
        <v>3551</v>
      </c>
      <c r="C3554" s="3" t="s">
        <v>7662</v>
      </c>
      <c r="D3554" s="15">
        <v>773</v>
      </c>
      <c r="E3554" s="1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7">
        <f t="shared" si="221"/>
        <v>38.65</v>
      </c>
      <c r="O3554" s="5">
        <f t="shared" si="222"/>
        <v>1</v>
      </c>
      <c r="P3554" s="6" t="s">
        <v>8272</v>
      </c>
      <c r="Q3554" s="6" t="s">
        <v>8273</v>
      </c>
      <c r="R3554" s="11">
        <f t="shared" si="223"/>
        <v>41788.212083333332</v>
      </c>
      <c r="S3554" s="12">
        <f t="shared" si="220"/>
        <v>41818.212083333332</v>
      </c>
    </row>
    <row r="3555" spans="1:19" ht="43.2">
      <c r="A3555">
        <v>3553</v>
      </c>
      <c r="B3555" s="3" t="s">
        <v>3552</v>
      </c>
      <c r="C3555" s="3" t="s">
        <v>7663</v>
      </c>
      <c r="D3555" s="15">
        <v>5500</v>
      </c>
      <c r="E3555" s="1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7">
        <f t="shared" si="221"/>
        <v>52.884615384615387</v>
      </c>
      <c r="O3555" s="5">
        <f t="shared" si="222"/>
        <v>1.0627272727272727</v>
      </c>
      <c r="P3555" s="6" t="s">
        <v>8272</v>
      </c>
      <c r="Q3555" s="6" t="s">
        <v>8273</v>
      </c>
      <c r="R3555" s="11">
        <f t="shared" si="223"/>
        <v>42195.653703703705</v>
      </c>
      <c r="S3555" s="12">
        <f t="shared" si="220"/>
        <v>42227.625</v>
      </c>
    </row>
    <row r="3556" spans="1:19" ht="43.2">
      <c r="A3556">
        <v>3554</v>
      </c>
      <c r="B3556" s="3" t="s">
        <v>3553</v>
      </c>
      <c r="C3556" s="3" t="s">
        <v>7664</v>
      </c>
      <c r="D3556" s="15">
        <v>5000</v>
      </c>
      <c r="E3556" s="1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7">
        <f t="shared" si="221"/>
        <v>94.339622641509436</v>
      </c>
      <c r="O3556" s="5">
        <f t="shared" si="222"/>
        <v>1.1342219999999998</v>
      </c>
      <c r="P3556" s="6" t="s">
        <v>8272</v>
      </c>
      <c r="Q3556" s="6" t="s">
        <v>8273</v>
      </c>
      <c r="R3556" s="11">
        <f t="shared" si="223"/>
        <v>42015.675451388888</v>
      </c>
      <c r="S3556" s="12">
        <f t="shared" si="220"/>
        <v>42046.333333333328</v>
      </c>
    </row>
    <row r="3557" spans="1:19" ht="43.2">
      <c r="A3557">
        <v>3555</v>
      </c>
      <c r="B3557" s="3" t="s">
        <v>3554</v>
      </c>
      <c r="C3557" s="3" t="s">
        <v>7665</v>
      </c>
      <c r="D3557" s="15">
        <v>2400</v>
      </c>
      <c r="E3557" s="1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7">
        <f t="shared" si="221"/>
        <v>171.42857142857142</v>
      </c>
      <c r="O3557" s="5">
        <f t="shared" si="222"/>
        <v>1</v>
      </c>
      <c r="P3557" s="6" t="s">
        <v>8272</v>
      </c>
      <c r="Q3557" s="6" t="s">
        <v>8273</v>
      </c>
      <c r="R3557" s="11">
        <f t="shared" si="223"/>
        <v>42661.067060185189</v>
      </c>
      <c r="S3557" s="12">
        <f t="shared" si="220"/>
        <v>42691.108726851853</v>
      </c>
    </row>
    <row r="3558" spans="1:19" ht="43.2">
      <c r="A3558">
        <v>3556</v>
      </c>
      <c r="B3558" s="3" t="s">
        <v>3555</v>
      </c>
      <c r="C3558" s="3" t="s">
        <v>7666</v>
      </c>
      <c r="D3558" s="15">
        <v>2200</v>
      </c>
      <c r="E3558" s="1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7">
        <f t="shared" si="221"/>
        <v>110</v>
      </c>
      <c r="O3558" s="5">
        <f t="shared" si="222"/>
        <v>1.0045454545454546</v>
      </c>
      <c r="P3558" s="6" t="s">
        <v>8272</v>
      </c>
      <c r="Q3558" s="6" t="s">
        <v>8273</v>
      </c>
      <c r="R3558" s="11">
        <f t="shared" si="223"/>
        <v>41808.274583333332</v>
      </c>
      <c r="S3558" s="12">
        <f t="shared" si="220"/>
        <v>41868.274583333332</v>
      </c>
    </row>
    <row r="3559" spans="1:19" ht="57.6">
      <c r="A3559">
        <v>3557</v>
      </c>
      <c r="B3559" s="3" t="s">
        <v>3556</v>
      </c>
      <c r="C3559" s="3" t="s">
        <v>7667</v>
      </c>
      <c r="D3559" s="15">
        <v>100000</v>
      </c>
      <c r="E3559" s="1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7">
        <f t="shared" si="221"/>
        <v>179.21146953405017</v>
      </c>
      <c r="O3559" s="5">
        <f t="shared" si="222"/>
        <v>1.0003599999999999</v>
      </c>
      <c r="P3559" s="6" t="s">
        <v>8272</v>
      </c>
      <c r="Q3559" s="6" t="s">
        <v>8273</v>
      </c>
      <c r="R3559" s="11">
        <f t="shared" si="223"/>
        <v>41729.901747685188</v>
      </c>
      <c r="S3559" s="12">
        <f t="shared" si="220"/>
        <v>41763.901747685188</v>
      </c>
    </row>
    <row r="3560" spans="1:19" ht="43.2">
      <c r="A3560">
        <v>3558</v>
      </c>
      <c r="B3560" s="3" t="s">
        <v>3557</v>
      </c>
      <c r="C3560" s="3" t="s">
        <v>7668</v>
      </c>
      <c r="D3560" s="15">
        <v>350</v>
      </c>
      <c r="E3560" s="1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7">
        <f t="shared" si="221"/>
        <v>15.909090909090908</v>
      </c>
      <c r="O3560" s="5">
        <f t="shared" si="222"/>
        <v>1.44</v>
      </c>
      <c r="P3560" s="6" t="s">
        <v>8272</v>
      </c>
      <c r="Q3560" s="6" t="s">
        <v>8273</v>
      </c>
      <c r="R3560" s="11">
        <f t="shared" si="223"/>
        <v>42139.441840277781</v>
      </c>
      <c r="S3560" s="12">
        <f t="shared" si="220"/>
        <v>42181.5</v>
      </c>
    </row>
    <row r="3561" spans="1:19" ht="57.6">
      <c r="A3561">
        <v>3559</v>
      </c>
      <c r="B3561" s="3" t="s">
        <v>3558</v>
      </c>
      <c r="C3561" s="3" t="s">
        <v>7669</v>
      </c>
      <c r="D3561" s="15">
        <v>1000</v>
      </c>
      <c r="E3561" s="1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7">
        <f t="shared" si="221"/>
        <v>41.666666666666664</v>
      </c>
      <c r="O3561" s="5">
        <f t="shared" si="222"/>
        <v>1.0349999999999999</v>
      </c>
      <c r="P3561" s="6" t="s">
        <v>8272</v>
      </c>
      <c r="Q3561" s="6" t="s">
        <v>8273</v>
      </c>
      <c r="R3561" s="11">
        <f t="shared" si="223"/>
        <v>42193.721157407403</v>
      </c>
      <c r="S3561" s="12">
        <f t="shared" si="220"/>
        <v>42215.998611111107</v>
      </c>
    </row>
    <row r="3562" spans="1:19" ht="43.2">
      <c r="A3562">
        <v>3560</v>
      </c>
      <c r="B3562" s="3" t="s">
        <v>3559</v>
      </c>
      <c r="C3562" s="3" t="s">
        <v>7670</v>
      </c>
      <c r="D3562" s="15">
        <v>3200</v>
      </c>
      <c r="E3562" s="1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7">
        <f t="shared" si="221"/>
        <v>43.243243243243242</v>
      </c>
      <c r="O3562" s="5">
        <f t="shared" si="222"/>
        <v>1.0843750000000001</v>
      </c>
      <c r="P3562" s="6" t="s">
        <v>8272</v>
      </c>
      <c r="Q3562" s="6" t="s">
        <v>8273</v>
      </c>
      <c r="R3562" s="11">
        <f t="shared" si="223"/>
        <v>42115.514652777776</v>
      </c>
      <c r="S3562" s="12">
        <f t="shared" si="220"/>
        <v>42150.739583333328</v>
      </c>
    </row>
    <row r="3563" spans="1:19" ht="115.2">
      <c r="A3563">
        <v>3561</v>
      </c>
      <c r="B3563" s="3" t="s">
        <v>3560</v>
      </c>
      <c r="C3563" s="3" t="s">
        <v>7671</v>
      </c>
      <c r="D3563" s="15">
        <v>2500</v>
      </c>
      <c r="E3563" s="1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7">
        <f t="shared" si="221"/>
        <v>46.296296296296298</v>
      </c>
      <c r="O3563" s="5">
        <f t="shared" si="222"/>
        <v>1.024</v>
      </c>
      <c r="P3563" s="6" t="s">
        <v>8272</v>
      </c>
      <c r="Q3563" s="6" t="s">
        <v>8273</v>
      </c>
      <c r="R3563" s="11">
        <f t="shared" si="223"/>
        <v>42203.305300925931</v>
      </c>
      <c r="S3563" s="12">
        <f t="shared" si="220"/>
        <v>42221.4</v>
      </c>
    </row>
    <row r="3564" spans="1:19" ht="43.2">
      <c r="A3564">
        <v>3562</v>
      </c>
      <c r="B3564" s="3" t="s">
        <v>3561</v>
      </c>
      <c r="C3564" s="3" t="s">
        <v>7672</v>
      </c>
      <c r="D3564" s="15">
        <v>315</v>
      </c>
      <c r="E3564" s="1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7">
        <f t="shared" si="221"/>
        <v>10.161290322580646</v>
      </c>
      <c r="O3564" s="5">
        <f t="shared" si="222"/>
        <v>1.4888888888888889</v>
      </c>
      <c r="P3564" s="6" t="s">
        <v>8272</v>
      </c>
      <c r="Q3564" s="6" t="s">
        <v>8273</v>
      </c>
      <c r="R3564" s="11">
        <f t="shared" si="223"/>
        <v>42433.386886574073</v>
      </c>
      <c r="S3564" s="12">
        <f t="shared" si="220"/>
        <v>42442.541666666672</v>
      </c>
    </row>
    <row r="3565" spans="1:19" ht="43.2">
      <c r="A3565">
        <v>3563</v>
      </c>
      <c r="B3565" s="3" t="s">
        <v>3562</v>
      </c>
      <c r="C3565" s="3" t="s">
        <v>7673</v>
      </c>
      <c r="D3565" s="15">
        <v>500</v>
      </c>
      <c r="E3565" s="1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7">
        <f t="shared" si="221"/>
        <v>20</v>
      </c>
      <c r="O3565" s="5">
        <f t="shared" si="222"/>
        <v>1.0549000000000002</v>
      </c>
      <c r="P3565" s="6" t="s">
        <v>8272</v>
      </c>
      <c r="Q3565" s="6" t="s">
        <v>8273</v>
      </c>
      <c r="R3565" s="11">
        <f t="shared" si="223"/>
        <v>42555.296944444446</v>
      </c>
      <c r="S3565" s="12">
        <f t="shared" si="220"/>
        <v>42583.416666666672</v>
      </c>
    </row>
    <row r="3566" spans="1:19" ht="28.8">
      <c r="A3566">
        <v>3564</v>
      </c>
      <c r="B3566" s="3" t="s">
        <v>3563</v>
      </c>
      <c r="C3566" s="3" t="s">
        <v>7674</v>
      </c>
      <c r="D3566" s="15">
        <v>1000</v>
      </c>
      <c r="E3566" s="1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7">
        <f t="shared" si="221"/>
        <v>58.823529411764703</v>
      </c>
      <c r="O3566" s="5">
        <f t="shared" si="222"/>
        <v>1.0049999999999999</v>
      </c>
      <c r="P3566" s="6" t="s">
        <v>8272</v>
      </c>
      <c r="Q3566" s="6" t="s">
        <v>8273</v>
      </c>
      <c r="R3566" s="11">
        <f t="shared" si="223"/>
        <v>42236.248252314814</v>
      </c>
      <c r="S3566" s="12">
        <f t="shared" si="220"/>
        <v>42282.291666666672</v>
      </c>
    </row>
    <row r="3567" spans="1:19" ht="43.2">
      <c r="A3567">
        <v>3565</v>
      </c>
      <c r="B3567" s="3" t="s">
        <v>3564</v>
      </c>
      <c r="C3567" s="3" t="s">
        <v>7675</v>
      </c>
      <c r="D3567" s="15">
        <v>900</v>
      </c>
      <c r="E3567" s="1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7">
        <f t="shared" si="221"/>
        <v>75</v>
      </c>
      <c r="O3567" s="5">
        <f t="shared" si="222"/>
        <v>1.3055555555555556</v>
      </c>
      <c r="P3567" s="6" t="s">
        <v>8272</v>
      </c>
      <c r="Q3567" s="6" t="s">
        <v>8273</v>
      </c>
      <c r="R3567" s="11">
        <f t="shared" si="223"/>
        <v>41974.368148148147</v>
      </c>
      <c r="S3567" s="12">
        <f t="shared" si="220"/>
        <v>42004.368148148147</v>
      </c>
    </row>
    <row r="3568" spans="1:19" ht="43.2">
      <c r="A3568">
        <v>3566</v>
      </c>
      <c r="B3568" s="3" t="s">
        <v>3565</v>
      </c>
      <c r="C3568" s="3" t="s">
        <v>7676</v>
      </c>
      <c r="D3568" s="15">
        <v>2000</v>
      </c>
      <c r="E3568" s="1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7">
        <f t="shared" si="221"/>
        <v>52.631578947368418</v>
      </c>
      <c r="O3568" s="5">
        <f t="shared" si="222"/>
        <v>1.0475000000000001</v>
      </c>
      <c r="P3568" s="6" t="s">
        <v>8272</v>
      </c>
      <c r="Q3568" s="6" t="s">
        <v>8273</v>
      </c>
      <c r="R3568" s="11">
        <f t="shared" si="223"/>
        <v>41997.132905092592</v>
      </c>
      <c r="S3568" s="12">
        <f t="shared" si="220"/>
        <v>42027.132905092592</v>
      </c>
    </row>
    <row r="3569" spans="1:19" ht="43.2">
      <c r="A3569">
        <v>3567</v>
      </c>
      <c r="B3569" s="3" t="s">
        <v>3566</v>
      </c>
      <c r="C3569" s="3" t="s">
        <v>7677</v>
      </c>
      <c r="D3569" s="15">
        <v>1000</v>
      </c>
      <c r="E3569" s="1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7">
        <f t="shared" si="221"/>
        <v>24.390243902439025</v>
      </c>
      <c r="O3569" s="5">
        <f t="shared" si="222"/>
        <v>1.0880000000000001</v>
      </c>
      <c r="P3569" s="6" t="s">
        <v>8272</v>
      </c>
      <c r="Q3569" s="6" t="s">
        <v>8273</v>
      </c>
      <c r="R3569" s="11">
        <f t="shared" si="223"/>
        <v>42135.435694444444</v>
      </c>
      <c r="S3569" s="12">
        <f t="shared" si="220"/>
        <v>42165.435694444444</v>
      </c>
    </row>
    <row r="3570" spans="1:19" ht="43.2">
      <c r="A3570">
        <v>3568</v>
      </c>
      <c r="B3570" s="3" t="s">
        <v>3567</v>
      </c>
      <c r="C3570" s="3" t="s">
        <v>7678</v>
      </c>
      <c r="D3570" s="15">
        <v>1000</v>
      </c>
      <c r="E3570" s="1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7">
        <f t="shared" si="221"/>
        <v>52.631578947368418</v>
      </c>
      <c r="O3570" s="5">
        <f t="shared" si="222"/>
        <v>1.1100000000000001</v>
      </c>
      <c r="P3570" s="6" t="s">
        <v>8272</v>
      </c>
      <c r="Q3570" s="6" t="s">
        <v>8273</v>
      </c>
      <c r="R3570" s="11">
        <f t="shared" si="223"/>
        <v>41869.365671296298</v>
      </c>
      <c r="S3570" s="12">
        <f t="shared" si="220"/>
        <v>41899.365671296298</v>
      </c>
    </row>
    <row r="3571" spans="1:19" ht="43.2">
      <c r="A3571">
        <v>3569</v>
      </c>
      <c r="B3571" s="3" t="s">
        <v>3568</v>
      </c>
      <c r="C3571" s="3" t="s">
        <v>7679</v>
      </c>
      <c r="D3571" s="15">
        <v>5000</v>
      </c>
      <c r="E3571" s="1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7">
        <f t="shared" si="221"/>
        <v>121.95121951219512</v>
      </c>
      <c r="O3571" s="5">
        <f t="shared" si="222"/>
        <v>1.0047999999999999</v>
      </c>
      <c r="P3571" s="6" t="s">
        <v>8272</v>
      </c>
      <c r="Q3571" s="6" t="s">
        <v>8273</v>
      </c>
      <c r="R3571" s="11">
        <f t="shared" si="223"/>
        <v>41982.313611111109</v>
      </c>
      <c r="S3571" s="12">
        <f t="shared" si="220"/>
        <v>42012.313611111109</v>
      </c>
    </row>
    <row r="3572" spans="1:19" ht="43.2">
      <c r="A3572">
        <v>3570</v>
      </c>
      <c r="B3572" s="3" t="s">
        <v>3569</v>
      </c>
      <c r="C3572" s="3" t="s">
        <v>7680</v>
      </c>
      <c r="D3572" s="15">
        <v>2000</v>
      </c>
      <c r="E3572" s="1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7">
        <f t="shared" si="221"/>
        <v>76.92307692307692</v>
      </c>
      <c r="O3572" s="5">
        <f t="shared" si="222"/>
        <v>1.1435</v>
      </c>
      <c r="P3572" s="6" t="s">
        <v>8272</v>
      </c>
      <c r="Q3572" s="6" t="s">
        <v>8273</v>
      </c>
      <c r="R3572" s="11">
        <f t="shared" si="223"/>
        <v>41975.956979166665</v>
      </c>
      <c r="S3572" s="12">
        <f t="shared" si="220"/>
        <v>42003.916666666672</v>
      </c>
    </row>
    <row r="3573" spans="1:19" ht="43.2">
      <c r="A3573">
        <v>3571</v>
      </c>
      <c r="B3573" s="3" t="s">
        <v>3570</v>
      </c>
      <c r="C3573" s="3" t="s">
        <v>7681</v>
      </c>
      <c r="D3573" s="15">
        <v>1500</v>
      </c>
      <c r="E3573" s="1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7">
        <f t="shared" si="221"/>
        <v>60</v>
      </c>
      <c r="O3573" s="5">
        <f t="shared" si="222"/>
        <v>1.2206666666666666</v>
      </c>
      <c r="P3573" s="6" t="s">
        <v>8272</v>
      </c>
      <c r="Q3573" s="6" t="s">
        <v>8273</v>
      </c>
      <c r="R3573" s="11">
        <f t="shared" si="223"/>
        <v>41912.483946759261</v>
      </c>
      <c r="S3573" s="12">
        <f t="shared" si="220"/>
        <v>41942.483946759261</v>
      </c>
    </row>
    <row r="3574" spans="1:19" ht="28.8">
      <c r="A3574">
        <v>3572</v>
      </c>
      <c r="B3574" s="3" t="s">
        <v>3571</v>
      </c>
      <c r="C3574" s="3" t="s">
        <v>7682</v>
      </c>
      <c r="D3574" s="15">
        <v>500</v>
      </c>
      <c r="E3574" s="1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7">
        <f t="shared" si="221"/>
        <v>55.555555555555557</v>
      </c>
      <c r="O3574" s="5">
        <f t="shared" si="222"/>
        <v>1</v>
      </c>
      <c r="P3574" s="6" t="s">
        <v>8272</v>
      </c>
      <c r="Q3574" s="6" t="s">
        <v>8273</v>
      </c>
      <c r="R3574" s="11">
        <f t="shared" si="223"/>
        <v>42146.195393518516</v>
      </c>
      <c r="S3574" s="12">
        <f t="shared" si="220"/>
        <v>42176.195393518516</v>
      </c>
    </row>
    <row r="3575" spans="1:19" ht="43.2">
      <c r="A3575">
        <v>3573</v>
      </c>
      <c r="B3575" s="3" t="s">
        <v>3572</v>
      </c>
      <c r="C3575" s="3" t="s">
        <v>7683</v>
      </c>
      <c r="D3575" s="15">
        <v>3000</v>
      </c>
      <c r="E3575" s="1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7">
        <f t="shared" si="221"/>
        <v>38.46153846153846</v>
      </c>
      <c r="O3575" s="5">
        <f t="shared" si="222"/>
        <v>1.028</v>
      </c>
      <c r="P3575" s="6" t="s">
        <v>8272</v>
      </c>
      <c r="Q3575" s="6" t="s">
        <v>8273</v>
      </c>
      <c r="R3575" s="11">
        <f t="shared" si="223"/>
        <v>41921.000532407408</v>
      </c>
      <c r="S3575" s="12">
        <f t="shared" si="220"/>
        <v>41951.042199074072</v>
      </c>
    </row>
    <row r="3576" spans="1:19" ht="43.2">
      <c r="A3576">
        <v>3574</v>
      </c>
      <c r="B3576" s="3" t="s">
        <v>3573</v>
      </c>
      <c r="C3576" s="3" t="s">
        <v>7684</v>
      </c>
      <c r="D3576" s="15">
        <v>5800</v>
      </c>
      <c r="E3576" s="1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7">
        <f t="shared" si="221"/>
        <v>128.88888888888889</v>
      </c>
      <c r="O3576" s="5">
        <f t="shared" si="222"/>
        <v>1.0612068965517241</v>
      </c>
      <c r="P3576" s="6" t="s">
        <v>8272</v>
      </c>
      <c r="Q3576" s="6" t="s">
        <v>8273</v>
      </c>
      <c r="R3576" s="11">
        <f t="shared" si="223"/>
        <v>41926.567685185189</v>
      </c>
      <c r="S3576" s="12">
        <f t="shared" si="220"/>
        <v>41956.609351851846</v>
      </c>
    </row>
    <row r="3577" spans="1:19" ht="43.2">
      <c r="A3577">
        <v>3575</v>
      </c>
      <c r="B3577" s="3" t="s">
        <v>3574</v>
      </c>
      <c r="C3577" s="3" t="s">
        <v>7685</v>
      </c>
      <c r="D3577" s="15">
        <v>10000</v>
      </c>
      <c r="E3577" s="1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7">
        <f t="shared" si="221"/>
        <v>98.039215686274517</v>
      </c>
      <c r="O3577" s="5">
        <f t="shared" si="222"/>
        <v>1.0133000000000001</v>
      </c>
      <c r="P3577" s="6" t="s">
        <v>8272</v>
      </c>
      <c r="Q3577" s="6" t="s">
        <v>8273</v>
      </c>
      <c r="R3577" s="11">
        <f t="shared" si="223"/>
        <v>42561.408877314811</v>
      </c>
      <c r="S3577" s="12">
        <f t="shared" si="220"/>
        <v>42592.790972222225</v>
      </c>
    </row>
    <row r="3578" spans="1:19" ht="43.2">
      <c r="A3578">
        <v>3576</v>
      </c>
      <c r="B3578" s="3" t="s">
        <v>3575</v>
      </c>
      <c r="C3578" s="3" t="s">
        <v>7686</v>
      </c>
      <c r="D3578" s="15">
        <v>100</v>
      </c>
      <c r="E3578" s="1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7">
        <f t="shared" si="221"/>
        <v>20</v>
      </c>
      <c r="O3578" s="5">
        <f t="shared" si="222"/>
        <v>1</v>
      </c>
      <c r="P3578" s="6" t="s">
        <v>8272</v>
      </c>
      <c r="Q3578" s="6" t="s">
        <v>8273</v>
      </c>
      <c r="R3578" s="11">
        <f t="shared" si="223"/>
        <v>42649.17423611111</v>
      </c>
      <c r="S3578" s="12">
        <f t="shared" si="220"/>
        <v>42709.215902777782</v>
      </c>
    </row>
    <row r="3579" spans="1:19" ht="43.2">
      <c r="A3579">
        <v>3577</v>
      </c>
      <c r="B3579" s="3" t="s">
        <v>3576</v>
      </c>
      <c r="C3579" s="3" t="s">
        <v>7687</v>
      </c>
      <c r="D3579" s="15">
        <v>600</v>
      </c>
      <c r="E3579" s="1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7">
        <f t="shared" si="221"/>
        <v>22.222222222222221</v>
      </c>
      <c r="O3579" s="5">
        <f t="shared" si="222"/>
        <v>1.3</v>
      </c>
      <c r="P3579" s="6" t="s">
        <v>8272</v>
      </c>
      <c r="Q3579" s="6" t="s">
        <v>8273</v>
      </c>
      <c r="R3579" s="11">
        <f t="shared" si="223"/>
        <v>42093.411840277782</v>
      </c>
      <c r="S3579" s="12">
        <f t="shared" si="220"/>
        <v>42119.89444444445</v>
      </c>
    </row>
    <row r="3580" spans="1:19" ht="43.2">
      <c r="A3580">
        <v>3578</v>
      </c>
      <c r="B3580" s="3" t="s">
        <v>3577</v>
      </c>
      <c r="C3580" s="3" t="s">
        <v>7688</v>
      </c>
      <c r="D3580" s="15">
        <v>1500</v>
      </c>
      <c r="E3580" s="1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7">
        <f t="shared" si="221"/>
        <v>40.54054054054054</v>
      </c>
      <c r="O3580" s="5">
        <f t="shared" si="222"/>
        <v>1.0001333333333333</v>
      </c>
      <c r="P3580" s="6" t="s">
        <v>8272</v>
      </c>
      <c r="Q3580" s="6" t="s">
        <v>8273</v>
      </c>
      <c r="R3580" s="11">
        <f t="shared" si="223"/>
        <v>42460.358530092592</v>
      </c>
      <c r="S3580" s="12">
        <f t="shared" si="220"/>
        <v>42490.358530092592</v>
      </c>
    </row>
    <row r="3581" spans="1:19" ht="43.2">
      <c r="A3581">
        <v>3579</v>
      </c>
      <c r="B3581" s="3" t="s">
        <v>3578</v>
      </c>
      <c r="C3581" s="3" t="s">
        <v>7689</v>
      </c>
      <c r="D3581" s="15">
        <v>500</v>
      </c>
      <c r="E3581" s="1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7">
        <f t="shared" si="221"/>
        <v>35.714285714285715</v>
      </c>
      <c r="O3581" s="5">
        <f t="shared" si="222"/>
        <v>1</v>
      </c>
      <c r="P3581" s="6" t="s">
        <v>8272</v>
      </c>
      <c r="Q3581" s="6" t="s">
        <v>8273</v>
      </c>
      <c r="R3581" s="11">
        <f t="shared" si="223"/>
        <v>42430.387222222227</v>
      </c>
      <c r="S3581" s="12">
        <f t="shared" si="220"/>
        <v>42460.345555555556</v>
      </c>
    </row>
    <row r="3582" spans="1:19" ht="43.2">
      <c r="A3582">
        <v>3580</v>
      </c>
      <c r="B3582" s="3" t="s">
        <v>3579</v>
      </c>
      <c r="C3582" s="3" t="s">
        <v>7690</v>
      </c>
      <c r="D3582" s="15">
        <v>900</v>
      </c>
      <c r="E3582" s="1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7">
        <f t="shared" si="221"/>
        <v>33.333333333333336</v>
      </c>
      <c r="O3582" s="5">
        <f t="shared" si="222"/>
        <v>1.1388888888888888</v>
      </c>
      <c r="P3582" s="6" t="s">
        <v>8272</v>
      </c>
      <c r="Q3582" s="6" t="s">
        <v>8273</v>
      </c>
      <c r="R3582" s="11">
        <f t="shared" si="223"/>
        <v>42025.801180555558</v>
      </c>
      <c r="S3582" s="12">
        <f t="shared" si="220"/>
        <v>42063.832638888889</v>
      </c>
    </row>
    <row r="3583" spans="1:19" ht="43.2">
      <c r="A3583">
        <v>3581</v>
      </c>
      <c r="B3583" s="3" t="s">
        <v>3580</v>
      </c>
      <c r="C3583" s="3" t="s">
        <v>7691</v>
      </c>
      <c r="D3583" s="15">
        <v>1500</v>
      </c>
      <c r="E3583" s="1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7">
        <f t="shared" si="221"/>
        <v>33.333333333333336</v>
      </c>
      <c r="O3583" s="5">
        <f t="shared" si="222"/>
        <v>1</v>
      </c>
      <c r="P3583" s="6" t="s">
        <v>8272</v>
      </c>
      <c r="Q3583" s="6" t="s">
        <v>8273</v>
      </c>
      <c r="R3583" s="11">
        <f t="shared" si="223"/>
        <v>41836.096180555556</v>
      </c>
      <c r="S3583" s="12">
        <f t="shared" si="220"/>
        <v>41850.096180555556</v>
      </c>
    </row>
    <row r="3584" spans="1:19" ht="43.2">
      <c r="A3584">
        <v>3582</v>
      </c>
      <c r="B3584" s="3" t="s">
        <v>3581</v>
      </c>
      <c r="C3584" s="3" t="s">
        <v>7692</v>
      </c>
      <c r="D3584" s="15">
        <v>1000</v>
      </c>
      <c r="E3584" s="1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7">
        <f t="shared" si="221"/>
        <v>20.408163265306122</v>
      </c>
      <c r="O3584" s="5">
        <f t="shared" si="222"/>
        <v>2.87</v>
      </c>
      <c r="P3584" s="6" t="s">
        <v>8272</v>
      </c>
      <c r="Q3584" s="6" t="s">
        <v>8273</v>
      </c>
      <c r="R3584" s="11">
        <f t="shared" si="223"/>
        <v>42450.720856481479</v>
      </c>
      <c r="S3584" s="12">
        <f t="shared" si="220"/>
        <v>42464.720856481479</v>
      </c>
    </row>
    <row r="3585" spans="1:19" ht="43.2">
      <c r="A3585">
        <v>3583</v>
      </c>
      <c r="B3585" s="3" t="s">
        <v>3582</v>
      </c>
      <c r="C3585" s="3" t="s">
        <v>7693</v>
      </c>
      <c r="D3585" s="15">
        <v>3000</v>
      </c>
      <c r="E3585" s="1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7">
        <f t="shared" si="221"/>
        <v>125</v>
      </c>
      <c r="O3585" s="5">
        <f t="shared" si="222"/>
        <v>1.085</v>
      </c>
      <c r="P3585" s="6" t="s">
        <v>8272</v>
      </c>
      <c r="Q3585" s="6" t="s">
        <v>8273</v>
      </c>
      <c r="R3585" s="11">
        <f t="shared" si="223"/>
        <v>42418.050983796296</v>
      </c>
      <c r="S3585" s="12">
        <f t="shared" si="220"/>
        <v>42478.009317129632</v>
      </c>
    </row>
    <row r="3586" spans="1:19" ht="86.4">
      <c r="A3586">
        <v>3584</v>
      </c>
      <c r="B3586" s="3" t="s">
        <v>3583</v>
      </c>
      <c r="C3586" s="3" t="s">
        <v>7694</v>
      </c>
      <c r="D3586" s="15">
        <v>3000</v>
      </c>
      <c r="E3586" s="1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7">
        <f t="shared" si="221"/>
        <v>26.785714285714285</v>
      </c>
      <c r="O3586" s="5">
        <f t="shared" si="222"/>
        <v>1.155</v>
      </c>
      <c r="P3586" s="6" t="s">
        <v>8272</v>
      </c>
      <c r="Q3586" s="6" t="s">
        <v>8273</v>
      </c>
      <c r="R3586" s="11">
        <f t="shared" si="223"/>
        <v>42167.941481481481</v>
      </c>
      <c r="S3586" s="12">
        <f t="shared" ref="S3586:S3649" si="224">(I3586/86400)+25569+(-9/24)</f>
        <v>42197.941481481481</v>
      </c>
    </row>
    <row r="3587" spans="1:19" ht="43.2">
      <c r="A3587">
        <v>3585</v>
      </c>
      <c r="B3587" s="3" t="s">
        <v>3584</v>
      </c>
      <c r="C3587" s="3" t="s">
        <v>7695</v>
      </c>
      <c r="D3587" s="15">
        <v>3400</v>
      </c>
      <c r="E3587" s="1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7">
        <f t="shared" ref="N3587:N3650" si="225">D3587/L3587</f>
        <v>147.82608695652175</v>
      </c>
      <c r="O3587" s="5">
        <f t="shared" ref="O3587:O3650" si="226">E3587/D3587</f>
        <v>1.1911764705882353</v>
      </c>
      <c r="P3587" s="6" t="s">
        <v>8272</v>
      </c>
      <c r="Q3587" s="6" t="s">
        <v>8273</v>
      </c>
      <c r="R3587" s="11">
        <f t="shared" ref="R3587:R3650" si="227">(J3587/86400)+25569+(-9/24)</f>
        <v>41964.341319444444</v>
      </c>
      <c r="S3587" s="12">
        <f t="shared" si="224"/>
        <v>41994.341319444444</v>
      </c>
    </row>
    <row r="3588" spans="1:19">
      <c r="A3588">
        <v>3586</v>
      </c>
      <c r="B3588" s="3" t="s">
        <v>3585</v>
      </c>
      <c r="C3588" s="3" t="s">
        <v>7696</v>
      </c>
      <c r="D3588" s="15">
        <v>7500</v>
      </c>
      <c r="E3588" s="1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7">
        <f t="shared" si="225"/>
        <v>138.88888888888889</v>
      </c>
      <c r="O3588" s="5">
        <f t="shared" si="226"/>
        <v>1.0942666666666667</v>
      </c>
      <c r="P3588" s="6" t="s">
        <v>8272</v>
      </c>
      <c r="Q3588" s="6" t="s">
        <v>8273</v>
      </c>
      <c r="R3588" s="11">
        <f t="shared" si="227"/>
        <v>42576.322569444441</v>
      </c>
      <c r="S3588" s="12">
        <f t="shared" si="224"/>
        <v>42636.322569444441</v>
      </c>
    </row>
    <row r="3589" spans="1:19" ht="43.2">
      <c r="A3589">
        <v>3587</v>
      </c>
      <c r="B3589" s="3" t="s">
        <v>3586</v>
      </c>
      <c r="C3589" s="3" t="s">
        <v>7697</v>
      </c>
      <c r="D3589" s="15">
        <v>500</v>
      </c>
      <c r="E3589" s="1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7">
        <f t="shared" si="225"/>
        <v>17.857142857142858</v>
      </c>
      <c r="O3589" s="5">
        <f t="shared" si="226"/>
        <v>1.266</v>
      </c>
      <c r="P3589" s="6" t="s">
        <v>8272</v>
      </c>
      <c r="Q3589" s="6" t="s">
        <v>8273</v>
      </c>
      <c r="R3589" s="11">
        <f t="shared" si="227"/>
        <v>42503.164976851855</v>
      </c>
      <c r="S3589" s="12">
        <f t="shared" si="224"/>
        <v>42548.416666666672</v>
      </c>
    </row>
    <row r="3590" spans="1:19" ht="43.2">
      <c r="A3590">
        <v>3588</v>
      </c>
      <c r="B3590" s="3" t="s">
        <v>3587</v>
      </c>
      <c r="C3590" s="3" t="s">
        <v>7698</v>
      </c>
      <c r="D3590" s="15">
        <v>200</v>
      </c>
      <c r="E3590" s="1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7">
        <f t="shared" si="225"/>
        <v>18.181818181818183</v>
      </c>
      <c r="O3590" s="5">
        <f t="shared" si="226"/>
        <v>1.0049999999999999</v>
      </c>
      <c r="P3590" s="6" t="s">
        <v>8272</v>
      </c>
      <c r="Q3590" s="6" t="s">
        <v>8273</v>
      </c>
      <c r="R3590" s="11">
        <f t="shared" si="227"/>
        <v>42101.453819444447</v>
      </c>
      <c r="S3590" s="12">
        <f t="shared" si="224"/>
        <v>42123.583333333328</v>
      </c>
    </row>
    <row r="3591" spans="1:19" ht="43.2">
      <c r="A3591">
        <v>3589</v>
      </c>
      <c r="B3591" s="3" t="s">
        <v>3588</v>
      </c>
      <c r="C3591" s="3" t="s">
        <v>7699</v>
      </c>
      <c r="D3591" s="15">
        <v>4000</v>
      </c>
      <c r="E3591" s="1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7">
        <f t="shared" si="225"/>
        <v>64.516129032258064</v>
      </c>
      <c r="O3591" s="5">
        <f t="shared" si="226"/>
        <v>1.2749999999999999</v>
      </c>
      <c r="P3591" s="6" t="s">
        <v>8272</v>
      </c>
      <c r="Q3591" s="6" t="s">
        <v>8273</v>
      </c>
      <c r="R3591" s="11">
        <f t="shared" si="227"/>
        <v>42125.272534722222</v>
      </c>
      <c r="S3591" s="12">
        <f t="shared" si="224"/>
        <v>42150.272534722222</v>
      </c>
    </row>
    <row r="3592" spans="1:19" ht="43.2">
      <c r="A3592">
        <v>3590</v>
      </c>
      <c r="B3592" s="3" t="s">
        <v>3589</v>
      </c>
      <c r="C3592" s="3" t="s">
        <v>7700</v>
      </c>
      <c r="D3592" s="15">
        <v>5000</v>
      </c>
      <c r="E3592" s="1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7">
        <f t="shared" si="225"/>
        <v>68.493150684931507</v>
      </c>
      <c r="O3592" s="5">
        <f t="shared" si="226"/>
        <v>1.0005999999999999</v>
      </c>
      <c r="P3592" s="6" t="s">
        <v>8272</v>
      </c>
      <c r="Q3592" s="6" t="s">
        <v>8273</v>
      </c>
      <c r="R3592" s="11">
        <f t="shared" si="227"/>
        <v>41901.958726851852</v>
      </c>
      <c r="S3592" s="12">
        <f t="shared" si="224"/>
        <v>41931.958726851852</v>
      </c>
    </row>
    <row r="3593" spans="1:19" ht="43.2">
      <c r="A3593">
        <v>3591</v>
      </c>
      <c r="B3593" s="3" t="s">
        <v>3590</v>
      </c>
      <c r="C3593" s="3" t="s">
        <v>7701</v>
      </c>
      <c r="D3593" s="15">
        <v>700</v>
      </c>
      <c r="E3593" s="1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7">
        <f t="shared" si="225"/>
        <v>38.888888888888886</v>
      </c>
      <c r="O3593" s="5">
        <f t="shared" si="226"/>
        <v>1.75</v>
      </c>
      <c r="P3593" s="6" t="s">
        <v>8272</v>
      </c>
      <c r="Q3593" s="6" t="s">
        <v>8273</v>
      </c>
      <c r="R3593" s="11">
        <f t="shared" si="227"/>
        <v>42003.573425925926</v>
      </c>
      <c r="S3593" s="12">
        <f t="shared" si="224"/>
        <v>42027.832638888889</v>
      </c>
    </row>
    <row r="3594" spans="1:19" ht="43.2">
      <c r="A3594">
        <v>3592</v>
      </c>
      <c r="B3594" s="3" t="s">
        <v>3591</v>
      </c>
      <c r="C3594" s="3" t="s">
        <v>7702</v>
      </c>
      <c r="D3594" s="15">
        <v>2000</v>
      </c>
      <c r="E3594" s="1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7">
        <f t="shared" si="225"/>
        <v>57.142857142857146</v>
      </c>
      <c r="O3594" s="5">
        <f t="shared" si="226"/>
        <v>1.2725</v>
      </c>
      <c r="P3594" s="6" t="s">
        <v>8272</v>
      </c>
      <c r="Q3594" s="6" t="s">
        <v>8273</v>
      </c>
      <c r="R3594" s="11">
        <f t="shared" si="227"/>
        <v>41988.454942129625</v>
      </c>
      <c r="S3594" s="12">
        <f t="shared" si="224"/>
        <v>42045.832638888889</v>
      </c>
    </row>
    <row r="3595" spans="1:19" ht="43.2">
      <c r="A3595">
        <v>3593</v>
      </c>
      <c r="B3595" s="3" t="s">
        <v>3592</v>
      </c>
      <c r="C3595" s="3" t="s">
        <v>7703</v>
      </c>
      <c r="D3595" s="15">
        <v>3000</v>
      </c>
      <c r="E3595" s="1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7">
        <f t="shared" si="225"/>
        <v>69.767441860465112</v>
      </c>
      <c r="O3595" s="5">
        <f t="shared" si="226"/>
        <v>1.1063333333333334</v>
      </c>
      <c r="P3595" s="6" t="s">
        <v>8272</v>
      </c>
      <c r="Q3595" s="6" t="s">
        <v>8273</v>
      </c>
      <c r="R3595" s="11">
        <f t="shared" si="227"/>
        <v>41974.523599537039</v>
      </c>
      <c r="S3595" s="12">
        <f t="shared" si="224"/>
        <v>42009.476388888885</v>
      </c>
    </row>
    <row r="3596" spans="1:19" ht="43.2">
      <c r="A3596">
        <v>3594</v>
      </c>
      <c r="B3596" s="3" t="s">
        <v>3593</v>
      </c>
      <c r="C3596" s="3" t="s">
        <v>7704</v>
      </c>
      <c r="D3596" s="15">
        <v>1600</v>
      </c>
      <c r="E3596" s="1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7">
        <f t="shared" si="225"/>
        <v>44.444444444444443</v>
      </c>
      <c r="O3596" s="5">
        <f t="shared" si="226"/>
        <v>1.2593749999999999</v>
      </c>
      <c r="P3596" s="6" t="s">
        <v>8272</v>
      </c>
      <c r="Q3596" s="6" t="s">
        <v>8273</v>
      </c>
      <c r="R3596" s="11">
        <f t="shared" si="227"/>
        <v>42591.691921296297</v>
      </c>
      <c r="S3596" s="12">
        <f t="shared" si="224"/>
        <v>42616.691921296297</v>
      </c>
    </row>
    <row r="3597" spans="1:19" ht="28.8">
      <c r="A3597">
        <v>3595</v>
      </c>
      <c r="B3597" s="3" t="s">
        <v>3594</v>
      </c>
      <c r="C3597" s="3" t="s">
        <v>7705</v>
      </c>
      <c r="D3597" s="15">
        <v>2600</v>
      </c>
      <c r="E3597" s="1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7">
        <f t="shared" si="225"/>
        <v>41.935483870967744</v>
      </c>
      <c r="O3597" s="5">
        <f t="shared" si="226"/>
        <v>1.1850000000000001</v>
      </c>
      <c r="P3597" s="6" t="s">
        <v>8272</v>
      </c>
      <c r="Q3597" s="6" t="s">
        <v>8273</v>
      </c>
      <c r="R3597" s="11">
        <f t="shared" si="227"/>
        <v>42049.633368055554</v>
      </c>
      <c r="S3597" s="12">
        <f t="shared" si="224"/>
        <v>42075.915972222225</v>
      </c>
    </row>
    <row r="3598" spans="1:19" ht="43.2">
      <c r="A3598">
        <v>3596</v>
      </c>
      <c r="B3598" s="3" t="s">
        <v>3595</v>
      </c>
      <c r="C3598" s="3" t="s">
        <v>7706</v>
      </c>
      <c r="D3598" s="15">
        <v>1100</v>
      </c>
      <c r="E3598" s="1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7">
        <f t="shared" si="225"/>
        <v>73.333333333333329</v>
      </c>
      <c r="O3598" s="5">
        <f t="shared" si="226"/>
        <v>1.0772727272727274</v>
      </c>
      <c r="P3598" s="6" t="s">
        <v>8272</v>
      </c>
      <c r="Q3598" s="6" t="s">
        <v>8273</v>
      </c>
      <c r="R3598" s="11">
        <f t="shared" si="227"/>
        <v>41856.340069444443</v>
      </c>
      <c r="S3598" s="12">
        <f t="shared" si="224"/>
        <v>41877.340069444443</v>
      </c>
    </row>
    <row r="3599" spans="1:19" ht="28.8">
      <c r="A3599">
        <v>3597</v>
      </c>
      <c r="B3599" s="3" t="s">
        <v>3596</v>
      </c>
      <c r="C3599" s="3" t="s">
        <v>7707</v>
      </c>
      <c r="D3599" s="15">
        <v>2500</v>
      </c>
      <c r="E3599" s="1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7">
        <f t="shared" si="225"/>
        <v>75.757575757575751</v>
      </c>
      <c r="O3599" s="5">
        <f t="shared" si="226"/>
        <v>1.026</v>
      </c>
      <c r="P3599" s="6" t="s">
        <v>8272</v>
      </c>
      <c r="Q3599" s="6" t="s">
        <v>8273</v>
      </c>
      <c r="R3599" s="11">
        <f t="shared" si="227"/>
        <v>42417.210532407407</v>
      </c>
      <c r="S3599" s="12">
        <f t="shared" si="224"/>
        <v>42431.874305555553</v>
      </c>
    </row>
    <row r="3600" spans="1:19" ht="43.2">
      <c r="A3600">
        <v>3598</v>
      </c>
      <c r="B3600" s="3" t="s">
        <v>3597</v>
      </c>
      <c r="C3600" s="3" t="s">
        <v>7708</v>
      </c>
      <c r="D3600" s="15">
        <v>1000</v>
      </c>
      <c r="E3600" s="1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7">
        <f t="shared" si="225"/>
        <v>37.037037037037038</v>
      </c>
      <c r="O3600" s="5">
        <f t="shared" si="226"/>
        <v>1.101</v>
      </c>
      <c r="P3600" s="6" t="s">
        <v>8272</v>
      </c>
      <c r="Q3600" s="6" t="s">
        <v>8273</v>
      </c>
      <c r="R3600" s="11">
        <f t="shared" si="227"/>
        <v>41866.42386574074</v>
      </c>
      <c r="S3600" s="12">
        <f t="shared" si="224"/>
        <v>41884.832638888889</v>
      </c>
    </row>
    <row r="3601" spans="1:19" ht="43.2">
      <c r="A3601">
        <v>3599</v>
      </c>
      <c r="B3601" s="3" t="s">
        <v>3598</v>
      </c>
      <c r="C3601" s="3" t="s">
        <v>7709</v>
      </c>
      <c r="D3601" s="15">
        <v>500</v>
      </c>
      <c r="E3601" s="1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7">
        <f t="shared" si="225"/>
        <v>29.411764705882351</v>
      </c>
      <c r="O3601" s="5">
        <f t="shared" si="226"/>
        <v>2.02</v>
      </c>
      <c r="P3601" s="6" t="s">
        <v>8272</v>
      </c>
      <c r="Q3601" s="6" t="s">
        <v>8273</v>
      </c>
      <c r="R3601" s="11">
        <f t="shared" si="227"/>
        <v>42220.41987268519</v>
      </c>
      <c r="S3601" s="12">
        <f t="shared" si="224"/>
        <v>42245.625</v>
      </c>
    </row>
    <row r="3602" spans="1:19" ht="28.8">
      <c r="A3602">
        <v>3600</v>
      </c>
      <c r="B3602" s="3" t="s">
        <v>3599</v>
      </c>
      <c r="C3602" s="3" t="s">
        <v>7710</v>
      </c>
      <c r="D3602" s="15">
        <v>10</v>
      </c>
      <c r="E3602" s="1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7">
        <f t="shared" si="225"/>
        <v>2.5</v>
      </c>
      <c r="O3602" s="5">
        <f t="shared" si="226"/>
        <v>1.3</v>
      </c>
      <c r="P3602" s="6" t="s">
        <v>8272</v>
      </c>
      <c r="Q3602" s="6" t="s">
        <v>8273</v>
      </c>
      <c r="R3602" s="11">
        <f t="shared" si="227"/>
        <v>42628.474120370374</v>
      </c>
      <c r="S3602" s="12">
        <f t="shared" si="224"/>
        <v>42656.474120370374</v>
      </c>
    </row>
    <row r="3603" spans="1:19" ht="43.2">
      <c r="A3603">
        <v>3601</v>
      </c>
      <c r="B3603" s="3" t="s">
        <v>3600</v>
      </c>
      <c r="C3603" s="3" t="s">
        <v>7711</v>
      </c>
      <c r="D3603" s="15">
        <v>2000</v>
      </c>
      <c r="E3603" s="1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7">
        <f t="shared" si="225"/>
        <v>37.735849056603776</v>
      </c>
      <c r="O3603" s="5">
        <f t="shared" si="226"/>
        <v>1.0435000000000001</v>
      </c>
      <c r="P3603" s="6" t="s">
        <v>8272</v>
      </c>
      <c r="Q3603" s="6" t="s">
        <v>8273</v>
      </c>
      <c r="R3603" s="11">
        <f t="shared" si="227"/>
        <v>41990.62363425926</v>
      </c>
      <c r="S3603" s="12">
        <f t="shared" si="224"/>
        <v>42020.62363425926</v>
      </c>
    </row>
    <row r="3604" spans="1:19" ht="57.6">
      <c r="A3604">
        <v>3602</v>
      </c>
      <c r="B3604" s="3" t="s">
        <v>3601</v>
      </c>
      <c r="C3604" s="3" t="s">
        <v>7712</v>
      </c>
      <c r="D3604" s="15">
        <v>4000</v>
      </c>
      <c r="E3604" s="1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7">
        <f t="shared" si="225"/>
        <v>81.632653061224488</v>
      </c>
      <c r="O3604" s="5">
        <f t="shared" si="226"/>
        <v>1.0004999999999999</v>
      </c>
      <c r="P3604" s="6" t="s">
        <v>8272</v>
      </c>
      <c r="Q3604" s="6" t="s">
        <v>8273</v>
      </c>
      <c r="R3604" s="11">
        <f t="shared" si="227"/>
        <v>42447.519432870366</v>
      </c>
      <c r="S3604" s="12">
        <f t="shared" si="224"/>
        <v>42507.519432870366</v>
      </c>
    </row>
    <row r="3605" spans="1:19" ht="43.2">
      <c r="A3605">
        <v>3603</v>
      </c>
      <c r="B3605" s="3" t="s">
        <v>3602</v>
      </c>
      <c r="C3605" s="3" t="s">
        <v>7713</v>
      </c>
      <c r="D3605" s="15">
        <v>1500</v>
      </c>
      <c r="E3605" s="1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7">
        <f t="shared" si="225"/>
        <v>26.315789473684209</v>
      </c>
      <c r="O3605" s="5">
        <f t="shared" si="226"/>
        <v>1.7066666666666668</v>
      </c>
      <c r="P3605" s="6" t="s">
        <v>8272</v>
      </c>
      <c r="Q3605" s="6" t="s">
        <v>8273</v>
      </c>
      <c r="R3605" s="11">
        <f t="shared" si="227"/>
        <v>42283.489351851851</v>
      </c>
      <c r="S3605" s="12">
        <f t="shared" si="224"/>
        <v>42313.531018518523</v>
      </c>
    </row>
    <row r="3606" spans="1:19" ht="43.2">
      <c r="A3606">
        <v>3604</v>
      </c>
      <c r="B3606" s="3" t="s">
        <v>3603</v>
      </c>
      <c r="C3606" s="3" t="s">
        <v>7714</v>
      </c>
      <c r="D3606" s="15">
        <v>3000</v>
      </c>
      <c r="E3606" s="1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7">
        <f t="shared" si="225"/>
        <v>43.478260869565219</v>
      </c>
      <c r="O3606" s="5">
        <f t="shared" si="226"/>
        <v>1.1283333333333334</v>
      </c>
      <c r="P3606" s="6" t="s">
        <v>8272</v>
      </c>
      <c r="Q3606" s="6" t="s">
        <v>8273</v>
      </c>
      <c r="R3606" s="11">
        <f t="shared" si="227"/>
        <v>42482.640694444446</v>
      </c>
      <c r="S3606" s="12">
        <f t="shared" si="224"/>
        <v>42488.915972222225</v>
      </c>
    </row>
    <row r="3607" spans="1:19" ht="57.6">
      <c r="A3607">
        <v>3605</v>
      </c>
      <c r="B3607" s="3" t="s">
        <v>3604</v>
      </c>
      <c r="C3607" s="3" t="s">
        <v>7715</v>
      </c>
      <c r="D3607" s="15">
        <v>250</v>
      </c>
      <c r="E3607" s="1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7">
        <f t="shared" si="225"/>
        <v>16.666666666666668</v>
      </c>
      <c r="O3607" s="5">
        <f t="shared" si="226"/>
        <v>1.84</v>
      </c>
      <c r="P3607" s="6" t="s">
        <v>8272</v>
      </c>
      <c r="Q3607" s="6" t="s">
        <v>8273</v>
      </c>
      <c r="R3607" s="11">
        <f t="shared" si="227"/>
        <v>42383.418124999997</v>
      </c>
      <c r="S3607" s="12">
        <f t="shared" si="224"/>
        <v>42413.418124999997</v>
      </c>
    </row>
    <row r="3608" spans="1:19" ht="43.2">
      <c r="A3608">
        <v>3606</v>
      </c>
      <c r="B3608" s="3" t="s">
        <v>3605</v>
      </c>
      <c r="C3608" s="3" t="s">
        <v>7716</v>
      </c>
      <c r="D3608" s="15">
        <v>3000</v>
      </c>
      <c r="E3608" s="1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7">
        <f t="shared" si="225"/>
        <v>46.875</v>
      </c>
      <c r="O3608" s="5">
        <f t="shared" si="226"/>
        <v>1.3026666666666666</v>
      </c>
      <c r="P3608" s="6" t="s">
        <v>8272</v>
      </c>
      <c r="Q3608" s="6" t="s">
        <v>8273</v>
      </c>
      <c r="R3608" s="11">
        <f t="shared" si="227"/>
        <v>42566.229826388888</v>
      </c>
      <c r="S3608" s="12">
        <f t="shared" si="224"/>
        <v>42596.229826388888</v>
      </c>
    </row>
    <row r="3609" spans="1:19" ht="28.8">
      <c r="A3609">
        <v>3607</v>
      </c>
      <c r="B3609" s="3" t="s">
        <v>3606</v>
      </c>
      <c r="C3609" s="3" t="s">
        <v>7717</v>
      </c>
      <c r="D3609" s="15">
        <v>550</v>
      </c>
      <c r="E3609" s="1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7">
        <f t="shared" si="225"/>
        <v>27.5</v>
      </c>
      <c r="O3609" s="5">
        <f t="shared" si="226"/>
        <v>1.0545454545454545</v>
      </c>
      <c r="P3609" s="6" t="s">
        <v>8272</v>
      </c>
      <c r="Q3609" s="6" t="s">
        <v>8273</v>
      </c>
      <c r="R3609" s="11">
        <f t="shared" si="227"/>
        <v>42338.588912037041</v>
      </c>
      <c r="S3609" s="12">
        <f t="shared" si="224"/>
        <v>42352.625</v>
      </c>
    </row>
    <row r="3610" spans="1:19" ht="43.2">
      <c r="A3610">
        <v>3608</v>
      </c>
      <c r="B3610" s="3" t="s">
        <v>3607</v>
      </c>
      <c r="C3610" s="3" t="s">
        <v>7718</v>
      </c>
      <c r="D3610" s="15">
        <v>800</v>
      </c>
      <c r="E3610" s="1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7">
        <f t="shared" si="225"/>
        <v>29.62962962962963</v>
      </c>
      <c r="O3610" s="5">
        <f t="shared" si="226"/>
        <v>1</v>
      </c>
      <c r="P3610" s="6" t="s">
        <v>8272</v>
      </c>
      <c r="Q3610" s="6" t="s">
        <v>8273</v>
      </c>
      <c r="R3610" s="11">
        <f t="shared" si="227"/>
        <v>42506.334374999999</v>
      </c>
      <c r="S3610" s="12">
        <f t="shared" si="224"/>
        <v>42538.208333333328</v>
      </c>
    </row>
    <row r="3611" spans="1:19" ht="43.2">
      <c r="A3611">
        <v>3609</v>
      </c>
      <c r="B3611" s="3" t="s">
        <v>3608</v>
      </c>
      <c r="C3611" s="3" t="s">
        <v>7719</v>
      </c>
      <c r="D3611" s="15">
        <v>1960</v>
      </c>
      <c r="E3611" s="1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7">
        <f t="shared" si="225"/>
        <v>93.333333333333329</v>
      </c>
      <c r="O3611" s="5">
        <f t="shared" si="226"/>
        <v>1.5331632653061225</v>
      </c>
      <c r="P3611" s="6" t="s">
        <v>8272</v>
      </c>
      <c r="Q3611" s="6" t="s">
        <v>8273</v>
      </c>
      <c r="R3611" s="11">
        <f t="shared" si="227"/>
        <v>42429.616724537038</v>
      </c>
      <c r="S3611" s="12">
        <f t="shared" si="224"/>
        <v>42459.575057870374</v>
      </c>
    </row>
    <row r="3612" spans="1:19" ht="43.2">
      <c r="A3612">
        <v>3610</v>
      </c>
      <c r="B3612" s="3" t="s">
        <v>3609</v>
      </c>
      <c r="C3612" s="3" t="s">
        <v>7720</v>
      </c>
      <c r="D3612" s="15">
        <v>1000</v>
      </c>
      <c r="E3612" s="1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7">
        <f t="shared" si="225"/>
        <v>32.258064516129032</v>
      </c>
      <c r="O3612" s="5">
        <f t="shared" si="226"/>
        <v>1.623</v>
      </c>
      <c r="P3612" s="6" t="s">
        <v>8272</v>
      </c>
      <c r="Q3612" s="6" t="s">
        <v>8273</v>
      </c>
      <c r="R3612" s="11">
        <f t="shared" si="227"/>
        <v>42203.057129629626</v>
      </c>
      <c r="S3612" s="12">
        <f t="shared" si="224"/>
        <v>42233.057129629626</v>
      </c>
    </row>
    <row r="3613" spans="1:19" ht="43.2">
      <c r="A3613">
        <v>3611</v>
      </c>
      <c r="B3613" s="3" t="s">
        <v>3610</v>
      </c>
      <c r="C3613" s="3" t="s">
        <v>7721</v>
      </c>
      <c r="D3613" s="15">
        <v>2500</v>
      </c>
      <c r="E3613" s="1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7">
        <f t="shared" si="225"/>
        <v>49.019607843137258</v>
      </c>
      <c r="O3613" s="5">
        <f t="shared" si="226"/>
        <v>1.36</v>
      </c>
      <c r="P3613" s="6" t="s">
        <v>8272</v>
      </c>
      <c r="Q3613" s="6" t="s">
        <v>8273</v>
      </c>
      <c r="R3613" s="11">
        <f t="shared" si="227"/>
        <v>42071.995381944449</v>
      </c>
      <c r="S3613" s="12">
        <f t="shared" si="224"/>
        <v>42101.995381944449</v>
      </c>
    </row>
    <row r="3614" spans="1:19" ht="43.2">
      <c r="A3614">
        <v>3612</v>
      </c>
      <c r="B3614" s="3" t="s">
        <v>3611</v>
      </c>
      <c r="C3614" s="3" t="s">
        <v>7722</v>
      </c>
      <c r="D3614" s="15">
        <v>5000</v>
      </c>
      <c r="E3614" s="1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7">
        <f t="shared" si="225"/>
        <v>87.719298245614041</v>
      </c>
      <c r="O3614" s="5">
        <f t="shared" si="226"/>
        <v>1.444</v>
      </c>
      <c r="P3614" s="6" t="s">
        <v>8272</v>
      </c>
      <c r="Q3614" s="6" t="s">
        <v>8273</v>
      </c>
      <c r="R3614" s="11">
        <f t="shared" si="227"/>
        <v>41789.351979166662</v>
      </c>
      <c r="S3614" s="12">
        <f t="shared" si="224"/>
        <v>41799.351979166662</v>
      </c>
    </row>
    <row r="3615" spans="1:19" ht="43.2">
      <c r="A3615">
        <v>3613</v>
      </c>
      <c r="B3615" s="3" t="s">
        <v>3612</v>
      </c>
      <c r="C3615" s="3" t="s">
        <v>7723</v>
      </c>
      <c r="D3615" s="15">
        <v>1250</v>
      </c>
      <c r="E3615" s="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7">
        <f t="shared" si="225"/>
        <v>62.5</v>
      </c>
      <c r="O3615" s="5">
        <f t="shared" si="226"/>
        <v>1</v>
      </c>
      <c r="P3615" s="6" t="s">
        <v>8272</v>
      </c>
      <c r="Q3615" s="6" t="s">
        <v>8273</v>
      </c>
      <c r="R3615" s="11">
        <f t="shared" si="227"/>
        <v>41788.21497685185</v>
      </c>
      <c r="S3615" s="12">
        <f t="shared" si="224"/>
        <v>41818.21497685185</v>
      </c>
    </row>
    <row r="3616" spans="1:19" ht="43.2">
      <c r="A3616">
        <v>3614</v>
      </c>
      <c r="B3616" s="3" t="s">
        <v>3439</v>
      </c>
      <c r="C3616" s="3" t="s">
        <v>7724</v>
      </c>
      <c r="D3616" s="15">
        <v>2500</v>
      </c>
      <c r="E3616" s="1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7">
        <f t="shared" si="225"/>
        <v>35.2112676056338</v>
      </c>
      <c r="O3616" s="5">
        <f t="shared" si="226"/>
        <v>1.008</v>
      </c>
      <c r="P3616" s="6" t="s">
        <v>8272</v>
      </c>
      <c r="Q3616" s="6" t="s">
        <v>8273</v>
      </c>
      <c r="R3616" s="11">
        <f t="shared" si="227"/>
        <v>42143.666851851856</v>
      </c>
      <c r="S3616" s="12">
        <f t="shared" si="224"/>
        <v>42173.666851851856</v>
      </c>
    </row>
    <row r="3617" spans="1:19" ht="43.2">
      <c r="A3617">
        <v>3615</v>
      </c>
      <c r="B3617" s="3" t="s">
        <v>3613</v>
      </c>
      <c r="C3617" s="3" t="s">
        <v>7725</v>
      </c>
      <c r="D3617" s="15">
        <v>2500</v>
      </c>
      <c r="E3617" s="1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7">
        <f t="shared" si="225"/>
        <v>34.722222222222221</v>
      </c>
      <c r="O3617" s="5">
        <f t="shared" si="226"/>
        <v>1.0680000000000001</v>
      </c>
      <c r="P3617" s="6" t="s">
        <v>8272</v>
      </c>
      <c r="Q3617" s="6" t="s">
        <v>8273</v>
      </c>
      <c r="R3617" s="11">
        <f t="shared" si="227"/>
        <v>42318.218703703707</v>
      </c>
      <c r="S3617" s="12">
        <f t="shared" si="224"/>
        <v>42348.218703703707</v>
      </c>
    </row>
    <row r="3618" spans="1:19" ht="43.2">
      <c r="A3618">
        <v>3616</v>
      </c>
      <c r="B3618" s="3" t="s">
        <v>3614</v>
      </c>
      <c r="C3618" s="3" t="s">
        <v>7726</v>
      </c>
      <c r="D3618" s="15">
        <v>2500</v>
      </c>
      <c r="E3618" s="1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7">
        <f t="shared" si="225"/>
        <v>55.555555555555557</v>
      </c>
      <c r="O3618" s="5">
        <f t="shared" si="226"/>
        <v>1.248</v>
      </c>
      <c r="P3618" s="6" t="s">
        <v>8272</v>
      </c>
      <c r="Q3618" s="6" t="s">
        <v>8273</v>
      </c>
      <c r="R3618" s="11">
        <f t="shared" si="227"/>
        <v>42052.574814814812</v>
      </c>
      <c r="S3618" s="12">
        <f t="shared" si="224"/>
        <v>42082.533148148148</v>
      </c>
    </row>
    <row r="3619" spans="1:19" ht="43.2">
      <c r="A3619">
        <v>3617</v>
      </c>
      <c r="B3619" s="3" t="s">
        <v>3615</v>
      </c>
      <c r="C3619" s="3" t="s">
        <v>7727</v>
      </c>
      <c r="D3619" s="15">
        <v>740</v>
      </c>
      <c r="E3619" s="1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7">
        <f t="shared" si="225"/>
        <v>14.509803921568627</v>
      </c>
      <c r="O3619" s="5">
        <f t="shared" si="226"/>
        <v>1.1891891891891893</v>
      </c>
      <c r="P3619" s="6" t="s">
        <v>8272</v>
      </c>
      <c r="Q3619" s="6" t="s">
        <v>8273</v>
      </c>
      <c r="R3619" s="11">
        <f t="shared" si="227"/>
        <v>42779.235289351855</v>
      </c>
      <c r="S3619" s="12">
        <f t="shared" si="224"/>
        <v>42793.625</v>
      </c>
    </row>
    <row r="3620" spans="1:19" ht="43.2">
      <c r="A3620">
        <v>3618</v>
      </c>
      <c r="B3620" s="3" t="s">
        <v>3616</v>
      </c>
      <c r="C3620" s="3" t="s">
        <v>7728</v>
      </c>
      <c r="D3620" s="15">
        <v>2000</v>
      </c>
      <c r="E3620" s="1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7">
        <f t="shared" si="225"/>
        <v>35.714285714285715</v>
      </c>
      <c r="O3620" s="5">
        <f t="shared" si="226"/>
        <v>1.01</v>
      </c>
      <c r="P3620" s="6" t="s">
        <v>8272</v>
      </c>
      <c r="Q3620" s="6" t="s">
        <v>8273</v>
      </c>
      <c r="R3620" s="11">
        <f t="shared" si="227"/>
        <v>42128.252893518518</v>
      </c>
      <c r="S3620" s="12">
        <f t="shared" si="224"/>
        <v>42158.252893518518</v>
      </c>
    </row>
    <row r="3621" spans="1:19" ht="43.2">
      <c r="A3621">
        <v>3619</v>
      </c>
      <c r="B3621" s="3" t="s">
        <v>3617</v>
      </c>
      <c r="C3621" s="3" t="s">
        <v>7729</v>
      </c>
      <c r="D3621" s="15">
        <v>1000</v>
      </c>
      <c r="E3621" s="1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7">
        <f t="shared" si="225"/>
        <v>58.823529411764703</v>
      </c>
      <c r="O3621" s="5">
        <f t="shared" si="226"/>
        <v>1.1299999999999999</v>
      </c>
      <c r="P3621" s="6" t="s">
        <v>8272</v>
      </c>
      <c r="Q3621" s="6" t="s">
        <v>8273</v>
      </c>
      <c r="R3621" s="11">
        <f t="shared" si="227"/>
        <v>42660.757245370369</v>
      </c>
      <c r="S3621" s="12">
        <f t="shared" si="224"/>
        <v>42693.541666666672</v>
      </c>
    </row>
    <row r="3622" spans="1:19" ht="43.2">
      <c r="A3622">
        <v>3620</v>
      </c>
      <c r="B3622" s="3" t="s">
        <v>3618</v>
      </c>
      <c r="C3622" s="3" t="s">
        <v>7730</v>
      </c>
      <c r="D3622" s="15">
        <v>10500</v>
      </c>
      <c r="E3622" s="1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7">
        <f t="shared" si="225"/>
        <v>53.299492385786799</v>
      </c>
      <c r="O3622" s="5">
        <f t="shared" si="226"/>
        <v>1.0519047619047619</v>
      </c>
      <c r="P3622" s="6" t="s">
        <v>8272</v>
      </c>
      <c r="Q3622" s="6" t="s">
        <v>8273</v>
      </c>
      <c r="R3622" s="11">
        <f t="shared" si="227"/>
        <v>42037.563206018516</v>
      </c>
      <c r="S3622" s="12">
        <f t="shared" si="224"/>
        <v>42067.791666666672</v>
      </c>
    </row>
    <row r="3623" spans="1:19" ht="43.2">
      <c r="A3623">
        <v>3621</v>
      </c>
      <c r="B3623" s="3" t="s">
        <v>3619</v>
      </c>
      <c r="C3623" s="3" t="s">
        <v>7731</v>
      </c>
      <c r="D3623" s="15">
        <v>3000</v>
      </c>
      <c r="E3623" s="1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7">
        <f t="shared" si="225"/>
        <v>42.857142857142854</v>
      </c>
      <c r="O3623" s="5">
        <f t="shared" si="226"/>
        <v>1.0973333333333333</v>
      </c>
      <c r="P3623" s="6" t="s">
        <v>8272</v>
      </c>
      <c r="Q3623" s="6" t="s">
        <v>8273</v>
      </c>
      <c r="R3623" s="11">
        <f t="shared" si="227"/>
        <v>42619.560694444444</v>
      </c>
      <c r="S3623" s="12">
        <f t="shared" si="224"/>
        <v>42643.5</v>
      </c>
    </row>
    <row r="3624" spans="1:19" ht="28.8">
      <c r="A3624">
        <v>3622</v>
      </c>
      <c r="B3624" s="3" t="s">
        <v>3620</v>
      </c>
      <c r="C3624" s="3" t="s">
        <v>7732</v>
      </c>
      <c r="D3624" s="15">
        <v>1000</v>
      </c>
      <c r="E3624" s="1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7">
        <f t="shared" si="225"/>
        <v>47.61904761904762</v>
      </c>
      <c r="O3624" s="5">
        <f t="shared" si="226"/>
        <v>1.00099</v>
      </c>
      <c r="P3624" s="6" t="s">
        <v>8272</v>
      </c>
      <c r="Q3624" s="6" t="s">
        <v>8273</v>
      </c>
      <c r="R3624" s="11">
        <f t="shared" si="227"/>
        <v>41876.846886574072</v>
      </c>
      <c r="S3624" s="12">
        <f t="shared" si="224"/>
        <v>41909.765972222223</v>
      </c>
    </row>
    <row r="3625" spans="1:19" ht="28.8">
      <c r="A3625">
        <v>3623</v>
      </c>
      <c r="B3625" s="3" t="s">
        <v>3621</v>
      </c>
      <c r="C3625" s="3" t="s">
        <v>7733</v>
      </c>
      <c r="D3625" s="15">
        <v>2500</v>
      </c>
      <c r="E3625" s="1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7">
        <f t="shared" si="225"/>
        <v>73.529411764705884</v>
      </c>
      <c r="O3625" s="5">
        <f t="shared" si="226"/>
        <v>1.2</v>
      </c>
      <c r="P3625" s="6" t="s">
        <v>8272</v>
      </c>
      <c r="Q3625" s="6" t="s">
        <v>8273</v>
      </c>
      <c r="R3625" s="11">
        <f t="shared" si="227"/>
        <v>41828.361921296295</v>
      </c>
      <c r="S3625" s="12">
        <f t="shared" si="224"/>
        <v>41845.916666666664</v>
      </c>
    </row>
    <row r="3626" spans="1:19" ht="72">
      <c r="A3626">
        <v>3624</v>
      </c>
      <c r="B3626" s="3" t="s">
        <v>3622</v>
      </c>
      <c r="C3626" s="3" t="s">
        <v>7734</v>
      </c>
      <c r="D3626" s="15">
        <v>3000</v>
      </c>
      <c r="E3626" s="1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7">
        <f t="shared" si="225"/>
        <v>76.92307692307692</v>
      </c>
      <c r="O3626" s="5">
        <f t="shared" si="226"/>
        <v>1.0493333333333332</v>
      </c>
      <c r="P3626" s="6" t="s">
        <v>8272</v>
      </c>
      <c r="Q3626" s="6" t="s">
        <v>8273</v>
      </c>
      <c r="R3626" s="11">
        <f t="shared" si="227"/>
        <v>42545.399189814816</v>
      </c>
      <c r="S3626" s="12">
        <f t="shared" si="224"/>
        <v>42605.399189814816</v>
      </c>
    </row>
    <row r="3627" spans="1:19" ht="57.6">
      <c r="A3627">
        <v>3625</v>
      </c>
      <c r="B3627" s="3" t="s">
        <v>3623</v>
      </c>
      <c r="C3627" s="3" t="s">
        <v>7735</v>
      </c>
      <c r="D3627" s="15">
        <v>3000</v>
      </c>
      <c r="E3627" s="1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7">
        <f t="shared" si="225"/>
        <v>38.46153846153846</v>
      </c>
      <c r="O3627" s="5">
        <f t="shared" si="226"/>
        <v>1.0266666666666666</v>
      </c>
      <c r="P3627" s="6" t="s">
        <v>8272</v>
      </c>
      <c r="Q3627" s="6" t="s">
        <v>8273</v>
      </c>
      <c r="R3627" s="11">
        <f t="shared" si="227"/>
        <v>42157.277511574073</v>
      </c>
      <c r="S3627" s="12">
        <f t="shared" si="224"/>
        <v>42187.277511574073</v>
      </c>
    </row>
    <row r="3628" spans="1:19" ht="43.2">
      <c r="A3628">
        <v>3626</v>
      </c>
      <c r="B3628" s="3" t="s">
        <v>3624</v>
      </c>
      <c r="C3628" s="3" t="s">
        <v>7736</v>
      </c>
      <c r="D3628" s="15">
        <v>4000</v>
      </c>
      <c r="E3628" s="1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7">
        <f t="shared" si="225"/>
        <v>83.333333333333329</v>
      </c>
      <c r="O3628" s="5">
        <f t="shared" si="226"/>
        <v>1.0182500000000001</v>
      </c>
      <c r="P3628" s="6" t="s">
        <v>8272</v>
      </c>
      <c r="Q3628" s="6" t="s">
        <v>8273</v>
      </c>
      <c r="R3628" s="11">
        <f t="shared" si="227"/>
        <v>41846.292326388888</v>
      </c>
      <c r="S3628" s="12">
        <f t="shared" si="224"/>
        <v>41867.292326388888</v>
      </c>
    </row>
    <row r="3629" spans="1:19" ht="43.2">
      <c r="A3629">
        <v>3627</v>
      </c>
      <c r="B3629" s="3" t="s">
        <v>3625</v>
      </c>
      <c r="C3629" s="3" t="s">
        <v>7737</v>
      </c>
      <c r="D3629" s="15">
        <v>2000</v>
      </c>
      <c r="E3629" s="1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7">
        <f t="shared" si="225"/>
        <v>68.965517241379317</v>
      </c>
      <c r="O3629" s="5">
        <f t="shared" si="226"/>
        <v>1</v>
      </c>
      <c r="P3629" s="6" t="s">
        <v>8272</v>
      </c>
      <c r="Q3629" s="6" t="s">
        <v>8273</v>
      </c>
      <c r="R3629" s="11">
        <f t="shared" si="227"/>
        <v>42460.366747685184</v>
      </c>
      <c r="S3629" s="12">
        <f t="shared" si="224"/>
        <v>42510.790972222225</v>
      </c>
    </row>
    <row r="3630" spans="1:19" ht="43.2">
      <c r="A3630">
        <v>3628</v>
      </c>
      <c r="B3630" s="3" t="s">
        <v>3626</v>
      </c>
      <c r="C3630" s="3" t="s">
        <v>7738</v>
      </c>
      <c r="D3630" s="15">
        <v>100000</v>
      </c>
      <c r="E3630" s="1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7" t="e">
        <f t="shared" si="225"/>
        <v>#DIV/0!</v>
      </c>
      <c r="O3630" s="5">
        <f t="shared" si="226"/>
        <v>0</v>
      </c>
      <c r="P3630" s="6" t="s">
        <v>8272</v>
      </c>
      <c r="Q3630" s="6" t="s">
        <v>8314</v>
      </c>
      <c r="R3630" s="11">
        <f t="shared" si="227"/>
        <v>42291.458287037036</v>
      </c>
      <c r="S3630" s="12">
        <f t="shared" si="224"/>
        <v>42351.499953703707</v>
      </c>
    </row>
    <row r="3631" spans="1:19" ht="57.6">
      <c r="A3631">
        <v>3629</v>
      </c>
      <c r="B3631" s="3" t="s">
        <v>3627</v>
      </c>
      <c r="C3631" s="3" t="s">
        <v>7739</v>
      </c>
      <c r="D3631" s="15">
        <v>1000000</v>
      </c>
      <c r="E3631" s="1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7">
        <f t="shared" si="225"/>
        <v>500000</v>
      </c>
      <c r="O3631" s="5">
        <f t="shared" si="226"/>
        <v>1.9999999999999999E-6</v>
      </c>
      <c r="P3631" s="6" t="s">
        <v>8272</v>
      </c>
      <c r="Q3631" s="6" t="s">
        <v>8314</v>
      </c>
      <c r="R3631" s="11">
        <f t="shared" si="227"/>
        <v>42436.719490740739</v>
      </c>
      <c r="S3631" s="12">
        <f t="shared" si="224"/>
        <v>42495.333333333328</v>
      </c>
    </row>
    <row r="3632" spans="1:19" ht="43.2">
      <c r="A3632">
        <v>3630</v>
      </c>
      <c r="B3632" s="3" t="s">
        <v>3628</v>
      </c>
      <c r="C3632" s="3" t="s">
        <v>7740</v>
      </c>
      <c r="D3632" s="15">
        <v>3000</v>
      </c>
      <c r="E3632" s="1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7">
        <f t="shared" si="225"/>
        <v>3000</v>
      </c>
      <c r="O3632" s="5">
        <f t="shared" si="226"/>
        <v>3.3333333333333332E-4</v>
      </c>
      <c r="P3632" s="6" t="s">
        <v>8272</v>
      </c>
      <c r="Q3632" s="6" t="s">
        <v>8314</v>
      </c>
      <c r="R3632" s="11">
        <f t="shared" si="227"/>
        <v>41942.47210648148</v>
      </c>
      <c r="S3632" s="12">
        <f t="shared" si="224"/>
        <v>41972.513773148152</v>
      </c>
    </row>
    <row r="3633" spans="1:19" ht="57.6">
      <c r="A3633">
        <v>3631</v>
      </c>
      <c r="B3633" s="3" t="s">
        <v>3629</v>
      </c>
      <c r="C3633" s="3" t="s">
        <v>7741</v>
      </c>
      <c r="D3633" s="15">
        <v>17100</v>
      </c>
      <c r="E3633" s="1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7">
        <f t="shared" si="225"/>
        <v>289.83050847457628</v>
      </c>
      <c r="O3633" s="5">
        <f t="shared" si="226"/>
        <v>0.51023391812865493</v>
      </c>
      <c r="P3633" s="6" t="s">
        <v>8272</v>
      </c>
      <c r="Q3633" s="6" t="s">
        <v>8314</v>
      </c>
      <c r="R3633" s="11">
        <f t="shared" si="227"/>
        <v>41880.378437499996</v>
      </c>
      <c r="S3633" s="12">
        <f t="shared" si="224"/>
        <v>41904.790972222225</v>
      </c>
    </row>
    <row r="3634" spans="1:19" ht="43.2">
      <c r="A3634">
        <v>3632</v>
      </c>
      <c r="B3634" s="3" t="s">
        <v>3630</v>
      </c>
      <c r="C3634" s="3" t="s">
        <v>7742</v>
      </c>
      <c r="D3634" s="15">
        <v>500</v>
      </c>
      <c r="E3634" s="1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7">
        <f t="shared" si="225"/>
        <v>500</v>
      </c>
      <c r="O3634" s="5">
        <f t="shared" si="226"/>
        <v>0.2</v>
      </c>
      <c r="P3634" s="6" t="s">
        <v>8272</v>
      </c>
      <c r="Q3634" s="6" t="s">
        <v>8314</v>
      </c>
      <c r="R3634" s="11">
        <f t="shared" si="227"/>
        <v>41946.561909722222</v>
      </c>
      <c r="S3634" s="12">
        <f t="shared" si="224"/>
        <v>41966.561909722222</v>
      </c>
    </row>
    <row r="3635" spans="1:19" ht="43.2">
      <c r="A3635">
        <v>3633</v>
      </c>
      <c r="B3635" s="3" t="s">
        <v>3631</v>
      </c>
      <c r="C3635" s="3" t="s">
        <v>7743</v>
      </c>
      <c r="D3635" s="15">
        <v>5000</v>
      </c>
      <c r="E3635" s="1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7">
        <f t="shared" si="225"/>
        <v>161.29032258064515</v>
      </c>
      <c r="O3635" s="5">
        <f t="shared" si="226"/>
        <v>0.35239999999999999</v>
      </c>
      <c r="P3635" s="6" t="s">
        <v>8272</v>
      </c>
      <c r="Q3635" s="6" t="s">
        <v>8314</v>
      </c>
      <c r="R3635" s="11">
        <f t="shared" si="227"/>
        <v>42649.248460648145</v>
      </c>
      <c r="S3635" s="12">
        <f t="shared" si="224"/>
        <v>42692.666666666672</v>
      </c>
    </row>
    <row r="3636" spans="1:19" ht="43.2">
      <c r="A3636">
        <v>3634</v>
      </c>
      <c r="B3636" s="3" t="s">
        <v>3632</v>
      </c>
      <c r="C3636" s="3" t="s">
        <v>7744</v>
      </c>
      <c r="D3636" s="15">
        <v>75000</v>
      </c>
      <c r="E3636" s="1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7">
        <f t="shared" si="225"/>
        <v>4166.666666666667</v>
      </c>
      <c r="O3636" s="5">
        <f t="shared" si="226"/>
        <v>4.2466666666666666E-2</v>
      </c>
      <c r="P3636" s="6" t="s">
        <v>8272</v>
      </c>
      <c r="Q3636" s="6" t="s">
        <v>8314</v>
      </c>
      <c r="R3636" s="11">
        <f t="shared" si="227"/>
        <v>42700.791365740741</v>
      </c>
      <c r="S3636" s="12">
        <f t="shared" si="224"/>
        <v>42748.790972222225</v>
      </c>
    </row>
    <row r="3637" spans="1:19" ht="28.8">
      <c r="A3637">
        <v>3635</v>
      </c>
      <c r="B3637" s="3" t="s">
        <v>3633</v>
      </c>
      <c r="C3637" s="3" t="s">
        <v>7745</v>
      </c>
      <c r="D3637" s="15">
        <v>3500</v>
      </c>
      <c r="E3637" s="1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7">
        <f t="shared" si="225"/>
        <v>350</v>
      </c>
      <c r="O3637" s="5">
        <f t="shared" si="226"/>
        <v>0.36457142857142855</v>
      </c>
      <c r="P3637" s="6" t="s">
        <v>8272</v>
      </c>
      <c r="Q3637" s="6" t="s">
        <v>8314</v>
      </c>
      <c r="R3637" s="11">
        <f t="shared" si="227"/>
        <v>42450.50782407407</v>
      </c>
      <c r="S3637" s="12">
        <f t="shared" si="224"/>
        <v>42480.50782407407</v>
      </c>
    </row>
    <row r="3638" spans="1:19" ht="43.2">
      <c r="A3638">
        <v>3636</v>
      </c>
      <c r="B3638" s="3" t="s">
        <v>3634</v>
      </c>
      <c r="C3638" s="3" t="s">
        <v>7746</v>
      </c>
      <c r="D3638" s="15">
        <v>150000</v>
      </c>
      <c r="E3638" s="1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7" t="e">
        <f t="shared" si="225"/>
        <v>#DIV/0!</v>
      </c>
      <c r="O3638" s="5">
        <f t="shared" si="226"/>
        <v>0</v>
      </c>
      <c r="P3638" s="6" t="s">
        <v>8272</v>
      </c>
      <c r="Q3638" s="6" t="s">
        <v>8314</v>
      </c>
      <c r="R3638" s="11">
        <f t="shared" si="227"/>
        <v>42226.319780092592</v>
      </c>
      <c r="S3638" s="12">
        <f t="shared" si="224"/>
        <v>42261.319780092592</v>
      </c>
    </row>
    <row r="3639" spans="1:19" ht="57.6">
      <c r="A3639">
        <v>3637</v>
      </c>
      <c r="B3639" s="3" t="s">
        <v>3635</v>
      </c>
      <c r="C3639" s="3" t="s">
        <v>7747</v>
      </c>
      <c r="D3639" s="15">
        <v>3000</v>
      </c>
      <c r="E3639" s="1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7">
        <f t="shared" si="225"/>
        <v>214.28571428571428</v>
      </c>
      <c r="O3639" s="5">
        <f t="shared" si="226"/>
        <v>0.30866666666666664</v>
      </c>
      <c r="P3639" s="6" t="s">
        <v>8272</v>
      </c>
      <c r="Q3639" s="6" t="s">
        <v>8314</v>
      </c>
      <c r="R3639" s="11">
        <f t="shared" si="227"/>
        <v>41975.325636574074</v>
      </c>
      <c r="S3639" s="12">
        <f t="shared" si="224"/>
        <v>42005.325636574074</v>
      </c>
    </row>
    <row r="3640" spans="1:19" ht="28.8">
      <c r="A3640">
        <v>3638</v>
      </c>
      <c r="B3640" s="3" t="s">
        <v>3636</v>
      </c>
      <c r="C3640" s="3" t="s">
        <v>7748</v>
      </c>
      <c r="D3640" s="15">
        <v>3300</v>
      </c>
      <c r="E3640" s="1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7">
        <f t="shared" si="225"/>
        <v>1650</v>
      </c>
      <c r="O3640" s="5">
        <f t="shared" si="226"/>
        <v>6.545454545454546E-2</v>
      </c>
      <c r="P3640" s="6" t="s">
        <v>8272</v>
      </c>
      <c r="Q3640" s="6" t="s">
        <v>8314</v>
      </c>
      <c r="R3640" s="11">
        <f t="shared" si="227"/>
        <v>42053.297824074078</v>
      </c>
      <c r="S3640" s="12">
        <f t="shared" si="224"/>
        <v>42113.256157407406</v>
      </c>
    </row>
    <row r="3641" spans="1:19" ht="43.2">
      <c r="A3641">
        <v>3639</v>
      </c>
      <c r="B3641" s="3" t="s">
        <v>3637</v>
      </c>
      <c r="C3641" s="3" t="s">
        <v>7749</v>
      </c>
      <c r="D3641" s="15">
        <v>25000</v>
      </c>
      <c r="E3641" s="1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7">
        <f t="shared" si="225"/>
        <v>25000</v>
      </c>
      <c r="O3641" s="5">
        <f t="shared" si="226"/>
        <v>4.0000000000000003E-5</v>
      </c>
      <c r="P3641" s="6" t="s">
        <v>8272</v>
      </c>
      <c r="Q3641" s="6" t="s">
        <v>8314</v>
      </c>
      <c r="R3641" s="11">
        <f t="shared" si="227"/>
        <v>42590.302152777775</v>
      </c>
      <c r="S3641" s="12">
        <f t="shared" si="224"/>
        <v>42650.257638888885</v>
      </c>
    </row>
    <row r="3642" spans="1:19" ht="72">
      <c r="A3642">
        <v>3640</v>
      </c>
      <c r="B3642" s="3" t="s">
        <v>3638</v>
      </c>
      <c r="C3642" s="3" t="s">
        <v>7750</v>
      </c>
      <c r="D3642" s="15">
        <v>1000</v>
      </c>
      <c r="E3642" s="1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7">
        <f t="shared" si="225"/>
        <v>333.33333333333331</v>
      </c>
      <c r="O3642" s="5">
        <f t="shared" si="226"/>
        <v>5.5E-2</v>
      </c>
      <c r="P3642" s="6" t="s">
        <v>8272</v>
      </c>
      <c r="Q3642" s="6" t="s">
        <v>8314</v>
      </c>
      <c r="R3642" s="11">
        <f t="shared" si="227"/>
        <v>42104.406597222223</v>
      </c>
      <c r="S3642" s="12">
        <f t="shared" si="224"/>
        <v>42134.406597222223</v>
      </c>
    </row>
    <row r="3643" spans="1:19" ht="43.2">
      <c r="A3643">
        <v>3641</v>
      </c>
      <c r="B3643" s="3" t="s">
        <v>3639</v>
      </c>
      <c r="C3643" s="3" t="s">
        <v>7751</v>
      </c>
      <c r="D3643" s="15">
        <v>3000</v>
      </c>
      <c r="E3643" s="1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7" t="e">
        <f t="shared" si="225"/>
        <v>#DIV/0!</v>
      </c>
      <c r="O3643" s="5">
        <f t="shared" si="226"/>
        <v>0</v>
      </c>
      <c r="P3643" s="6" t="s">
        <v>8272</v>
      </c>
      <c r="Q3643" s="6" t="s">
        <v>8314</v>
      </c>
      <c r="R3643" s="11">
        <f t="shared" si="227"/>
        <v>41899.252071759256</v>
      </c>
      <c r="S3643" s="12">
        <f t="shared" si="224"/>
        <v>41916.833333333336</v>
      </c>
    </row>
    <row r="3644" spans="1:19" ht="57.6">
      <c r="A3644">
        <v>3642</v>
      </c>
      <c r="B3644" s="3" t="s">
        <v>3640</v>
      </c>
      <c r="C3644" s="3" t="s">
        <v>7752</v>
      </c>
      <c r="D3644" s="15">
        <v>700</v>
      </c>
      <c r="E3644" s="1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7">
        <f t="shared" si="225"/>
        <v>350</v>
      </c>
      <c r="O3644" s="5">
        <f t="shared" si="226"/>
        <v>2.1428571428571429E-2</v>
      </c>
      <c r="P3644" s="6" t="s">
        <v>8272</v>
      </c>
      <c r="Q3644" s="6" t="s">
        <v>8314</v>
      </c>
      <c r="R3644" s="11">
        <f t="shared" si="227"/>
        <v>42297.441284722227</v>
      </c>
      <c r="S3644" s="12">
        <f t="shared" si="224"/>
        <v>42338.333333333328</v>
      </c>
    </row>
    <row r="3645" spans="1:19" ht="43.2">
      <c r="A3645">
        <v>3643</v>
      </c>
      <c r="B3645" s="3" t="s">
        <v>3641</v>
      </c>
      <c r="C3645" s="3" t="s">
        <v>7753</v>
      </c>
      <c r="D3645" s="15">
        <v>25000</v>
      </c>
      <c r="E3645" s="1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7" t="e">
        <f t="shared" si="225"/>
        <v>#DIV/0!</v>
      </c>
      <c r="O3645" s="5">
        <f t="shared" si="226"/>
        <v>0</v>
      </c>
      <c r="P3645" s="6" t="s">
        <v>8272</v>
      </c>
      <c r="Q3645" s="6" t="s">
        <v>8314</v>
      </c>
      <c r="R3645" s="11">
        <f t="shared" si="227"/>
        <v>42284.768969907411</v>
      </c>
      <c r="S3645" s="12">
        <f t="shared" si="224"/>
        <v>42324.810636574075</v>
      </c>
    </row>
    <row r="3646" spans="1:19" ht="43.2">
      <c r="A3646">
        <v>3644</v>
      </c>
      <c r="B3646" s="3" t="s">
        <v>3642</v>
      </c>
      <c r="C3646" s="3" t="s">
        <v>7754</v>
      </c>
      <c r="D3646" s="15">
        <v>5000</v>
      </c>
      <c r="E3646" s="1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7">
        <f t="shared" si="225"/>
        <v>416.66666666666669</v>
      </c>
      <c r="O3646" s="5">
        <f t="shared" si="226"/>
        <v>0.16420000000000001</v>
      </c>
      <c r="P3646" s="6" t="s">
        <v>8272</v>
      </c>
      <c r="Q3646" s="6" t="s">
        <v>8314</v>
      </c>
      <c r="R3646" s="11">
        <f t="shared" si="227"/>
        <v>42408.866747685184</v>
      </c>
      <c r="S3646" s="12">
        <f t="shared" si="224"/>
        <v>42436.832638888889</v>
      </c>
    </row>
    <row r="3647" spans="1:19" ht="43.2">
      <c r="A3647">
        <v>3645</v>
      </c>
      <c r="B3647" s="3" t="s">
        <v>3643</v>
      </c>
      <c r="C3647" s="3" t="s">
        <v>7755</v>
      </c>
      <c r="D3647" s="15">
        <v>1000</v>
      </c>
      <c r="E3647" s="1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7">
        <f t="shared" si="225"/>
        <v>1000</v>
      </c>
      <c r="O3647" s="5">
        <f t="shared" si="226"/>
        <v>1E-3</v>
      </c>
      <c r="P3647" s="6" t="s">
        <v>8272</v>
      </c>
      <c r="Q3647" s="6" t="s">
        <v>8314</v>
      </c>
      <c r="R3647" s="11">
        <f t="shared" si="227"/>
        <v>42665.595347222217</v>
      </c>
      <c r="S3647" s="12">
        <f t="shared" si="224"/>
        <v>42695.637013888889</v>
      </c>
    </row>
    <row r="3648" spans="1:19" ht="43.2">
      <c r="A3648">
        <v>3646</v>
      </c>
      <c r="B3648" s="3" t="s">
        <v>3644</v>
      </c>
      <c r="C3648" s="3" t="s">
        <v>7756</v>
      </c>
      <c r="D3648" s="15">
        <v>10000</v>
      </c>
      <c r="E3648" s="1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7">
        <f t="shared" si="225"/>
        <v>1250</v>
      </c>
      <c r="O3648" s="5">
        <f t="shared" si="226"/>
        <v>4.8099999999999997E-2</v>
      </c>
      <c r="P3648" s="6" t="s">
        <v>8272</v>
      </c>
      <c r="Q3648" s="6" t="s">
        <v>8314</v>
      </c>
      <c r="R3648" s="11">
        <f t="shared" si="227"/>
        <v>42140.046319444446</v>
      </c>
      <c r="S3648" s="12">
        <f t="shared" si="224"/>
        <v>42171.604166666672</v>
      </c>
    </row>
    <row r="3649" spans="1:19" ht="43.2">
      <c r="A3649">
        <v>3647</v>
      </c>
      <c r="B3649" s="3" t="s">
        <v>3645</v>
      </c>
      <c r="C3649" s="3" t="s">
        <v>7757</v>
      </c>
      <c r="D3649" s="15">
        <v>500</v>
      </c>
      <c r="E3649" s="1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7">
        <f t="shared" si="225"/>
        <v>250</v>
      </c>
      <c r="O3649" s="5">
        <f t="shared" si="226"/>
        <v>0.06</v>
      </c>
      <c r="P3649" s="6" t="s">
        <v>8272</v>
      </c>
      <c r="Q3649" s="6" t="s">
        <v>8314</v>
      </c>
      <c r="R3649" s="11">
        <f t="shared" si="227"/>
        <v>42598.374155092592</v>
      </c>
      <c r="S3649" s="12">
        <f t="shared" si="224"/>
        <v>42643.374155092592</v>
      </c>
    </row>
    <row r="3650" spans="1:19" ht="28.8">
      <c r="A3650">
        <v>3648</v>
      </c>
      <c r="B3650" s="3" t="s">
        <v>3646</v>
      </c>
      <c r="C3650" s="3" t="s">
        <v>7758</v>
      </c>
      <c r="D3650" s="15">
        <v>40000</v>
      </c>
      <c r="E3650" s="1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7">
        <f t="shared" si="225"/>
        <v>547.94520547945206</v>
      </c>
      <c r="O3650" s="5">
        <f t="shared" si="226"/>
        <v>1.003825</v>
      </c>
      <c r="P3650" s="6" t="s">
        <v>8272</v>
      </c>
      <c r="Q3650" s="6" t="s">
        <v>8273</v>
      </c>
      <c r="R3650" s="11">
        <f t="shared" si="227"/>
        <v>41886.917187500003</v>
      </c>
      <c r="S3650" s="12">
        <f t="shared" ref="S3650:S3713" si="228">(I3650/86400)+25569+(-9/24)</f>
        <v>41916.917187500003</v>
      </c>
    </row>
    <row r="3651" spans="1:19" ht="43.2">
      <c r="A3651">
        <v>3649</v>
      </c>
      <c r="B3651" s="3" t="s">
        <v>3647</v>
      </c>
      <c r="C3651" s="3" t="s">
        <v>7759</v>
      </c>
      <c r="D3651" s="15">
        <v>750</v>
      </c>
      <c r="E3651" s="1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7">
        <f t="shared" ref="N3651:N3714" si="229">D3651/L3651</f>
        <v>93.75</v>
      </c>
      <c r="O3651" s="5">
        <f t="shared" ref="O3651:O3714" si="230">E3651/D3651</f>
        <v>1.04</v>
      </c>
      <c r="P3651" s="6" t="s">
        <v>8272</v>
      </c>
      <c r="Q3651" s="6" t="s">
        <v>8273</v>
      </c>
      <c r="R3651" s="11">
        <f t="shared" ref="R3651:R3714" si="231">(J3651/86400)+25569+(-9/24)</f>
        <v>41780.337893518517</v>
      </c>
      <c r="S3651" s="12">
        <f t="shared" si="228"/>
        <v>41806.337893518517</v>
      </c>
    </row>
    <row r="3652" spans="1:19" ht="43.2">
      <c r="A3652">
        <v>3650</v>
      </c>
      <c r="B3652" s="3" t="s">
        <v>3648</v>
      </c>
      <c r="C3652" s="3" t="s">
        <v>7760</v>
      </c>
      <c r="D3652" s="15">
        <v>500</v>
      </c>
      <c r="E3652" s="1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7">
        <f t="shared" si="229"/>
        <v>29.411764705882351</v>
      </c>
      <c r="O3652" s="5">
        <f t="shared" si="230"/>
        <v>1</v>
      </c>
      <c r="P3652" s="6" t="s">
        <v>8272</v>
      </c>
      <c r="Q3652" s="6" t="s">
        <v>8273</v>
      </c>
      <c r="R3652" s="11">
        <f t="shared" si="231"/>
        <v>42381.103981481487</v>
      </c>
      <c r="S3652" s="12">
        <f t="shared" si="228"/>
        <v>42402.103981481487</v>
      </c>
    </row>
    <row r="3653" spans="1:19" ht="43.2">
      <c r="A3653">
        <v>3651</v>
      </c>
      <c r="B3653" s="3" t="s">
        <v>3649</v>
      </c>
      <c r="C3653" s="3" t="s">
        <v>7761</v>
      </c>
      <c r="D3653" s="15">
        <v>500</v>
      </c>
      <c r="E3653" s="1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7">
        <f t="shared" si="229"/>
        <v>55.555555555555557</v>
      </c>
      <c r="O3653" s="5">
        <f t="shared" si="230"/>
        <v>1.04</v>
      </c>
      <c r="P3653" s="6" t="s">
        <v>8272</v>
      </c>
      <c r="Q3653" s="6" t="s">
        <v>8273</v>
      </c>
      <c r="R3653" s="11">
        <f t="shared" si="231"/>
        <v>41828.271319444444</v>
      </c>
      <c r="S3653" s="12">
        <f t="shared" si="228"/>
        <v>41861.290972222225</v>
      </c>
    </row>
    <row r="3654" spans="1:19" ht="43.2">
      <c r="A3654">
        <v>3652</v>
      </c>
      <c r="B3654" s="3" t="s">
        <v>2867</v>
      </c>
      <c r="C3654" s="3" t="s">
        <v>7762</v>
      </c>
      <c r="D3654" s="15">
        <v>300</v>
      </c>
      <c r="E3654" s="1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7">
        <f t="shared" si="229"/>
        <v>17.647058823529413</v>
      </c>
      <c r="O3654" s="5">
        <f t="shared" si="230"/>
        <v>2.5066666666666668</v>
      </c>
      <c r="P3654" s="6" t="s">
        <v>8272</v>
      </c>
      <c r="Q3654" s="6" t="s">
        <v>8273</v>
      </c>
      <c r="R3654" s="11">
        <f t="shared" si="231"/>
        <v>42596.269699074073</v>
      </c>
      <c r="S3654" s="12">
        <f t="shared" si="228"/>
        <v>42606.790972222225</v>
      </c>
    </row>
    <row r="3655" spans="1:19" ht="43.2">
      <c r="A3655">
        <v>3653</v>
      </c>
      <c r="B3655" s="3" t="s">
        <v>3650</v>
      </c>
      <c r="C3655" s="3" t="s">
        <v>7763</v>
      </c>
      <c r="D3655" s="15">
        <v>2000</v>
      </c>
      <c r="E3655" s="1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7">
        <f t="shared" si="229"/>
        <v>60.606060606060609</v>
      </c>
      <c r="O3655" s="5">
        <f t="shared" si="230"/>
        <v>1.0049999999999999</v>
      </c>
      <c r="P3655" s="6" t="s">
        <v>8272</v>
      </c>
      <c r="Q3655" s="6" t="s">
        <v>8273</v>
      </c>
      <c r="R3655" s="11">
        <f t="shared" si="231"/>
        <v>42190.988506944443</v>
      </c>
      <c r="S3655" s="12">
        <f t="shared" si="228"/>
        <v>42220.988506944443</v>
      </c>
    </row>
    <row r="3656" spans="1:19" ht="57.6">
      <c r="A3656">
        <v>3654</v>
      </c>
      <c r="B3656" s="3" t="s">
        <v>3651</v>
      </c>
      <c r="C3656" s="3" t="s">
        <v>7764</v>
      </c>
      <c r="D3656" s="15">
        <v>1500</v>
      </c>
      <c r="E3656" s="1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7">
        <f t="shared" si="229"/>
        <v>39.473684210526315</v>
      </c>
      <c r="O3656" s="5">
        <f t="shared" si="230"/>
        <v>1.744</v>
      </c>
      <c r="P3656" s="6" t="s">
        <v>8272</v>
      </c>
      <c r="Q3656" s="6" t="s">
        <v>8273</v>
      </c>
      <c r="R3656" s="11">
        <f t="shared" si="231"/>
        <v>42440.041504629626</v>
      </c>
      <c r="S3656" s="12">
        <f t="shared" si="228"/>
        <v>42463.333333333328</v>
      </c>
    </row>
    <row r="3657" spans="1:19" ht="57.6">
      <c r="A3657">
        <v>3655</v>
      </c>
      <c r="B3657" s="3" t="s">
        <v>3652</v>
      </c>
      <c r="C3657" s="3" t="s">
        <v>7765</v>
      </c>
      <c r="D3657" s="15">
        <v>5000</v>
      </c>
      <c r="E3657" s="1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7">
        <f t="shared" si="229"/>
        <v>63.291139240506332</v>
      </c>
      <c r="O3657" s="5">
        <f t="shared" si="230"/>
        <v>1.1626000000000001</v>
      </c>
      <c r="P3657" s="6" t="s">
        <v>8272</v>
      </c>
      <c r="Q3657" s="6" t="s">
        <v>8273</v>
      </c>
      <c r="R3657" s="11">
        <f t="shared" si="231"/>
        <v>42173.428217592591</v>
      </c>
      <c r="S3657" s="12">
        <f t="shared" si="228"/>
        <v>42202.915972222225</v>
      </c>
    </row>
    <row r="3658" spans="1:19" ht="43.2">
      <c r="A3658">
        <v>3656</v>
      </c>
      <c r="B3658" s="3" t="s">
        <v>3653</v>
      </c>
      <c r="C3658" s="3" t="s">
        <v>7766</v>
      </c>
      <c r="D3658" s="15">
        <v>5000</v>
      </c>
      <c r="E3658" s="1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7">
        <f t="shared" si="229"/>
        <v>108.69565217391305</v>
      </c>
      <c r="O3658" s="5">
        <f t="shared" si="230"/>
        <v>1.0582</v>
      </c>
      <c r="P3658" s="6" t="s">
        <v>8272</v>
      </c>
      <c r="Q3658" s="6" t="s">
        <v>8273</v>
      </c>
      <c r="R3658" s="11">
        <f t="shared" si="231"/>
        <v>42737.535138888888</v>
      </c>
      <c r="S3658" s="12">
        <f t="shared" si="228"/>
        <v>42767.582638888889</v>
      </c>
    </row>
    <row r="3659" spans="1:19" ht="43.2">
      <c r="A3659">
        <v>3657</v>
      </c>
      <c r="B3659" s="3" t="s">
        <v>3654</v>
      </c>
      <c r="C3659" s="3" t="s">
        <v>7767</v>
      </c>
      <c r="D3659" s="15">
        <v>2000</v>
      </c>
      <c r="E3659" s="1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7">
        <f t="shared" si="229"/>
        <v>100</v>
      </c>
      <c r="O3659" s="5">
        <f t="shared" si="230"/>
        <v>1.1074999999999999</v>
      </c>
      <c r="P3659" s="6" t="s">
        <v>8272</v>
      </c>
      <c r="Q3659" s="6" t="s">
        <v>8273</v>
      </c>
      <c r="R3659" s="11">
        <f t="shared" si="231"/>
        <v>42499.254849537036</v>
      </c>
      <c r="S3659" s="12">
        <f t="shared" si="228"/>
        <v>42522.529166666667</v>
      </c>
    </row>
    <row r="3660" spans="1:19" ht="28.8">
      <c r="A3660">
        <v>3658</v>
      </c>
      <c r="B3660" s="3" t="s">
        <v>3655</v>
      </c>
      <c r="C3660" s="3" t="s">
        <v>7768</v>
      </c>
      <c r="D3660" s="15">
        <v>1500</v>
      </c>
      <c r="E3660" s="1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7">
        <f t="shared" si="229"/>
        <v>75</v>
      </c>
      <c r="O3660" s="5">
        <f t="shared" si="230"/>
        <v>1.0066666666666666</v>
      </c>
      <c r="P3660" s="6" t="s">
        <v>8272</v>
      </c>
      <c r="Q3660" s="6" t="s">
        <v>8273</v>
      </c>
      <c r="R3660" s="11">
        <f t="shared" si="231"/>
        <v>41775.483564814815</v>
      </c>
      <c r="S3660" s="12">
        <f t="shared" si="228"/>
        <v>41821.790972222225</v>
      </c>
    </row>
    <row r="3661" spans="1:19" ht="43.2">
      <c r="A3661">
        <v>3659</v>
      </c>
      <c r="B3661" s="3" t="s">
        <v>3656</v>
      </c>
      <c r="C3661" s="3" t="s">
        <v>7769</v>
      </c>
      <c r="D3661" s="15">
        <v>3000</v>
      </c>
      <c r="E3661" s="1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7">
        <f t="shared" si="229"/>
        <v>230.76923076923077</v>
      </c>
      <c r="O3661" s="5">
        <f t="shared" si="230"/>
        <v>1.0203333333333333</v>
      </c>
      <c r="P3661" s="6" t="s">
        <v>8272</v>
      </c>
      <c r="Q3661" s="6" t="s">
        <v>8273</v>
      </c>
      <c r="R3661" s="11">
        <f t="shared" si="231"/>
        <v>42054.902199074073</v>
      </c>
      <c r="S3661" s="12">
        <f t="shared" si="228"/>
        <v>42082.235416666663</v>
      </c>
    </row>
    <row r="3662" spans="1:19" ht="57.6">
      <c r="A3662">
        <v>3660</v>
      </c>
      <c r="B3662" s="3" t="s">
        <v>3657</v>
      </c>
      <c r="C3662" s="3" t="s">
        <v>7770</v>
      </c>
      <c r="D3662" s="15">
        <v>250</v>
      </c>
      <c r="E3662" s="1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7">
        <f t="shared" si="229"/>
        <v>11.363636363636363</v>
      </c>
      <c r="O3662" s="5">
        <f t="shared" si="230"/>
        <v>1</v>
      </c>
      <c r="P3662" s="6" t="s">
        <v>8272</v>
      </c>
      <c r="Q3662" s="6" t="s">
        <v>8273</v>
      </c>
      <c r="R3662" s="11">
        <f t="shared" si="231"/>
        <v>41971.506076388891</v>
      </c>
      <c r="S3662" s="12">
        <f t="shared" si="228"/>
        <v>41996.506076388891</v>
      </c>
    </row>
    <row r="3663" spans="1:19" ht="43.2">
      <c r="A3663">
        <v>3661</v>
      </c>
      <c r="B3663" s="3" t="s">
        <v>3658</v>
      </c>
      <c r="C3663" s="3" t="s">
        <v>7771</v>
      </c>
      <c r="D3663" s="15">
        <v>3000</v>
      </c>
      <c r="E3663" s="1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7">
        <f t="shared" si="229"/>
        <v>83.333333333333329</v>
      </c>
      <c r="O3663" s="5">
        <f t="shared" si="230"/>
        <v>1.1100000000000001</v>
      </c>
      <c r="P3663" s="6" t="s">
        <v>8272</v>
      </c>
      <c r="Q3663" s="6" t="s">
        <v>8273</v>
      </c>
      <c r="R3663" s="11">
        <f t="shared" si="231"/>
        <v>42447.521666666667</v>
      </c>
      <c r="S3663" s="12">
        <f t="shared" si="228"/>
        <v>42469.791666666672</v>
      </c>
    </row>
    <row r="3664" spans="1:19" ht="57.6">
      <c r="A3664">
        <v>3662</v>
      </c>
      <c r="B3664" s="3" t="s">
        <v>3659</v>
      </c>
      <c r="C3664" s="3" t="s">
        <v>7772</v>
      </c>
      <c r="D3664" s="15">
        <v>8000</v>
      </c>
      <c r="E3664" s="1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7">
        <f t="shared" si="229"/>
        <v>200</v>
      </c>
      <c r="O3664" s="5">
        <f t="shared" si="230"/>
        <v>1.0142500000000001</v>
      </c>
      <c r="P3664" s="6" t="s">
        <v>8272</v>
      </c>
      <c r="Q3664" s="6" t="s">
        <v>8273</v>
      </c>
      <c r="R3664" s="11">
        <f t="shared" si="231"/>
        <v>42063.845069444447</v>
      </c>
      <c r="S3664" s="12">
        <f t="shared" si="228"/>
        <v>42093.803402777776</v>
      </c>
    </row>
    <row r="3665" spans="1:19" ht="43.2">
      <c r="A3665">
        <v>3663</v>
      </c>
      <c r="B3665" s="3" t="s">
        <v>3660</v>
      </c>
      <c r="C3665" s="3" t="s">
        <v>7773</v>
      </c>
      <c r="D3665" s="15">
        <v>225</v>
      </c>
      <c r="E3665" s="1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7">
        <f t="shared" si="229"/>
        <v>25</v>
      </c>
      <c r="O3665" s="5">
        <f t="shared" si="230"/>
        <v>1.04</v>
      </c>
      <c r="P3665" s="6" t="s">
        <v>8272</v>
      </c>
      <c r="Q3665" s="6" t="s">
        <v>8273</v>
      </c>
      <c r="R3665" s="11">
        <f t="shared" si="231"/>
        <v>42665.076736111107</v>
      </c>
      <c r="S3665" s="12">
        <f t="shared" si="228"/>
        <v>42725.118402777778</v>
      </c>
    </row>
    <row r="3666" spans="1:19" ht="43.2">
      <c r="A3666">
        <v>3664</v>
      </c>
      <c r="B3666" s="3" t="s">
        <v>3661</v>
      </c>
      <c r="C3666" s="3" t="s">
        <v>7774</v>
      </c>
      <c r="D3666" s="15">
        <v>800</v>
      </c>
      <c r="E3666" s="1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7">
        <f t="shared" si="229"/>
        <v>42.10526315789474</v>
      </c>
      <c r="O3666" s="5">
        <f t="shared" si="230"/>
        <v>1.09375</v>
      </c>
      <c r="P3666" s="6" t="s">
        <v>8272</v>
      </c>
      <c r="Q3666" s="6" t="s">
        <v>8273</v>
      </c>
      <c r="R3666" s="11">
        <f t="shared" si="231"/>
        <v>42522.873715277776</v>
      </c>
      <c r="S3666" s="12">
        <f t="shared" si="228"/>
        <v>42536.873715277776</v>
      </c>
    </row>
    <row r="3667" spans="1:19" ht="43.2">
      <c r="A3667">
        <v>3665</v>
      </c>
      <c r="B3667" s="3" t="s">
        <v>3662</v>
      </c>
      <c r="C3667" s="3" t="s">
        <v>7775</v>
      </c>
      <c r="D3667" s="15">
        <v>620</v>
      </c>
      <c r="E3667" s="1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7">
        <f t="shared" si="229"/>
        <v>44.285714285714285</v>
      </c>
      <c r="O3667" s="5">
        <f t="shared" si="230"/>
        <v>1.1516129032258065</v>
      </c>
      <c r="P3667" s="6" t="s">
        <v>8272</v>
      </c>
      <c r="Q3667" s="6" t="s">
        <v>8273</v>
      </c>
      <c r="R3667" s="11">
        <f t="shared" si="231"/>
        <v>42294.433124999996</v>
      </c>
      <c r="S3667" s="12">
        <f t="shared" si="228"/>
        <v>42305.454166666663</v>
      </c>
    </row>
    <row r="3668" spans="1:19" ht="28.8">
      <c r="A3668">
        <v>3666</v>
      </c>
      <c r="B3668" s="3" t="s">
        <v>3663</v>
      </c>
      <c r="C3668" s="3" t="s">
        <v>7776</v>
      </c>
      <c r="D3668" s="15">
        <v>1200</v>
      </c>
      <c r="E3668" s="1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7">
        <f t="shared" si="229"/>
        <v>31.578947368421051</v>
      </c>
      <c r="O3668" s="5">
        <f t="shared" si="230"/>
        <v>1</v>
      </c>
      <c r="P3668" s="6" t="s">
        <v>8272</v>
      </c>
      <c r="Q3668" s="6" t="s">
        <v>8273</v>
      </c>
      <c r="R3668" s="11">
        <f t="shared" si="231"/>
        <v>41822.52988425926</v>
      </c>
      <c r="S3668" s="12">
        <f t="shared" si="228"/>
        <v>41843.916666666664</v>
      </c>
    </row>
    <row r="3669" spans="1:19" ht="43.2">
      <c r="A3669">
        <v>3667</v>
      </c>
      <c r="B3669" s="3" t="s">
        <v>3664</v>
      </c>
      <c r="C3669" s="3" t="s">
        <v>7777</v>
      </c>
      <c r="D3669" s="15">
        <v>3000</v>
      </c>
      <c r="E3669" s="1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7">
        <f t="shared" si="229"/>
        <v>51.724137931034484</v>
      </c>
      <c r="O3669" s="5">
        <f t="shared" si="230"/>
        <v>1.0317033333333334</v>
      </c>
      <c r="P3669" s="6" t="s">
        <v>8272</v>
      </c>
      <c r="Q3669" s="6" t="s">
        <v>8273</v>
      </c>
      <c r="R3669" s="11">
        <f t="shared" si="231"/>
        <v>42173.595127314809</v>
      </c>
      <c r="S3669" s="12">
        <f t="shared" si="228"/>
        <v>42203.595127314809</v>
      </c>
    </row>
    <row r="3670" spans="1:19" ht="43.2">
      <c r="A3670">
        <v>3668</v>
      </c>
      <c r="B3670" s="3" t="s">
        <v>3665</v>
      </c>
      <c r="C3670" s="3" t="s">
        <v>7778</v>
      </c>
      <c r="D3670" s="15">
        <v>1000</v>
      </c>
      <c r="E3670" s="1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7">
        <f t="shared" si="229"/>
        <v>35.714285714285715</v>
      </c>
      <c r="O3670" s="5">
        <f t="shared" si="230"/>
        <v>1.0349999999999999</v>
      </c>
      <c r="P3670" s="6" t="s">
        <v>8272</v>
      </c>
      <c r="Q3670" s="6" t="s">
        <v>8273</v>
      </c>
      <c r="R3670" s="11">
        <f t="shared" si="231"/>
        <v>42185.181157407409</v>
      </c>
      <c r="S3670" s="12">
        <f t="shared" si="228"/>
        <v>42208.397916666669</v>
      </c>
    </row>
    <row r="3671" spans="1:19" ht="43.2">
      <c r="A3671">
        <v>3669</v>
      </c>
      <c r="B3671" s="3" t="s">
        <v>3666</v>
      </c>
      <c r="C3671" s="3" t="s">
        <v>7779</v>
      </c>
      <c r="D3671" s="15">
        <v>1000</v>
      </c>
      <c r="E3671" s="1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7">
        <f t="shared" si="229"/>
        <v>58.823529411764703</v>
      </c>
      <c r="O3671" s="5">
        <f t="shared" si="230"/>
        <v>1.3819999999999999</v>
      </c>
      <c r="P3671" s="6" t="s">
        <v>8272</v>
      </c>
      <c r="Q3671" s="6" t="s">
        <v>8273</v>
      </c>
      <c r="R3671" s="11">
        <f t="shared" si="231"/>
        <v>42136.300196759257</v>
      </c>
      <c r="S3671" s="12">
        <f t="shared" si="228"/>
        <v>42166.300196759257</v>
      </c>
    </row>
    <row r="3672" spans="1:19" ht="43.2">
      <c r="A3672">
        <v>3670</v>
      </c>
      <c r="B3672" s="3" t="s">
        <v>3667</v>
      </c>
      <c r="C3672" s="3" t="s">
        <v>7780</v>
      </c>
      <c r="D3672" s="15">
        <v>220</v>
      </c>
      <c r="E3672" s="1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7">
        <f t="shared" si="229"/>
        <v>18.333333333333332</v>
      </c>
      <c r="O3672" s="5">
        <f t="shared" si="230"/>
        <v>1.0954545454545455</v>
      </c>
      <c r="P3672" s="6" t="s">
        <v>8272</v>
      </c>
      <c r="Q3672" s="6" t="s">
        <v>8273</v>
      </c>
      <c r="R3672" s="11">
        <f t="shared" si="231"/>
        <v>42142.139016203699</v>
      </c>
      <c r="S3672" s="12">
        <f t="shared" si="228"/>
        <v>42155.583333333328</v>
      </c>
    </row>
    <row r="3673" spans="1:19" ht="43.2">
      <c r="A3673">
        <v>3671</v>
      </c>
      <c r="B3673" s="3" t="s">
        <v>3668</v>
      </c>
      <c r="C3673" s="3" t="s">
        <v>7781</v>
      </c>
      <c r="D3673" s="15">
        <v>3500</v>
      </c>
      <c r="E3673" s="1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7">
        <f t="shared" si="229"/>
        <v>87.5</v>
      </c>
      <c r="O3673" s="5">
        <f t="shared" si="230"/>
        <v>1.0085714285714287</v>
      </c>
      <c r="P3673" s="6" t="s">
        <v>8272</v>
      </c>
      <c r="Q3673" s="6" t="s">
        <v>8273</v>
      </c>
      <c r="R3673" s="11">
        <f t="shared" si="231"/>
        <v>41820.25309027778</v>
      </c>
      <c r="S3673" s="12">
        <f t="shared" si="228"/>
        <v>41840.790972222225</v>
      </c>
    </row>
    <row r="3674" spans="1:19" ht="57.6">
      <c r="A3674">
        <v>3672</v>
      </c>
      <c r="B3674" s="3" t="s">
        <v>3669</v>
      </c>
      <c r="C3674" s="3" t="s">
        <v>7782</v>
      </c>
      <c r="D3674" s="15">
        <v>3000</v>
      </c>
      <c r="E3674" s="1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7">
        <f t="shared" si="229"/>
        <v>52.631578947368418</v>
      </c>
      <c r="O3674" s="5">
        <f t="shared" si="230"/>
        <v>1.0153333333333334</v>
      </c>
      <c r="P3674" s="6" t="s">
        <v>8272</v>
      </c>
      <c r="Q3674" s="6" t="s">
        <v>8273</v>
      </c>
      <c r="R3674" s="11">
        <f t="shared" si="231"/>
        <v>41878.571574074071</v>
      </c>
      <c r="S3674" s="12">
        <f t="shared" si="228"/>
        <v>41908.571574074071</v>
      </c>
    </row>
    <row r="3675" spans="1:19" ht="43.2">
      <c r="A3675">
        <v>3673</v>
      </c>
      <c r="B3675" s="3" t="s">
        <v>3670</v>
      </c>
      <c r="C3675" s="3" t="s">
        <v>7783</v>
      </c>
      <c r="D3675" s="15">
        <v>4000</v>
      </c>
      <c r="E3675" s="1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7">
        <f t="shared" si="229"/>
        <v>35.087719298245617</v>
      </c>
      <c r="O3675" s="5">
        <f t="shared" si="230"/>
        <v>1.13625</v>
      </c>
      <c r="P3675" s="6" t="s">
        <v>8272</v>
      </c>
      <c r="Q3675" s="6" t="s">
        <v>8273</v>
      </c>
      <c r="R3675" s="11">
        <f t="shared" si="231"/>
        <v>41913.920104166667</v>
      </c>
      <c r="S3675" s="12">
        <f t="shared" si="228"/>
        <v>41948.161111111112</v>
      </c>
    </row>
    <row r="3676" spans="1:19" ht="43.2">
      <c r="A3676">
        <v>3674</v>
      </c>
      <c r="B3676" s="3" t="s">
        <v>3671</v>
      </c>
      <c r="C3676" s="3" t="s">
        <v>7784</v>
      </c>
      <c r="D3676" s="15">
        <v>4500</v>
      </c>
      <c r="E3676" s="1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7">
        <f t="shared" si="229"/>
        <v>145.16129032258064</v>
      </c>
      <c r="O3676" s="5">
        <f t="shared" si="230"/>
        <v>1</v>
      </c>
      <c r="P3676" s="6" t="s">
        <v>8272</v>
      </c>
      <c r="Q3676" s="6" t="s">
        <v>8273</v>
      </c>
      <c r="R3676" s="11">
        <f t="shared" si="231"/>
        <v>42556.498020833329</v>
      </c>
      <c r="S3676" s="12">
        <f t="shared" si="228"/>
        <v>42616.498020833329</v>
      </c>
    </row>
    <row r="3677" spans="1:19" ht="43.2">
      <c r="A3677">
        <v>3675</v>
      </c>
      <c r="B3677" s="3" t="s">
        <v>3672</v>
      </c>
      <c r="C3677" s="3" t="s">
        <v>7785</v>
      </c>
      <c r="D3677" s="15">
        <v>50</v>
      </c>
      <c r="E3677" s="1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7">
        <f t="shared" si="229"/>
        <v>16.666666666666668</v>
      </c>
      <c r="O3677" s="5">
        <f t="shared" si="230"/>
        <v>1.4</v>
      </c>
      <c r="P3677" s="6" t="s">
        <v>8272</v>
      </c>
      <c r="Q3677" s="6" t="s">
        <v>8273</v>
      </c>
      <c r="R3677" s="11">
        <f t="shared" si="231"/>
        <v>42493.222013888888</v>
      </c>
      <c r="S3677" s="12">
        <f t="shared" si="228"/>
        <v>42505.583333333328</v>
      </c>
    </row>
    <row r="3678" spans="1:19" ht="43.2">
      <c r="A3678">
        <v>3676</v>
      </c>
      <c r="B3678" s="3" t="s">
        <v>3673</v>
      </c>
      <c r="C3678" s="3" t="s">
        <v>7786</v>
      </c>
      <c r="D3678" s="15">
        <v>800</v>
      </c>
      <c r="E3678" s="1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7">
        <f t="shared" si="229"/>
        <v>50</v>
      </c>
      <c r="O3678" s="5">
        <f t="shared" si="230"/>
        <v>1.2875000000000001</v>
      </c>
      <c r="P3678" s="6" t="s">
        <v>8272</v>
      </c>
      <c r="Q3678" s="6" t="s">
        <v>8273</v>
      </c>
      <c r="R3678" s="11">
        <f t="shared" si="231"/>
        <v>41876.440787037034</v>
      </c>
      <c r="S3678" s="12">
        <f t="shared" si="228"/>
        <v>41894.440787037034</v>
      </c>
    </row>
    <row r="3679" spans="1:19" ht="43.2">
      <c r="A3679">
        <v>3677</v>
      </c>
      <c r="B3679" s="3" t="s">
        <v>3674</v>
      </c>
      <c r="C3679" s="3" t="s">
        <v>7787</v>
      </c>
      <c r="D3679" s="15">
        <v>12000</v>
      </c>
      <c r="E3679" s="1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7">
        <f t="shared" si="229"/>
        <v>60.301507537688444</v>
      </c>
      <c r="O3679" s="5">
        <f t="shared" si="230"/>
        <v>1.0290416666666666</v>
      </c>
      <c r="P3679" s="6" t="s">
        <v>8272</v>
      </c>
      <c r="Q3679" s="6" t="s">
        <v>8273</v>
      </c>
      <c r="R3679" s="11">
        <f t="shared" si="231"/>
        <v>41802.199282407411</v>
      </c>
      <c r="S3679" s="12">
        <f t="shared" si="228"/>
        <v>41822.790972222225</v>
      </c>
    </row>
    <row r="3680" spans="1:19" ht="43.2">
      <c r="A3680">
        <v>3678</v>
      </c>
      <c r="B3680" s="3" t="s">
        <v>3675</v>
      </c>
      <c r="C3680" s="3" t="s">
        <v>7788</v>
      </c>
      <c r="D3680" s="15">
        <v>2000</v>
      </c>
      <c r="E3680" s="1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7">
        <f t="shared" si="229"/>
        <v>64.516129032258064</v>
      </c>
      <c r="O3680" s="5">
        <f t="shared" si="230"/>
        <v>1.0249999999999999</v>
      </c>
      <c r="P3680" s="6" t="s">
        <v>8272</v>
      </c>
      <c r="Q3680" s="6" t="s">
        <v>8273</v>
      </c>
      <c r="R3680" s="11">
        <f t="shared" si="231"/>
        <v>42120.156226851846</v>
      </c>
      <c r="S3680" s="12">
        <f t="shared" si="228"/>
        <v>42155.156226851846</v>
      </c>
    </row>
    <row r="3681" spans="1:19" ht="43.2">
      <c r="A3681">
        <v>3679</v>
      </c>
      <c r="B3681" s="3" t="s">
        <v>3676</v>
      </c>
      <c r="C3681" s="3" t="s">
        <v>7789</v>
      </c>
      <c r="D3681" s="15">
        <v>2000</v>
      </c>
      <c r="E3681" s="1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7">
        <f t="shared" si="229"/>
        <v>66.666666666666671</v>
      </c>
      <c r="O3681" s="5">
        <f t="shared" si="230"/>
        <v>1.101</v>
      </c>
      <c r="P3681" s="6" t="s">
        <v>8272</v>
      </c>
      <c r="Q3681" s="6" t="s">
        <v>8273</v>
      </c>
      <c r="R3681" s="11">
        <f t="shared" si="231"/>
        <v>41786.386354166665</v>
      </c>
      <c r="S3681" s="12">
        <f t="shared" si="228"/>
        <v>41820.832638888889</v>
      </c>
    </row>
    <row r="3682" spans="1:19" ht="43.2">
      <c r="A3682">
        <v>3680</v>
      </c>
      <c r="B3682" s="3" t="s">
        <v>3677</v>
      </c>
      <c r="C3682" s="3" t="s">
        <v>7790</v>
      </c>
      <c r="D3682" s="15">
        <v>3000</v>
      </c>
      <c r="E3682" s="1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7">
        <f t="shared" si="229"/>
        <v>88.235294117647058</v>
      </c>
      <c r="O3682" s="5">
        <f t="shared" si="230"/>
        <v>1.1276666666666666</v>
      </c>
      <c r="P3682" s="6" t="s">
        <v>8272</v>
      </c>
      <c r="Q3682" s="6" t="s">
        <v>8273</v>
      </c>
      <c r="R3682" s="11">
        <f t="shared" si="231"/>
        <v>42627.079097222224</v>
      </c>
      <c r="S3682" s="12">
        <f t="shared" si="228"/>
        <v>42648.079097222224</v>
      </c>
    </row>
    <row r="3683" spans="1:19" ht="57.6">
      <c r="A3683">
        <v>3681</v>
      </c>
      <c r="B3683" s="3" t="s">
        <v>3678</v>
      </c>
      <c r="C3683" s="3" t="s">
        <v>7791</v>
      </c>
      <c r="D3683" s="15">
        <v>1000</v>
      </c>
      <c r="E3683" s="1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7">
        <f t="shared" si="229"/>
        <v>55.555555555555557</v>
      </c>
      <c r="O3683" s="5">
        <f t="shared" si="230"/>
        <v>1.119</v>
      </c>
      <c r="P3683" s="6" t="s">
        <v>8272</v>
      </c>
      <c r="Q3683" s="6" t="s">
        <v>8273</v>
      </c>
      <c r="R3683" s="11">
        <f t="shared" si="231"/>
        <v>42374.276504629626</v>
      </c>
      <c r="S3683" s="12">
        <f t="shared" si="228"/>
        <v>42384.276504629626</v>
      </c>
    </row>
    <row r="3684" spans="1:19" ht="43.2">
      <c r="A3684">
        <v>3682</v>
      </c>
      <c r="B3684" s="3" t="s">
        <v>3679</v>
      </c>
      <c r="C3684" s="3" t="s">
        <v>7792</v>
      </c>
      <c r="D3684" s="15">
        <v>3000</v>
      </c>
      <c r="E3684" s="1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7">
        <f t="shared" si="229"/>
        <v>44.776119402985074</v>
      </c>
      <c r="O3684" s="5">
        <f t="shared" si="230"/>
        <v>1.3919999999999999</v>
      </c>
      <c r="P3684" s="6" t="s">
        <v>8272</v>
      </c>
      <c r="Q3684" s="6" t="s">
        <v>8273</v>
      </c>
      <c r="R3684" s="11">
        <f t="shared" si="231"/>
        <v>41772.310393518521</v>
      </c>
      <c r="S3684" s="12">
        <f t="shared" si="228"/>
        <v>41805.915972222225</v>
      </c>
    </row>
    <row r="3685" spans="1:19" ht="43.2">
      <c r="A3685">
        <v>3683</v>
      </c>
      <c r="B3685" s="3" t="s">
        <v>3680</v>
      </c>
      <c r="C3685" s="3" t="s">
        <v>7793</v>
      </c>
      <c r="D3685" s="15">
        <v>3500</v>
      </c>
      <c r="E3685" s="1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7">
        <f t="shared" si="229"/>
        <v>53.030303030303031</v>
      </c>
      <c r="O3685" s="5">
        <f t="shared" si="230"/>
        <v>1.1085714285714285</v>
      </c>
      <c r="P3685" s="6" t="s">
        <v>8272</v>
      </c>
      <c r="Q3685" s="6" t="s">
        <v>8273</v>
      </c>
      <c r="R3685" s="11">
        <f t="shared" si="231"/>
        <v>42632.741851851853</v>
      </c>
      <c r="S3685" s="12">
        <f t="shared" si="228"/>
        <v>42662.741851851853</v>
      </c>
    </row>
    <row r="3686" spans="1:19" ht="43.2">
      <c r="A3686">
        <v>3684</v>
      </c>
      <c r="B3686" s="3" t="s">
        <v>3681</v>
      </c>
      <c r="C3686" s="3" t="s">
        <v>7794</v>
      </c>
      <c r="D3686" s="15">
        <v>750</v>
      </c>
      <c r="E3686" s="1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7">
        <f t="shared" si="229"/>
        <v>32.608695652173914</v>
      </c>
      <c r="O3686" s="5">
        <f t="shared" si="230"/>
        <v>1.3906666666666667</v>
      </c>
      <c r="P3686" s="6" t="s">
        <v>8272</v>
      </c>
      <c r="Q3686" s="6" t="s">
        <v>8273</v>
      </c>
      <c r="R3686" s="11">
        <f t="shared" si="231"/>
        <v>42218.805393518516</v>
      </c>
      <c r="S3686" s="12">
        <f t="shared" si="228"/>
        <v>42248.805393518516</v>
      </c>
    </row>
    <row r="3687" spans="1:19" ht="43.2">
      <c r="A3687">
        <v>3685</v>
      </c>
      <c r="B3687" s="3" t="s">
        <v>3682</v>
      </c>
      <c r="C3687" s="3" t="s">
        <v>7795</v>
      </c>
      <c r="D3687" s="15">
        <v>5000</v>
      </c>
      <c r="E3687" s="1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7">
        <f t="shared" si="229"/>
        <v>39.682539682539684</v>
      </c>
      <c r="O3687" s="5">
        <f t="shared" si="230"/>
        <v>1.0569999999999999</v>
      </c>
      <c r="P3687" s="6" t="s">
        <v>8272</v>
      </c>
      <c r="Q3687" s="6" t="s">
        <v>8273</v>
      </c>
      <c r="R3687" s="11">
        <f t="shared" si="231"/>
        <v>41753.218275462961</v>
      </c>
      <c r="S3687" s="12">
        <f t="shared" si="228"/>
        <v>41778.5</v>
      </c>
    </row>
    <row r="3688" spans="1:19" ht="43.2">
      <c r="A3688">
        <v>3686</v>
      </c>
      <c r="B3688" s="3" t="s">
        <v>3683</v>
      </c>
      <c r="C3688" s="3" t="s">
        <v>7796</v>
      </c>
      <c r="D3688" s="15">
        <v>350</v>
      </c>
      <c r="E3688" s="1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7">
        <f t="shared" si="229"/>
        <v>58.333333333333336</v>
      </c>
      <c r="O3688" s="5">
        <f t="shared" si="230"/>
        <v>1.0142857142857142</v>
      </c>
      <c r="P3688" s="6" t="s">
        <v>8272</v>
      </c>
      <c r="Q3688" s="6" t="s">
        <v>8273</v>
      </c>
      <c r="R3688" s="11">
        <f t="shared" si="231"/>
        <v>42230.287731481483</v>
      </c>
      <c r="S3688" s="12">
        <f t="shared" si="228"/>
        <v>42244.790972222225</v>
      </c>
    </row>
    <row r="3689" spans="1:19" ht="43.2">
      <c r="A3689">
        <v>3687</v>
      </c>
      <c r="B3689" s="3" t="s">
        <v>3684</v>
      </c>
      <c r="C3689" s="3" t="s">
        <v>7797</v>
      </c>
      <c r="D3689" s="15">
        <v>5000</v>
      </c>
      <c r="E3689" s="1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7">
        <f t="shared" si="229"/>
        <v>200</v>
      </c>
      <c r="O3689" s="5">
        <f t="shared" si="230"/>
        <v>1.0024500000000001</v>
      </c>
      <c r="P3689" s="6" t="s">
        <v>8272</v>
      </c>
      <c r="Q3689" s="6" t="s">
        <v>8273</v>
      </c>
      <c r="R3689" s="11">
        <f t="shared" si="231"/>
        <v>41786.843229166669</v>
      </c>
      <c r="S3689" s="12">
        <f t="shared" si="228"/>
        <v>41816.843229166669</v>
      </c>
    </row>
    <row r="3690" spans="1:19" ht="43.2">
      <c r="A3690">
        <v>3688</v>
      </c>
      <c r="B3690" s="3" t="s">
        <v>3685</v>
      </c>
      <c r="C3690" s="3" t="s">
        <v>7798</v>
      </c>
      <c r="D3690" s="15">
        <v>3000</v>
      </c>
      <c r="E3690" s="1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7">
        <f t="shared" si="229"/>
        <v>76.92307692307692</v>
      </c>
      <c r="O3690" s="5">
        <f t="shared" si="230"/>
        <v>1.0916666666666666</v>
      </c>
      <c r="P3690" s="6" t="s">
        <v>8272</v>
      </c>
      <c r="Q3690" s="6" t="s">
        <v>8273</v>
      </c>
      <c r="R3690" s="11">
        <f t="shared" si="231"/>
        <v>41829.412083333329</v>
      </c>
      <c r="S3690" s="12">
        <f t="shared" si="228"/>
        <v>41859.412083333329</v>
      </c>
    </row>
    <row r="3691" spans="1:19" ht="43.2">
      <c r="A3691">
        <v>3689</v>
      </c>
      <c r="B3691" s="3" t="s">
        <v>3686</v>
      </c>
      <c r="C3691" s="3" t="s">
        <v>7799</v>
      </c>
      <c r="D3691" s="15">
        <v>3000</v>
      </c>
      <c r="E3691" s="1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7">
        <f t="shared" si="229"/>
        <v>48.387096774193552</v>
      </c>
      <c r="O3691" s="5">
        <f t="shared" si="230"/>
        <v>1.1833333333333333</v>
      </c>
      <c r="P3691" s="6" t="s">
        <v>8272</v>
      </c>
      <c r="Q3691" s="6" t="s">
        <v>8273</v>
      </c>
      <c r="R3691" s="11">
        <f t="shared" si="231"/>
        <v>42147.451840277776</v>
      </c>
      <c r="S3691" s="12">
        <f t="shared" si="228"/>
        <v>42176.559027777781</v>
      </c>
    </row>
    <row r="3692" spans="1:19" ht="43.2">
      <c r="A3692">
        <v>3690</v>
      </c>
      <c r="B3692" s="3" t="s">
        <v>3687</v>
      </c>
      <c r="C3692" s="3" t="s">
        <v>7800</v>
      </c>
      <c r="D3692" s="15">
        <v>1500</v>
      </c>
      <c r="E3692" s="1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7">
        <f t="shared" si="229"/>
        <v>48.387096774193552</v>
      </c>
      <c r="O3692" s="5">
        <f t="shared" si="230"/>
        <v>1.2</v>
      </c>
      <c r="P3692" s="6" t="s">
        <v>8272</v>
      </c>
      <c r="Q3692" s="6" t="s">
        <v>8273</v>
      </c>
      <c r="R3692" s="11">
        <f t="shared" si="231"/>
        <v>41940.223182870366</v>
      </c>
      <c r="S3692" s="12">
        <f t="shared" si="228"/>
        <v>41970.264849537038</v>
      </c>
    </row>
    <row r="3693" spans="1:19" ht="28.8">
      <c r="A3693">
        <v>3691</v>
      </c>
      <c r="B3693" s="3" t="s">
        <v>3688</v>
      </c>
      <c r="C3693" s="3" t="s">
        <v>7801</v>
      </c>
      <c r="D3693" s="15">
        <v>40000</v>
      </c>
      <c r="E3693" s="1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7">
        <f t="shared" si="229"/>
        <v>145.98540145985402</v>
      </c>
      <c r="O3693" s="5">
        <f t="shared" si="230"/>
        <v>1.2796000000000001</v>
      </c>
      <c r="P3693" s="6" t="s">
        <v>8272</v>
      </c>
      <c r="Q3693" s="6" t="s">
        <v>8273</v>
      </c>
      <c r="R3693" s="11">
        <f t="shared" si="231"/>
        <v>42020.325567129628</v>
      </c>
      <c r="S3693" s="12">
        <f t="shared" si="228"/>
        <v>42064.832638888889</v>
      </c>
    </row>
    <row r="3694" spans="1:19" ht="28.8">
      <c r="A3694">
        <v>3692</v>
      </c>
      <c r="B3694" s="3" t="s">
        <v>3689</v>
      </c>
      <c r="C3694" s="3" t="s">
        <v>7802</v>
      </c>
      <c r="D3694" s="15">
        <v>1000</v>
      </c>
      <c r="E3694" s="1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7">
        <f t="shared" si="229"/>
        <v>58.823529411764703</v>
      </c>
      <c r="O3694" s="5">
        <f t="shared" si="230"/>
        <v>1.26</v>
      </c>
      <c r="P3694" s="6" t="s">
        <v>8272</v>
      </c>
      <c r="Q3694" s="6" t="s">
        <v>8273</v>
      </c>
      <c r="R3694" s="11">
        <f t="shared" si="231"/>
        <v>41891.59003472222</v>
      </c>
      <c r="S3694" s="12">
        <f t="shared" si="228"/>
        <v>41900.625</v>
      </c>
    </row>
    <row r="3695" spans="1:19" ht="43.2">
      <c r="A3695">
        <v>3693</v>
      </c>
      <c r="B3695" s="3" t="s">
        <v>3690</v>
      </c>
      <c r="C3695" s="3" t="s">
        <v>7803</v>
      </c>
      <c r="D3695" s="15">
        <v>333</v>
      </c>
      <c r="E3695" s="1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7">
        <f t="shared" si="229"/>
        <v>23.785714285714285</v>
      </c>
      <c r="O3695" s="5">
        <f t="shared" si="230"/>
        <v>1.2912912912912913</v>
      </c>
      <c r="P3695" s="6" t="s">
        <v>8272</v>
      </c>
      <c r="Q3695" s="6" t="s">
        <v>8273</v>
      </c>
      <c r="R3695" s="11">
        <f t="shared" si="231"/>
        <v>42308.816307870366</v>
      </c>
      <c r="S3695" s="12">
        <f t="shared" si="228"/>
        <v>42338.5625</v>
      </c>
    </row>
    <row r="3696" spans="1:19" ht="57.6">
      <c r="A3696">
        <v>3694</v>
      </c>
      <c r="B3696" s="3" t="s">
        <v>3691</v>
      </c>
      <c r="C3696" s="3" t="s">
        <v>7804</v>
      </c>
      <c r="D3696" s="15">
        <v>3500</v>
      </c>
      <c r="E3696" s="1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7">
        <f t="shared" si="229"/>
        <v>58.333333333333336</v>
      </c>
      <c r="O3696" s="5">
        <f t="shared" si="230"/>
        <v>1.0742857142857143</v>
      </c>
      <c r="P3696" s="6" t="s">
        <v>8272</v>
      </c>
      <c r="Q3696" s="6" t="s">
        <v>8273</v>
      </c>
      <c r="R3696" s="11">
        <f t="shared" si="231"/>
        <v>42489.758877314816</v>
      </c>
      <c r="S3696" s="12">
        <f t="shared" si="228"/>
        <v>42526.708333333328</v>
      </c>
    </row>
    <row r="3697" spans="1:19" ht="57.6">
      <c r="A3697">
        <v>3695</v>
      </c>
      <c r="B3697" s="3" t="s">
        <v>3692</v>
      </c>
      <c r="C3697" s="3" t="s">
        <v>7805</v>
      </c>
      <c r="D3697" s="15">
        <v>4000</v>
      </c>
      <c r="E3697" s="1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7">
        <f t="shared" si="229"/>
        <v>121.21212121212122</v>
      </c>
      <c r="O3697" s="5">
        <f t="shared" si="230"/>
        <v>1.00125</v>
      </c>
      <c r="P3697" s="6" t="s">
        <v>8272</v>
      </c>
      <c r="Q3697" s="6" t="s">
        <v>8273</v>
      </c>
      <c r="R3697" s="11">
        <f t="shared" si="231"/>
        <v>41995.495486111111</v>
      </c>
      <c r="S3697" s="12">
        <f t="shared" si="228"/>
        <v>42015.495486111111</v>
      </c>
    </row>
    <row r="3698" spans="1:19" ht="43.2">
      <c r="A3698">
        <v>3696</v>
      </c>
      <c r="B3698" s="3" t="s">
        <v>3693</v>
      </c>
      <c r="C3698" s="3" t="s">
        <v>7806</v>
      </c>
      <c r="D3698" s="15">
        <v>2000</v>
      </c>
      <c r="E3698" s="1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7">
        <f t="shared" si="229"/>
        <v>25.641025641025642</v>
      </c>
      <c r="O3698" s="5">
        <f t="shared" si="230"/>
        <v>1.55</v>
      </c>
      <c r="P3698" s="6" t="s">
        <v>8272</v>
      </c>
      <c r="Q3698" s="6" t="s">
        <v>8273</v>
      </c>
      <c r="R3698" s="11">
        <f t="shared" si="231"/>
        <v>41988.242083333331</v>
      </c>
      <c r="S3698" s="12">
        <f t="shared" si="228"/>
        <v>42048.242083333331</v>
      </c>
    </row>
    <row r="3699" spans="1:19" ht="43.2">
      <c r="A3699">
        <v>3697</v>
      </c>
      <c r="B3699" s="3" t="s">
        <v>3694</v>
      </c>
      <c r="C3699" s="3" t="s">
        <v>7807</v>
      </c>
      <c r="D3699" s="15">
        <v>2000</v>
      </c>
      <c r="E3699" s="1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7">
        <f t="shared" si="229"/>
        <v>66.666666666666671</v>
      </c>
      <c r="O3699" s="5">
        <f t="shared" si="230"/>
        <v>1.08</v>
      </c>
      <c r="P3699" s="6" t="s">
        <v>8272</v>
      </c>
      <c r="Q3699" s="6" t="s">
        <v>8273</v>
      </c>
      <c r="R3699" s="11">
        <f t="shared" si="231"/>
        <v>42479.090833333335</v>
      </c>
      <c r="S3699" s="12">
        <f t="shared" si="228"/>
        <v>42500.090833333335</v>
      </c>
    </row>
    <row r="3700" spans="1:19" ht="43.2">
      <c r="A3700">
        <v>3698</v>
      </c>
      <c r="B3700" s="3" t="s">
        <v>3695</v>
      </c>
      <c r="C3700" s="3" t="s">
        <v>7808</v>
      </c>
      <c r="D3700" s="15">
        <v>5000</v>
      </c>
      <c r="E3700" s="1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7">
        <f t="shared" si="229"/>
        <v>36.764705882352942</v>
      </c>
      <c r="O3700" s="5">
        <f t="shared" si="230"/>
        <v>1.1052</v>
      </c>
      <c r="P3700" s="6" t="s">
        <v>8272</v>
      </c>
      <c r="Q3700" s="6" t="s">
        <v>8273</v>
      </c>
      <c r="R3700" s="11">
        <f t="shared" si="231"/>
        <v>42401.431562500002</v>
      </c>
      <c r="S3700" s="12">
        <f t="shared" si="228"/>
        <v>42431.431562500002</v>
      </c>
    </row>
    <row r="3701" spans="1:19" ht="43.2">
      <c r="A3701">
        <v>3699</v>
      </c>
      <c r="B3701" s="3" t="s">
        <v>3696</v>
      </c>
      <c r="C3701" s="3" t="s">
        <v>7809</v>
      </c>
      <c r="D3701" s="15">
        <v>2500</v>
      </c>
      <c r="E3701" s="1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7">
        <f t="shared" si="229"/>
        <v>62.5</v>
      </c>
      <c r="O3701" s="5">
        <f t="shared" si="230"/>
        <v>1.008</v>
      </c>
      <c r="P3701" s="6" t="s">
        <v>8272</v>
      </c>
      <c r="Q3701" s="6" t="s">
        <v>8273</v>
      </c>
      <c r="R3701" s="11">
        <f t="shared" si="231"/>
        <v>41897.227037037039</v>
      </c>
      <c r="S3701" s="12">
        <f t="shared" si="228"/>
        <v>41927.227037037039</v>
      </c>
    </row>
    <row r="3702" spans="1:19" ht="28.8">
      <c r="A3702">
        <v>3700</v>
      </c>
      <c r="B3702" s="3" t="s">
        <v>3697</v>
      </c>
      <c r="C3702" s="3" t="s">
        <v>7810</v>
      </c>
      <c r="D3702" s="15">
        <v>500</v>
      </c>
      <c r="E3702" s="1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7">
        <f t="shared" si="229"/>
        <v>27.777777777777779</v>
      </c>
      <c r="O3702" s="5">
        <f t="shared" si="230"/>
        <v>1.212</v>
      </c>
      <c r="P3702" s="6" t="s">
        <v>8272</v>
      </c>
      <c r="Q3702" s="6" t="s">
        <v>8273</v>
      </c>
      <c r="R3702" s="11">
        <f t="shared" si="231"/>
        <v>41882.210648148146</v>
      </c>
      <c r="S3702" s="12">
        <f t="shared" si="228"/>
        <v>41912.291666666664</v>
      </c>
    </row>
    <row r="3703" spans="1:19" ht="43.2">
      <c r="A3703">
        <v>3701</v>
      </c>
      <c r="B3703" s="3" t="s">
        <v>3698</v>
      </c>
      <c r="C3703" s="3" t="s">
        <v>7811</v>
      </c>
      <c r="D3703" s="15">
        <v>1500</v>
      </c>
      <c r="E3703" s="1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7">
        <f t="shared" si="229"/>
        <v>38.46153846153846</v>
      </c>
      <c r="O3703" s="5">
        <f t="shared" si="230"/>
        <v>1.0033333333333334</v>
      </c>
      <c r="P3703" s="6" t="s">
        <v>8272</v>
      </c>
      <c r="Q3703" s="6" t="s">
        <v>8273</v>
      </c>
      <c r="R3703" s="11">
        <f t="shared" si="231"/>
        <v>42129.166585648149</v>
      </c>
      <c r="S3703" s="12">
        <f t="shared" si="228"/>
        <v>42159.166585648149</v>
      </c>
    </row>
    <row r="3704" spans="1:19" ht="57.6">
      <c r="A3704">
        <v>3702</v>
      </c>
      <c r="B3704" s="3" t="s">
        <v>3699</v>
      </c>
      <c r="C3704" s="3" t="s">
        <v>7812</v>
      </c>
      <c r="D3704" s="15">
        <v>3000</v>
      </c>
      <c r="E3704" s="1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7">
        <f t="shared" si="229"/>
        <v>142.85714285714286</v>
      </c>
      <c r="O3704" s="5">
        <f t="shared" si="230"/>
        <v>1.0916666666666666</v>
      </c>
      <c r="P3704" s="6" t="s">
        <v>8272</v>
      </c>
      <c r="Q3704" s="6" t="s">
        <v>8273</v>
      </c>
      <c r="R3704" s="11">
        <f t="shared" si="231"/>
        <v>42524.16300925926</v>
      </c>
      <c r="S3704" s="12">
        <f t="shared" si="228"/>
        <v>42561.582638888889</v>
      </c>
    </row>
    <row r="3705" spans="1:19" ht="43.2">
      <c r="A3705">
        <v>3703</v>
      </c>
      <c r="B3705" s="3" t="s">
        <v>3700</v>
      </c>
      <c r="C3705" s="3" t="s">
        <v>7813</v>
      </c>
      <c r="D3705" s="15">
        <v>1050</v>
      </c>
      <c r="E3705" s="1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7">
        <f t="shared" si="229"/>
        <v>35</v>
      </c>
      <c r="O3705" s="5">
        <f t="shared" si="230"/>
        <v>1.2342857142857142</v>
      </c>
      <c r="P3705" s="6" t="s">
        <v>8272</v>
      </c>
      <c r="Q3705" s="6" t="s">
        <v>8273</v>
      </c>
      <c r="R3705" s="11">
        <f t="shared" si="231"/>
        <v>42556.129490740743</v>
      </c>
      <c r="S3705" s="12">
        <f t="shared" si="228"/>
        <v>42594.915972222225</v>
      </c>
    </row>
    <row r="3706" spans="1:19" ht="43.2">
      <c r="A3706">
        <v>3704</v>
      </c>
      <c r="B3706" s="3" t="s">
        <v>3701</v>
      </c>
      <c r="C3706" s="3" t="s">
        <v>7814</v>
      </c>
      <c r="D3706" s="15">
        <v>300</v>
      </c>
      <c r="E3706" s="1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7">
        <f t="shared" si="229"/>
        <v>11.111111111111111</v>
      </c>
      <c r="O3706" s="5">
        <f t="shared" si="230"/>
        <v>1.3633666666666666</v>
      </c>
      <c r="P3706" s="6" t="s">
        <v>8272</v>
      </c>
      <c r="Q3706" s="6" t="s">
        <v>8273</v>
      </c>
      <c r="R3706" s="11">
        <f t="shared" si="231"/>
        <v>42461.314745370371</v>
      </c>
      <c r="S3706" s="12">
        <f t="shared" si="228"/>
        <v>42521.314745370371</v>
      </c>
    </row>
    <row r="3707" spans="1:19" ht="43.2">
      <c r="A3707">
        <v>3705</v>
      </c>
      <c r="B3707" s="3" t="s">
        <v>3702</v>
      </c>
      <c r="C3707" s="3" t="s">
        <v>7815</v>
      </c>
      <c r="D3707" s="15">
        <v>2827</v>
      </c>
      <c r="E3707" s="1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7">
        <f t="shared" si="229"/>
        <v>80.771428571428572</v>
      </c>
      <c r="O3707" s="5">
        <f t="shared" si="230"/>
        <v>1.0346657233816767</v>
      </c>
      <c r="P3707" s="6" t="s">
        <v>8272</v>
      </c>
      <c r="Q3707" s="6" t="s">
        <v>8273</v>
      </c>
      <c r="R3707" s="11">
        <f t="shared" si="231"/>
        <v>41792.167986111112</v>
      </c>
      <c r="S3707" s="12">
        <f t="shared" si="228"/>
        <v>41813.375</v>
      </c>
    </row>
    <row r="3708" spans="1:19" ht="43.2">
      <c r="A3708">
        <v>3706</v>
      </c>
      <c r="B3708" s="3" t="s">
        <v>3703</v>
      </c>
      <c r="C3708" s="3" t="s">
        <v>7816</v>
      </c>
      <c r="D3708" s="15">
        <v>1500</v>
      </c>
      <c r="E3708" s="1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7">
        <f t="shared" si="229"/>
        <v>115.38461538461539</v>
      </c>
      <c r="O3708" s="5">
        <f t="shared" si="230"/>
        <v>1.2133333333333334</v>
      </c>
      <c r="P3708" s="6" t="s">
        <v>8272</v>
      </c>
      <c r="Q3708" s="6" t="s">
        <v>8273</v>
      </c>
      <c r="R3708" s="11">
        <f t="shared" si="231"/>
        <v>41879.538761574076</v>
      </c>
      <c r="S3708" s="12">
        <f t="shared" si="228"/>
        <v>41894.538761574076</v>
      </c>
    </row>
    <row r="3709" spans="1:19" ht="43.2">
      <c r="A3709">
        <v>3707</v>
      </c>
      <c r="B3709" s="3" t="s">
        <v>3704</v>
      </c>
      <c r="C3709" s="3" t="s">
        <v>7817</v>
      </c>
      <c r="D3709" s="15">
        <v>1000</v>
      </c>
      <c r="E3709" s="1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7">
        <f t="shared" si="229"/>
        <v>43.478260869565219</v>
      </c>
      <c r="O3709" s="5">
        <f t="shared" si="230"/>
        <v>1.86</v>
      </c>
      <c r="P3709" s="6" t="s">
        <v>8272</v>
      </c>
      <c r="Q3709" s="6" t="s">
        <v>8273</v>
      </c>
      <c r="R3709" s="11">
        <f t="shared" si="231"/>
        <v>42551.673356481479</v>
      </c>
      <c r="S3709" s="12">
        <f t="shared" si="228"/>
        <v>42572.851388888885</v>
      </c>
    </row>
    <row r="3710" spans="1:19" ht="57.6">
      <c r="A3710">
        <v>3708</v>
      </c>
      <c r="B3710" s="3" t="s">
        <v>3705</v>
      </c>
      <c r="C3710" s="3" t="s">
        <v>7818</v>
      </c>
      <c r="D3710" s="15">
        <v>700</v>
      </c>
      <c r="E3710" s="1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7">
        <f t="shared" si="229"/>
        <v>17.948717948717949</v>
      </c>
      <c r="O3710" s="5">
        <f t="shared" si="230"/>
        <v>3</v>
      </c>
      <c r="P3710" s="6" t="s">
        <v>8272</v>
      </c>
      <c r="Q3710" s="6" t="s">
        <v>8273</v>
      </c>
      <c r="R3710" s="11">
        <f t="shared" si="231"/>
        <v>41809.767199074078</v>
      </c>
      <c r="S3710" s="12">
        <f t="shared" si="228"/>
        <v>41823.767199074078</v>
      </c>
    </row>
    <row r="3711" spans="1:19" ht="43.2">
      <c r="A3711">
        <v>3709</v>
      </c>
      <c r="B3711" s="3" t="s">
        <v>3706</v>
      </c>
      <c r="C3711" s="3" t="s">
        <v>7819</v>
      </c>
      <c r="D3711" s="15">
        <v>1000</v>
      </c>
      <c r="E3711" s="1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7">
        <f t="shared" si="229"/>
        <v>28.571428571428573</v>
      </c>
      <c r="O3711" s="5">
        <f t="shared" si="230"/>
        <v>1.0825</v>
      </c>
      <c r="P3711" s="6" t="s">
        <v>8272</v>
      </c>
      <c r="Q3711" s="6" t="s">
        <v>8273</v>
      </c>
      <c r="R3711" s="11">
        <f t="shared" si="231"/>
        <v>41785.332708333335</v>
      </c>
      <c r="S3711" s="12">
        <f t="shared" si="228"/>
        <v>41815.332708333335</v>
      </c>
    </row>
    <row r="3712" spans="1:19" ht="28.8">
      <c r="A3712">
        <v>3710</v>
      </c>
      <c r="B3712" s="3" t="s">
        <v>3707</v>
      </c>
      <c r="C3712" s="3" t="s">
        <v>7820</v>
      </c>
      <c r="D3712" s="15">
        <v>1300</v>
      </c>
      <c r="E3712" s="1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7">
        <f t="shared" si="229"/>
        <v>48.148148148148145</v>
      </c>
      <c r="O3712" s="5">
        <f t="shared" si="230"/>
        <v>1.4115384615384616</v>
      </c>
      <c r="P3712" s="6" t="s">
        <v>8272</v>
      </c>
      <c r="Q3712" s="6" t="s">
        <v>8273</v>
      </c>
      <c r="R3712" s="11">
        <f t="shared" si="231"/>
        <v>42072.201249999998</v>
      </c>
      <c r="S3712" s="12">
        <f t="shared" si="228"/>
        <v>42097.201249999998</v>
      </c>
    </row>
    <row r="3713" spans="1:19" ht="28.8">
      <c r="A3713">
        <v>3711</v>
      </c>
      <c r="B3713" s="3" t="s">
        <v>3708</v>
      </c>
      <c r="C3713" s="3" t="s">
        <v>7821</v>
      </c>
      <c r="D3713" s="15">
        <v>500</v>
      </c>
      <c r="E3713" s="1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7">
        <f t="shared" si="229"/>
        <v>23.80952380952381</v>
      </c>
      <c r="O3713" s="5">
        <f t="shared" si="230"/>
        <v>1.1399999999999999</v>
      </c>
      <c r="P3713" s="6" t="s">
        <v>8272</v>
      </c>
      <c r="Q3713" s="6" t="s">
        <v>8273</v>
      </c>
      <c r="R3713" s="11">
        <f t="shared" si="231"/>
        <v>41779.349224537036</v>
      </c>
      <c r="S3713" s="12">
        <f t="shared" si="228"/>
        <v>41805.291666666664</v>
      </c>
    </row>
    <row r="3714" spans="1:19" ht="57.6">
      <c r="A3714">
        <v>3712</v>
      </c>
      <c r="B3714" s="3" t="s">
        <v>3709</v>
      </c>
      <c r="C3714" s="3" t="s">
        <v>7822</v>
      </c>
      <c r="D3714" s="15">
        <v>7500</v>
      </c>
      <c r="E3714" s="1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7">
        <f t="shared" si="229"/>
        <v>72.115384615384613</v>
      </c>
      <c r="O3714" s="5">
        <f t="shared" si="230"/>
        <v>1.5373333333333334</v>
      </c>
      <c r="P3714" s="6" t="s">
        <v>8272</v>
      </c>
      <c r="Q3714" s="6" t="s">
        <v>8273</v>
      </c>
      <c r="R3714" s="11">
        <f t="shared" si="231"/>
        <v>42133.797071759254</v>
      </c>
      <c r="S3714" s="12">
        <f t="shared" ref="S3714:S3777" si="232">(I3714/86400)+25569+(-9/24)</f>
        <v>42154.915972222225</v>
      </c>
    </row>
    <row r="3715" spans="1:19" ht="43.2">
      <c r="A3715">
        <v>3713</v>
      </c>
      <c r="B3715" s="3" t="s">
        <v>3710</v>
      </c>
      <c r="C3715" s="3" t="s">
        <v>7823</v>
      </c>
      <c r="D3715" s="15">
        <v>2000</v>
      </c>
      <c r="E3715" s="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7">
        <f t="shared" ref="N3715:N3778" si="233">D3715/L3715</f>
        <v>105.26315789473684</v>
      </c>
      <c r="O3715" s="5">
        <f t="shared" ref="O3715:O3778" si="234">E3715/D3715</f>
        <v>1.0149999999999999</v>
      </c>
      <c r="P3715" s="6" t="s">
        <v>8272</v>
      </c>
      <c r="Q3715" s="6" t="s">
        <v>8273</v>
      </c>
      <c r="R3715" s="11">
        <f t="shared" ref="R3715:R3778" si="235">(J3715/86400)+25569+(-9/24)</f>
        <v>42505.363032407404</v>
      </c>
      <c r="S3715" s="12">
        <f t="shared" si="232"/>
        <v>42525.363032407404</v>
      </c>
    </row>
    <row r="3716" spans="1:19" ht="43.2">
      <c r="A3716">
        <v>3714</v>
      </c>
      <c r="B3716" s="3" t="s">
        <v>3711</v>
      </c>
      <c r="C3716" s="3" t="s">
        <v>7824</v>
      </c>
      <c r="D3716" s="15">
        <v>10000</v>
      </c>
      <c r="E3716" s="1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7">
        <f t="shared" si="233"/>
        <v>103.09278350515464</v>
      </c>
      <c r="O3716" s="5">
        <f t="shared" si="234"/>
        <v>1.0235000000000001</v>
      </c>
      <c r="P3716" s="6" t="s">
        <v>8272</v>
      </c>
      <c r="Q3716" s="6" t="s">
        <v>8273</v>
      </c>
      <c r="R3716" s="11">
        <f t="shared" si="235"/>
        <v>42118.181331018517</v>
      </c>
      <c r="S3716" s="12">
        <f t="shared" si="232"/>
        <v>42149.790972222225</v>
      </c>
    </row>
    <row r="3717" spans="1:19" ht="43.2">
      <c r="A3717">
        <v>3715</v>
      </c>
      <c r="B3717" s="3" t="s">
        <v>3712</v>
      </c>
      <c r="C3717" s="3" t="s">
        <v>7825</v>
      </c>
      <c r="D3717" s="15">
        <v>3500</v>
      </c>
      <c r="E3717" s="1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7">
        <f t="shared" si="233"/>
        <v>129.62962962962962</v>
      </c>
      <c r="O3717" s="5">
        <f t="shared" si="234"/>
        <v>1.0257142857142858</v>
      </c>
      <c r="P3717" s="6" t="s">
        <v>8272</v>
      </c>
      <c r="Q3717" s="6" t="s">
        <v>8273</v>
      </c>
      <c r="R3717" s="11">
        <f t="shared" si="235"/>
        <v>42036.620590277773</v>
      </c>
      <c r="S3717" s="12">
        <f t="shared" si="232"/>
        <v>42094.161111111112</v>
      </c>
    </row>
    <row r="3718" spans="1:19" ht="43.2">
      <c r="A3718">
        <v>3716</v>
      </c>
      <c r="B3718" s="3" t="s">
        <v>3713</v>
      </c>
      <c r="C3718" s="3" t="s">
        <v>7826</v>
      </c>
      <c r="D3718" s="15">
        <v>800</v>
      </c>
      <c r="E3718" s="1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7">
        <f t="shared" si="233"/>
        <v>33.333333333333336</v>
      </c>
      <c r="O3718" s="5">
        <f t="shared" si="234"/>
        <v>1.5575000000000001</v>
      </c>
      <c r="P3718" s="6" t="s">
        <v>8272</v>
      </c>
      <c r="Q3718" s="6" t="s">
        <v>8273</v>
      </c>
      <c r="R3718" s="11">
        <f t="shared" si="235"/>
        <v>42360.512835648144</v>
      </c>
      <c r="S3718" s="12">
        <f t="shared" si="232"/>
        <v>42390.512835648144</v>
      </c>
    </row>
    <row r="3719" spans="1:19" ht="43.2">
      <c r="A3719">
        <v>3717</v>
      </c>
      <c r="B3719" s="3" t="s">
        <v>3714</v>
      </c>
      <c r="C3719" s="3" t="s">
        <v>7827</v>
      </c>
      <c r="D3719" s="15">
        <v>4000</v>
      </c>
      <c r="E3719" s="1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7">
        <f t="shared" si="233"/>
        <v>307.69230769230768</v>
      </c>
      <c r="O3719" s="5">
        <f t="shared" si="234"/>
        <v>1.0075000000000001</v>
      </c>
      <c r="P3719" s="6" t="s">
        <v>8272</v>
      </c>
      <c r="Q3719" s="6" t="s">
        <v>8273</v>
      </c>
      <c r="R3719" s="11">
        <f t="shared" si="235"/>
        <v>42102.491307870368</v>
      </c>
      <c r="S3719" s="12">
        <f t="shared" si="232"/>
        <v>42133.491307870368</v>
      </c>
    </row>
    <row r="3720" spans="1:19" ht="43.2">
      <c r="A3720">
        <v>3718</v>
      </c>
      <c r="B3720" s="3" t="s">
        <v>3715</v>
      </c>
      <c r="C3720" s="3" t="s">
        <v>7828</v>
      </c>
      <c r="D3720" s="15">
        <v>500</v>
      </c>
      <c r="E3720" s="1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7">
        <f t="shared" si="233"/>
        <v>10.869565217391305</v>
      </c>
      <c r="O3720" s="5">
        <f t="shared" si="234"/>
        <v>2.3940000000000001</v>
      </c>
      <c r="P3720" s="6" t="s">
        <v>8272</v>
      </c>
      <c r="Q3720" s="6" t="s">
        <v>8273</v>
      </c>
      <c r="R3720" s="11">
        <f t="shared" si="235"/>
        <v>42032.341145833328</v>
      </c>
      <c r="S3720" s="12">
        <f t="shared" si="232"/>
        <v>42062.341145833328</v>
      </c>
    </row>
    <row r="3721" spans="1:19" ht="28.8">
      <c r="A3721">
        <v>3719</v>
      </c>
      <c r="B3721" s="3" t="s">
        <v>3716</v>
      </c>
      <c r="C3721" s="3" t="s">
        <v>7829</v>
      </c>
      <c r="D3721" s="15">
        <v>200</v>
      </c>
      <c r="E3721" s="1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7">
        <f t="shared" si="233"/>
        <v>50</v>
      </c>
      <c r="O3721" s="5">
        <f t="shared" si="234"/>
        <v>2.1</v>
      </c>
      <c r="P3721" s="6" t="s">
        <v>8272</v>
      </c>
      <c r="Q3721" s="6" t="s">
        <v>8273</v>
      </c>
      <c r="R3721" s="11">
        <f t="shared" si="235"/>
        <v>42147.354930555557</v>
      </c>
      <c r="S3721" s="12">
        <f t="shared" si="232"/>
        <v>42177.354930555557</v>
      </c>
    </row>
    <row r="3722" spans="1:19" ht="28.8">
      <c r="A3722">
        <v>3720</v>
      </c>
      <c r="B3722" s="3" t="s">
        <v>3717</v>
      </c>
      <c r="C3722" s="3" t="s">
        <v>7830</v>
      </c>
      <c r="D3722" s="15">
        <v>3300</v>
      </c>
      <c r="E3722" s="1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7">
        <f t="shared" si="233"/>
        <v>82.5</v>
      </c>
      <c r="O3722" s="5">
        <f t="shared" si="234"/>
        <v>1.0451515151515152</v>
      </c>
      <c r="P3722" s="6" t="s">
        <v>8272</v>
      </c>
      <c r="Q3722" s="6" t="s">
        <v>8273</v>
      </c>
      <c r="R3722" s="11">
        <f t="shared" si="235"/>
        <v>42165.618125000001</v>
      </c>
      <c r="S3722" s="12">
        <f t="shared" si="232"/>
        <v>42187.618125000001</v>
      </c>
    </row>
    <row r="3723" spans="1:19" ht="57.6">
      <c r="A3723">
        <v>3721</v>
      </c>
      <c r="B3723" s="3" t="s">
        <v>3718</v>
      </c>
      <c r="C3723" s="3" t="s">
        <v>7831</v>
      </c>
      <c r="D3723" s="15">
        <v>5000</v>
      </c>
      <c r="E3723" s="1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7">
        <f t="shared" si="233"/>
        <v>113.63636363636364</v>
      </c>
      <c r="O3723" s="5">
        <f t="shared" si="234"/>
        <v>1.008</v>
      </c>
      <c r="P3723" s="6" t="s">
        <v>8272</v>
      </c>
      <c r="Q3723" s="6" t="s">
        <v>8273</v>
      </c>
      <c r="R3723" s="11">
        <f t="shared" si="235"/>
        <v>41927.561157407406</v>
      </c>
      <c r="S3723" s="12">
        <f t="shared" si="232"/>
        <v>41948.602824074071</v>
      </c>
    </row>
    <row r="3724" spans="1:19" ht="57.6">
      <c r="A3724">
        <v>3722</v>
      </c>
      <c r="B3724" s="3" t="s">
        <v>3719</v>
      </c>
      <c r="C3724" s="3" t="s">
        <v>7832</v>
      </c>
      <c r="D3724" s="15">
        <v>1500</v>
      </c>
      <c r="E3724" s="1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7">
        <f t="shared" si="233"/>
        <v>42.857142857142854</v>
      </c>
      <c r="O3724" s="5">
        <f t="shared" si="234"/>
        <v>1.1120000000000001</v>
      </c>
      <c r="P3724" s="6" t="s">
        <v>8272</v>
      </c>
      <c r="Q3724" s="6" t="s">
        <v>8273</v>
      </c>
      <c r="R3724" s="11">
        <f t="shared" si="235"/>
        <v>42381.296840277777</v>
      </c>
      <c r="S3724" s="12">
        <f t="shared" si="232"/>
        <v>42411.582638888889</v>
      </c>
    </row>
    <row r="3725" spans="1:19" ht="28.8">
      <c r="A3725">
        <v>3723</v>
      </c>
      <c r="B3725" s="3" t="s">
        <v>3720</v>
      </c>
      <c r="C3725" s="3" t="s">
        <v>7833</v>
      </c>
      <c r="D3725" s="15">
        <v>4500</v>
      </c>
      <c r="E3725" s="1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7">
        <f t="shared" si="233"/>
        <v>71.428571428571431</v>
      </c>
      <c r="O3725" s="5">
        <f t="shared" si="234"/>
        <v>1.0204444444444445</v>
      </c>
      <c r="P3725" s="6" t="s">
        <v>8272</v>
      </c>
      <c r="Q3725" s="6" t="s">
        <v>8273</v>
      </c>
      <c r="R3725" s="11">
        <f t="shared" si="235"/>
        <v>41943.378032407403</v>
      </c>
      <c r="S3725" s="12">
        <f t="shared" si="232"/>
        <v>41973.419699074075</v>
      </c>
    </row>
    <row r="3726" spans="1:19" ht="43.2">
      <c r="A3726">
        <v>3724</v>
      </c>
      <c r="B3726" s="3" t="s">
        <v>3721</v>
      </c>
      <c r="C3726" s="3" t="s">
        <v>7834</v>
      </c>
      <c r="D3726" s="15">
        <v>4300</v>
      </c>
      <c r="E3726" s="1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7">
        <f t="shared" si="233"/>
        <v>48.314606741573037</v>
      </c>
      <c r="O3726" s="5">
        <f t="shared" si="234"/>
        <v>1.0254767441860466</v>
      </c>
      <c r="P3726" s="6" t="s">
        <v>8272</v>
      </c>
      <c r="Q3726" s="6" t="s">
        <v>8273</v>
      </c>
      <c r="R3726" s="11">
        <f t="shared" si="235"/>
        <v>42465.116435185184</v>
      </c>
      <c r="S3726" s="12">
        <f t="shared" si="232"/>
        <v>42494.583333333328</v>
      </c>
    </row>
    <row r="3727" spans="1:19" ht="43.2">
      <c r="A3727">
        <v>3725</v>
      </c>
      <c r="B3727" s="3" t="s">
        <v>3722</v>
      </c>
      <c r="C3727" s="3" t="s">
        <v>7835</v>
      </c>
      <c r="D3727" s="15">
        <v>300</v>
      </c>
      <c r="E3727" s="1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7">
        <f t="shared" si="233"/>
        <v>20</v>
      </c>
      <c r="O3727" s="5">
        <f t="shared" si="234"/>
        <v>1.27</v>
      </c>
      <c r="P3727" s="6" t="s">
        <v>8272</v>
      </c>
      <c r="Q3727" s="6" t="s">
        <v>8273</v>
      </c>
      <c r="R3727" s="11">
        <f t="shared" si="235"/>
        <v>42401.570219907408</v>
      </c>
      <c r="S3727" s="12">
        <f t="shared" si="232"/>
        <v>42418.520833333328</v>
      </c>
    </row>
    <row r="3728" spans="1:19" ht="43.2">
      <c r="A3728">
        <v>3726</v>
      </c>
      <c r="B3728" s="3" t="s">
        <v>3723</v>
      </c>
      <c r="C3728" s="3" t="s">
        <v>7836</v>
      </c>
      <c r="D3728" s="15">
        <v>850</v>
      </c>
      <c r="E3728" s="1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7">
        <f t="shared" si="233"/>
        <v>18.478260869565219</v>
      </c>
      <c r="O3728" s="5">
        <f t="shared" si="234"/>
        <v>3.3870588235294119</v>
      </c>
      <c r="P3728" s="6" t="s">
        <v>8272</v>
      </c>
      <c r="Q3728" s="6" t="s">
        <v>8273</v>
      </c>
      <c r="R3728" s="11">
        <f t="shared" si="235"/>
        <v>42461.765868055554</v>
      </c>
      <c r="S3728" s="12">
        <f t="shared" si="232"/>
        <v>42489.5</v>
      </c>
    </row>
    <row r="3729" spans="1:19" ht="43.2">
      <c r="A3729">
        <v>3727</v>
      </c>
      <c r="B3729" s="3" t="s">
        <v>3724</v>
      </c>
      <c r="C3729" s="3" t="s">
        <v>7837</v>
      </c>
      <c r="D3729" s="15">
        <v>2000</v>
      </c>
      <c r="E3729" s="1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7">
        <f t="shared" si="233"/>
        <v>60.606060606060609</v>
      </c>
      <c r="O3729" s="5">
        <f t="shared" si="234"/>
        <v>1.0075000000000001</v>
      </c>
      <c r="P3729" s="6" t="s">
        <v>8272</v>
      </c>
      <c r="Q3729" s="6" t="s">
        <v>8273</v>
      </c>
      <c r="R3729" s="11">
        <f t="shared" si="235"/>
        <v>42631.973310185189</v>
      </c>
      <c r="S3729" s="12">
        <f t="shared" si="232"/>
        <v>42662.829861111109</v>
      </c>
    </row>
    <row r="3730" spans="1:19" ht="43.2">
      <c r="A3730">
        <v>3728</v>
      </c>
      <c r="B3730" s="3" t="s">
        <v>3725</v>
      </c>
      <c r="C3730" s="3" t="s">
        <v>7838</v>
      </c>
      <c r="D3730" s="15">
        <v>20000</v>
      </c>
      <c r="E3730" s="1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7">
        <f t="shared" si="233"/>
        <v>645.16129032258061</v>
      </c>
      <c r="O3730" s="5">
        <f t="shared" si="234"/>
        <v>9.3100000000000002E-2</v>
      </c>
      <c r="P3730" s="6" t="s">
        <v>8272</v>
      </c>
      <c r="Q3730" s="6" t="s">
        <v>8273</v>
      </c>
      <c r="R3730" s="11">
        <f t="shared" si="235"/>
        <v>42204.796018518522</v>
      </c>
      <c r="S3730" s="12">
        <f t="shared" si="232"/>
        <v>42234.796018518522</v>
      </c>
    </row>
    <row r="3731" spans="1:19" ht="43.2">
      <c r="A3731">
        <v>3729</v>
      </c>
      <c r="B3731" s="3" t="s">
        <v>3726</v>
      </c>
      <c r="C3731" s="3" t="s">
        <v>7839</v>
      </c>
      <c r="D3731" s="15">
        <v>5000</v>
      </c>
      <c r="E3731" s="1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7">
        <f t="shared" si="233"/>
        <v>1000</v>
      </c>
      <c r="O3731" s="5">
        <f t="shared" si="234"/>
        <v>7.2400000000000006E-2</v>
      </c>
      <c r="P3731" s="6" t="s">
        <v>8272</v>
      </c>
      <c r="Q3731" s="6" t="s">
        <v>8273</v>
      </c>
      <c r="R3731" s="11">
        <f t="shared" si="235"/>
        <v>42040.83</v>
      </c>
      <c r="S3731" s="12">
        <f t="shared" si="232"/>
        <v>42085.78833333333</v>
      </c>
    </row>
    <row r="3732" spans="1:19" ht="43.2">
      <c r="A3732">
        <v>3730</v>
      </c>
      <c r="B3732" s="3" t="s">
        <v>3727</v>
      </c>
      <c r="C3732" s="3" t="s">
        <v>7840</v>
      </c>
      <c r="D3732" s="15">
        <v>1000</v>
      </c>
      <c r="E3732" s="1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7">
        <f t="shared" si="233"/>
        <v>1000</v>
      </c>
      <c r="O3732" s="5">
        <f t="shared" si="234"/>
        <v>0.1</v>
      </c>
      <c r="P3732" s="6" t="s">
        <v>8272</v>
      </c>
      <c r="Q3732" s="6" t="s">
        <v>8273</v>
      </c>
      <c r="R3732" s="11">
        <f t="shared" si="235"/>
        <v>42203.302766203706</v>
      </c>
      <c r="S3732" s="12">
        <f t="shared" si="232"/>
        <v>42233.302766203706</v>
      </c>
    </row>
    <row r="3733" spans="1:19" ht="43.2">
      <c r="A3733">
        <v>3731</v>
      </c>
      <c r="B3733" s="3" t="s">
        <v>3728</v>
      </c>
      <c r="C3733" s="3" t="s">
        <v>7841</v>
      </c>
      <c r="D3733" s="15">
        <v>5500</v>
      </c>
      <c r="E3733" s="1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7">
        <f t="shared" si="233"/>
        <v>458.33333333333331</v>
      </c>
      <c r="O3733" s="5">
        <f t="shared" si="234"/>
        <v>0.11272727272727273</v>
      </c>
      <c r="P3733" s="6" t="s">
        <v>8272</v>
      </c>
      <c r="Q3733" s="6" t="s">
        <v>8273</v>
      </c>
      <c r="R3733" s="11">
        <f t="shared" si="235"/>
        <v>41983.377847222218</v>
      </c>
      <c r="S3733" s="12">
        <f t="shared" si="232"/>
        <v>42013.765972222223</v>
      </c>
    </row>
    <row r="3734" spans="1:19" ht="43.2">
      <c r="A3734">
        <v>3732</v>
      </c>
      <c r="B3734" s="3" t="s">
        <v>3729</v>
      </c>
      <c r="C3734" s="3" t="s">
        <v>7842</v>
      </c>
      <c r="D3734" s="15">
        <v>850</v>
      </c>
      <c r="E3734" s="1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7">
        <f t="shared" si="233"/>
        <v>212.5</v>
      </c>
      <c r="O3734" s="5">
        <f t="shared" si="234"/>
        <v>0.15411764705882353</v>
      </c>
      <c r="P3734" s="6" t="s">
        <v>8272</v>
      </c>
      <c r="Q3734" s="6" t="s">
        <v>8273</v>
      </c>
      <c r="R3734" s="11">
        <f t="shared" si="235"/>
        <v>41968.302465277782</v>
      </c>
      <c r="S3734" s="12">
        <f t="shared" si="232"/>
        <v>42028.125</v>
      </c>
    </row>
    <row r="3735" spans="1:19" ht="43.2">
      <c r="A3735">
        <v>3733</v>
      </c>
      <c r="B3735" s="3" t="s">
        <v>3730</v>
      </c>
      <c r="C3735" s="3" t="s">
        <v>7843</v>
      </c>
      <c r="D3735" s="15">
        <v>1500</v>
      </c>
      <c r="E3735" s="1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7" t="e">
        <f t="shared" si="233"/>
        <v>#DIV/0!</v>
      </c>
      <c r="O3735" s="5">
        <f t="shared" si="234"/>
        <v>0</v>
      </c>
      <c r="P3735" s="6" t="s">
        <v>8272</v>
      </c>
      <c r="Q3735" s="6" t="s">
        <v>8273</v>
      </c>
      <c r="R3735" s="11">
        <f t="shared" si="235"/>
        <v>42102.649398148147</v>
      </c>
      <c r="S3735" s="12">
        <f t="shared" si="232"/>
        <v>42112.5625</v>
      </c>
    </row>
    <row r="3736" spans="1:19" ht="57.6">
      <c r="A3736">
        <v>3734</v>
      </c>
      <c r="B3736" s="3" t="s">
        <v>3731</v>
      </c>
      <c r="C3736" s="3" t="s">
        <v>7844</v>
      </c>
      <c r="D3736" s="15">
        <v>1500</v>
      </c>
      <c r="E3736" s="1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7">
        <f t="shared" si="233"/>
        <v>214.28571428571428</v>
      </c>
      <c r="O3736" s="5">
        <f t="shared" si="234"/>
        <v>0.28466666666666668</v>
      </c>
      <c r="P3736" s="6" t="s">
        <v>8272</v>
      </c>
      <c r="Q3736" s="6" t="s">
        <v>8273</v>
      </c>
      <c r="R3736" s="11">
        <f t="shared" si="235"/>
        <v>42089.526574074072</v>
      </c>
      <c r="S3736" s="12">
        <f t="shared" si="232"/>
        <v>42149.526574074072</v>
      </c>
    </row>
    <row r="3737" spans="1:19" ht="28.8">
      <c r="A3737">
        <v>3735</v>
      </c>
      <c r="B3737" s="3" t="s">
        <v>3732</v>
      </c>
      <c r="C3737" s="3" t="s">
        <v>7845</v>
      </c>
      <c r="D3737" s="15">
        <v>150</v>
      </c>
      <c r="E3737" s="1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7">
        <f t="shared" si="233"/>
        <v>75</v>
      </c>
      <c r="O3737" s="5">
        <f t="shared" si="234"/>
        <v>0.13333333333333333</v>
      </c>
      <c r="P3737" s="6" t="s">
        <v>8272</v>
      </c>
      <c r="Q3737" s="6" t="s">
        <v>8273</v>
      </c>
      <c r="R3737" s="11">
        <f t="shared" si="235"/>
        <v>42122.318159722221</v>
      </c>
      <c r="S3737" s="12">
        <f t="shared" si="232"/>
        <v>42152.318159722221</v>
      </c>
    </row>
    <row r="3738" spans="1:19" ht="43.2">
      <c r="A3738">
        <v>3736</v>
      </c>
      <c r="B3738" s="3" t="s">
        <v>3733</v>
      </c>
      <c r="C3738" s="3" t="s">
        <v>7846</v>
      </c>
      <c r="D3738" s="15">
        <v>1500</v>
      </c>
      <c r="E3738" s="1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7">
        <f t="shared" si="233"/>
        <v>1500</v>
      </c>
      <c r="O3738" s="5">
        <f t="shared" si="234"/>
        <v>6.6666666666666671E-3</v>
      </c>
      <c r="P3738" s="6" t="s">
        <v>8272</v>
      </c>
      <c r="Q3738" s="6" t="s">
        <v>8273</v>
      </c>
      <c r="R3738" s="11">
        <f t="shared" si="235"/>
        <v>42048.336724537032</v>
      </c>
      <c r="S3738" s="12">
        <f t="shared" si="232"/>
        <v>42086.375</v>
      </c>
    </row>
    <row r="3739" spans="1:19" ht="43.2">
      <c r="A3739">
        <v>3737</v>
      </c>
      <c r="B3739" s="3" t="s">
        <v>3734</v>
      </c>
      <c r="C3739" s="3" t="s">
        <v>7847</v>
      </c>
      <c r="D3739" s="15">
        <v>700</v>
      </c>
      <c r="E3739" s="1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7">
        <f t="shared" si="233"/>
        <v>175</v>
      </c>
      <c r="O3739" s="5">
        <f t="shared" si="234"/>
        <v>0.21428571428571427</v>
      </c>
      <c r="P3739" s="6" t="s">
        <v>8272</v>
      </c>
      <c r="Q3739" s="6" t="s">
        <v>8273</v>
      </c>
      <c r="R3739" s="11">
        <f t="shared" si="235"/>
        <v>42297.316006944442</v>
      </c>
      <c r="S3739" s="12">
        <f t="shared" si="232"/>
        <v>42319.915972222225</v>
      </c>
    </row>
    <row r="3740" spans="1:19" ht="28.8">
      <c r="A3740">
        <v>3738</v>
      </c>
      <c r="B3740" s="3" t="s">
        <v>3735</v>
      </c>
      <c r="C3740" s="3" t="s">
        <v>7848</v>
      </c>
      <c r="D3740" s="15">
        <v>1500</v>
      </c>
      <c r="E3740" s="1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7">
        <f t="shared" si="233"/>
        <v>250</v>
      </c>
      <c r="O3740" s="5">
        <f t="shared" si="234"/>
        <v>0.18</v>
      </c>
      <c r="P3740" s="6" t="s">
        <v>8272</v>
      </c>
      <c r="Q3740" s="6" t="s">
        <v>8273</v>
      </c>
      <c r="R3740" s="11">
        <f t="shared" si="235"/>
        <v>41813.563715277778</v>
      </c>
      <c r="S3740" s="12">
        <f t="shared" si="232"/>
        <v>41835.541666666664</v>
      </c>
    </row>
    <row r="3741" spans="1:19" ht="43.2">
      <c r="A3741">
        <v>3739</v>
      </c>
      <c r="B3741" s="3" t="s">
        <v>3736</v>
      </c>
      <c r="C3741" s="3" t="s">
        <v>7849</v>
      </c>
      <c r="D3741" s="15">
        <v>4000</v>
      </c>
      <c r="E3741" s="1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7">
        <f t="shared" si="233"/>
        <v>500</v>
      </c>
      <c r="O3741" s="5">
        <f t="shared" si="234"/>
        <v>0.20125000000000001</v>
      </c>
      <c r="P3741" s="6" t="s">
        <v>8272</v>
      </c>
      <c r="Q3741" s="6" t="s">
        <v>8273</v>
      </c>
      <c r="R3741" s="11">
        <f t="shared" si="235"/>
        <v>42548.074861111112</v>
      </c>
      <c r="S3741" s="12">
        <f t="shared" si="232"/>
        <v>42568.074861111112</v>
      </c>
    </row>
    <row r="3742" spans="1:19" ht="43.2">
      <c r="A3742">
        <v>3740</v>
      </c>
      <c r="B3742" s="3" t="s">
        <v>3737</v>
      </c>
      <c r="C3742" s="3" t="s">
        <v>7850</v>
      </c>
      <c r="D3742" s="15">
        <v>2000</v>
      </c>
      <c r="E3742" s="1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7">
        <f t="shared" si="233"/>
        <v>142.85714285714286</v>
      </c>
      <c r="O3742" s="5">
        <f t="shared" si="234"/>
        <v>0.17899999999999999</v>
      </c>
      <c r="P3742" s="6" t="s">
        <v>8272</v>
      </c>
      <c r="Q3742" s="6" t="s">
        <v>8273</v>
      </c>
      <c r="R3742" s="11">
        <f t="shared" si="235"/>
        <v>41832.714756944442</v>
      </c>
      <c r="S3742" s="12">
        <f t="shared" si="232"/>
        <v>41862.704143518517</v>
      </c>
    </row>
    <row r="3743" spans="1:19" ht="43.2">
      <c r="A3743">
        <v>3741</v>
      </c>
      <c r="B3743" s="3" t="s">
        <v>3738</v>
      </c>
      <c r="C3743" s="3" t="s">
        <v>7851</v>
      </c>
      <c r="D3743" s="15">
        <v>20000</v>
      </c>
      <c r="E3743" s="1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7" t="e">
        <f t="shared" si="233"/>
        <v>#DIV/0!</v>
      </c>
      <c r="O3743" s="5">
        <f t="shared" si="234"/>
        <v>0</v>
      </c>
      <c r="P3743" s="6" t="s">
        <v>8272</v>
      </c>
      <c r="Q3743" s="6" t="s">
        <v>8273</v>
      </c>
      <c r="R3743" s="11">
        <f t="shared" si="235"/>
        <v>42325.545717592591</v>
      </c>
      <c r="S3743" s="12">
        <f t="shared" si="232"/>
        <v>42355.545717592591</v>
      </c>
    </row>
    <row r="3744" spans="1:19" ht="43.2">
      <c r="A3744">
        <v>3742</v>
      </c>
      <c r="B3744" s="3" t="s">
        <v>3739</v>
      </c>
      <c r="C3744" s="3" t="s">
        <v>7852</v>
      </c>
      <c r="D3744" s="15">
        <v>5000</v>
      </c>
      <c r="E3744" s="1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7">
        <f t="shared" si="233"/>
        <v>1250</v>
      </c>
      <c r="O3744" s="5">
        <f t="shared" si="234"/>
        <v>0.02</v>
      </c>
      <c r="P3744" s="6" t="s">
        <v>8272</v>
      </c>
      <c r="Q3744" s="6" t="s">
        <v>8273</v>
      </c>
      <c r="R3744" s="11">
        <f t="shared" si="235"/>
        <v>41857.839629629627</v>
      </c>
      <c r="S3744" s="12">
        <f t="shared" si="232"/>
        <v>41887.839629629627</v>
      </c>
    </row>
    <row r="3745" spans="1:19" ht="28.8">
      <c r="A3745">
        <v>3743</v>
      </c>
      <c r="B3745" s="3" t="s">
        <v>3740</v>
      </c>
      <c r="C3745" s="3" t="s">
        <v>7853</v>
      </c>
      <c r="D3745" s="15">
        <v>2200</v>
      </c>
      <c r="E3745" s="1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7" t="e">
        <f t="shared" si="233"/>
        <v>#DIV/0!</v>
      </c>
      <c r="O3745" s="5">
        <f t="shared" si="234"/>
        <v>0</v>
      </c>
      <c r="P3745" s="6" t="s">
        <v>8272</v>
      </c>
      <c r="Q3745" s="6" t="s">
        <v>8273</v>
      </c>
      <c r="R3745" s="11">
        <f t="shared" si="235"/>
        <v>41793.335231481484</v>
      </c>
      <c r="S3745" s="12">
        <f t="shared" si="232"/>
        <v>41823.335231481484</v>
      </c>
    </row>
    <row r="3746" spans="1:19" ht="57.6">
      <c r="A3746">
        <v>3744</v>
      </c>
      <c r="B3746" s="3" t="s">
        <v>3741</v>
      </c>
      <c r="C3746" s="3" t="s">
        <v>7854</v>
      </c>
      <c r="D3746" s="15">
        <v>1200</v>
      </c>
      <c r="E3746" s="1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7" t="e">
        <f t="shared" si="233"/>
        <v>#DIV/0!</v>
      </c>
      <c r="O3746" s="5">
        <f t="shared" si="234"/>
        <v>0</v>
      </c>
      <c r="P3746" s="6" t="s">
        <v>8272</v>
      </c>
      <c r="Q3746" s="6" t="s">
        <v>8273</v>
      </c>
      <c r="R3746" s="11">
        <f t="shared" si="235"/>
        <v>41793.439259259263</v>
      </c>
      <c r="S3746" s="12">
        <f t="shared" si="232"/>
        <v>41824.790972222225</v>
      </c>
    </row>
    <row r="3747" spans="1:19" ht="43.2">
      <c r="A3747">
        <v>3745</v>
      </c>
      <c r="B3747" s="3" t="s">
        <v>3742</v>
      </c>
      <c r="C3747" s="3" t="s">
        <v>7855</v>
      </c>
      <c r="D3747" s="15">
        <v>100</v>
      </c>
      <c r="E3747" s="1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7">
        <f t="shared" si="233"/>
        <v>100</v>
      </c>
      <c r="O3747" s="5">
        <f t="shared" si="234"/>
        <v>0.1</v>
      </c>
      <c r="P3747" s="6" t="s">
        <v>8272</v>
      </c>
      <c r="Q3747" s="6" t="s">
        <v>8273</v>
      </c>
      <c r="R3747" s="11">
        <f t="shared" si="235"/>
        <v>41831.322939814811</v>
      </c>
      <c r="S3747" s="12">
        <f t="shared" si="232"/>
        <v>41861.322939814811</v>
      </c>
    </row>
    <row r="3748" spans="1:19">
      <c r="A3748">
        <v>3746</v>
      </c>
      <c r="B3748" s="3" t="s">
        <v>3743</v>
      </c>
      <c r="C3748" s="3" t="s">
        <v>7856</v>
      </c>
      <c r="D3748" s="15">
        <v>8500</v>
      </c>
      <c r="E3748" s="1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7">
        <f t="shared" si="233"/>
        <v>8500</v>
      </c>
      <c r="O3748" s="5">
        <f t="shared" si="234"/>
        <v>2.3764705882352941E-2</v>
      </c>
      <c r="P3748" s="6" t="s">
        <v>8272</v>
      </c>
      <c r="Q3748" s="6" t="s">
        <v>8273</v>
      </c>
      <c r="R3748" s="11">
        <f t="shared" si="235"/>
        <v>42621.014340277776</v>
      </c>
      <c r="S3748" s="12">
        <f t="shared" si="232"/>
        <v>42651.014340277776</v>
      </c>
    </row>
    <row r="3749" spans="1:19" ht="28.8">
      <c r="A3749">
        <v>3747</v>
      </c>
      <c r="B3749" s="3" t="s">
        <v>3744</v>
      </c>
      <c r="C3749" s="3" t="s">
        <v>7857</v>
      </c>
      <c r="D3749" s="15">
        <v>2500</v>
      </c>
      <c r="E3749" s="1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7">
        <f t="shared" si="233"/>
        <v>2500</v>
      </c>
      <c r="O3749" s="5">
        <f t="shared" si="234"/>
        <v>0.01</v>
      </c>
      <c r="P3749" s="6" t="s">
        <v>8272</v>
      </c>
      <c r="Q3749" s="6" t="s">
        <v>8273</v>
      </c>
      <c r="R3749" s="11">
        <f t="shared" si="235"/>
        <v>42163.924722222218</v>
      </c>
      <c r="S3749" s="12">
        <f t="shared" si="232"/>
        <v>42190.582638888889</v>
      </c>
    </row>
    <row r="3750" spans="1:19" ht="43.2">
      <c r="A3750">
        <v>3748</v>
      </c>
      <c r="B3750" s="3" t="s">
        <v>3745</v>
      </c>
      <c r="C3750" s="3" t="s">
        <v>7858</v>
      </c>
      <c r="D3750" s="15">
        <v>5000</v>
      </c>
      <c r="E3750" s="1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7">
        <f t="shared" si="233"/>
        <v>96.15384615384616</v>
      </c>
      <c r="O3750" s="5">
        <f t="shared" si="234"/>
        <v>1.0351999999999999</v>
      </c>
      <c r="P3750" s="6" t="s">
        <v>8272</v>
      </c>
      <c r="Q3750" s="6" t="s">
        <v>8314</v>
      </c>
      <c r="R3750" s="11">
        <f t="shared" si="235"/>
        <v>42395.331435185188</v>
      </c>
      <c r="S3750" s="12">
        <f t="shared" si="232"/>
        <v>42415.874305555553</v>
      </c>
    </row>
    <row r="3751" spans="1:19" ht="43.2">
      <c r="A3751">
        <v>3749</v>
      </c>
      <c r="B3751" s="3" t="s">
        <v>3746</v>
      </c>
      <c r="C3751" s="3" t="s">
        <v>7859</v>
      </c>
      <c r="D3751" s="15">
        <v>500</v>
      </c>
      <c r="E3751" s="1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7">
        <f t="shared" si="233"/>
        <v>71.428571428571431</v>
      </c>
      <c r="O3751" s="5">
        <f t="shared" si="234"/>
        <v>1.05</v>
      </c>
      <c r="P3751" s="6" t="s">
        <v>8272</v>
      </c>
      <c r="Q3751" s="6" t="s">
        <v>8314</v>
      </c>
      <c r="R3751" s="11">
        <f t="shared" si="235"/>
        <v>42457.752175925925</v>
      </c>
      <c r="S3751" s="12">
        <f t="shared" si="232"/>
        <v>42488.790972222225</v>
      </c>
    </row>
    <row r="3752" spans="1:19" ht="86.4">
      <c r="A3752">
        <v>3750</v>
      </c>
      <c r="B3752" s="3" t="s">
        <v>3747</v>
      </c>
      <c r="C3752" s="3" t="s">
        <v>7860</v>
      </c>
      <c r="D3752" s="15">
        <v>6000</v>
      </c>
      <c r="E3752" s="1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7">
        <f t="shared" si="233"/>
        <v>214.28571428571428</v>
      </c>
      <c r="O3752" s="5">
        <f t="shared" si="234"/>
        <v>1.0044999999999999</v>
      </c>
      <c r="P3752" s="6" t="s">
        <v>8272</v>
      </c>
      <c r="Q3752" s="6" t="s">
        <v>8314</v>
      </c>
      <c r="R3752" s="11">
        <f t="shared" si="235"/>
        <v>42016.606574074074</v>
      </c>
      <c r="S3752" s="12">
        <f t="shared" si="232"/>
        <v>42044.957638888889</v>
      </c>
    </row>
    <row r="3753" spans="1:19" ht="43.2">
      <c r="A3753">
        <v>3751</v>
      </c>
      <c r="B3753" s="3" t="s">
        <v>3748</v>
      </c>
      <c r="C3753" s="3" t="s">
        <v>7861</v>
      </c>
      <c r="D3753" s="15">
        <v>1000</v>
      </c>
      <c r="E3753" s="1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7">
        <f t="shared" si="233"/>
        <v>90.909090909090907</v>
      </c>
      <c r="O3753" s="5">
        <f t="shared" si="234"/>
        <v>1.3260000000000001</v>
      </c>
      <c r="P3753" s="6" t="s">
        <v>8272</v>
      </c>
      <c r="Q3753" s="6" t="s">
        <v>8314</v>
      </c>
      <c r="R3753" s="11">
        <f t="shared" si="235"/>
        <v>42402.660567129627</v>
      </c>
      <c r="S3753" s="12">
        <f t="shared" si="232"/>
        <v>42462.618900462963</v>
      </c>
    </row>
    <row r="3754" spans="1:19" ht="57.6">
      <c r="A3754">
        <v>3752</v>
      </c>
      <c r="B3754" s="3" t="s">
        <v>3749</v>
      </c>
      <c r="C3754" s="3" t="s">
        <v>7862</v>
      </c>
      <c r="D3754" s="15">
        <v>500</v>
      </c>
      <c r="E3754" s="1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7">
        <f t="shared" si="233"/>
        <v>33.333333333333336</v>
      </c>
      <c r="O3754" s="5">
        <f t="shared" si="234"/>
        <v>1.1299999999999999</v>
      </c>
      <c r="P3754" s="6" t="s">
        <v>8272</v>
      </c>
      <c r="Q3754" s="6" t="s">
        <v>8314</v>
      </c>
      <c r="R3754" s="11">
        <f t="shared" si="235"/>
        <v>42619.427488425921</v>
      </c>
      <c r="S3754" s="12">
        <f t="shared" si="232"/>
        <v>42659.5</v>
      </c>
    </row>
    <row r="3755" spans="1:19" ht="43.2">
      <c r="A3755">
        <v>3753</v>
      </c>
      <c r="B3755" s="3" t="s">
        <v>3750</v>
      </c>
      <c r="C3755" s="3" t="s">
        <v>7863</v>
      </c>
      <c r="D3755" s="15">
        <v>5000</v>
      </c>
      <c r="E3755" s="1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7">
        <f t="shared" si="233"/>
        <v>166.66666666666666</v>
      </c>
      <c r="O3755" s="5">
        <f t="shared" si="234"/>
        <v>1.0334000000000001</v>
      </c>
      <c r="P3755" s="6" t="s">
        <v>8272</v>
      </c>
      <c r="Q3755" s="6" t="s">
        <v>8314</v>
      </c>
      <c r="R3755" s="11">
        <f t="shared" si="235"/>
        <v>42128.449074074073</v>
      </c>
      <c r="S3755" s="12">
        <f t="shared" si="232"/>
        <v>42157.625</v>
      </c>
    </row>
    <row r="3756" spans="1:19" ht="43.2">
      <c r="A3756">
        <v>3754</v>
      </c>
      <c r="B3756" s="3" t="s">
        <v>3751</v>
      </c>
      <c r="C3756" s="3" t="s">
        <v>7864</v>
      </c>
      <c r="D3756" s="15">
        <v>2500</v>
      </c>
      <c r="E3756" s="1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7">
        <f t="shared" si="233"/>
        <v>92.592592592592595</v>
      </c>
      <c r="O3756" s="5">
        <f t="shared" si="234"/>
        <v>1.2</v>
      </c>
      <c r="P3756" s="6" t="s">
        <v>8272</v>
      </c>
      <c r="Q3756" s="6" t="s">
        <v>8314</v>
      </c>
      <c r="R3756" s="11">
        <f t="shared" si="235"/>
        <v>41808.506215277775</v>
      </c>
      <c r="S3756" s="12">
        <f t="shared" si="232"/>
        <v>41845.832638888889</v>
      </c>
    </row>
    <row r="3757" spans="1:19" ht="43.2">
      <c r="A3757">
        <v>3755</v>
      </c>
      <c r="B3757" s="3" t="s">
        <v>3752</v>
      </c>
      <c r="C3757" s="3" t="s">
        <v>7865</v>
      </c>
      <c r="D3757" s="15">
        <v>550</v>
      </c>
      <c r="E3757" s="1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7">
        <f t="shared" si="233"/>
        <v>19.642857142857142</v>
      </c>
      <c r="O3757" s="5">
        <f t="shared" si="234"/>
        <v>1.2963636363636364</v>
      </c>
      <c r="P3757" s="6" t="s">
        <v>8272</v>
      </c>
      <c r="Q3757" s="6" t="s">
        <v>8314</v>
      </c>
      <c r="R3757" s="11">
        <f t="shared" si="235"/>
        <v>42445.491979166662</v>
      </c>
      <c r="S3757" s="12">
        <f t="shared" si="232"/>
        <v>42475.491979166662</v>
      </c>
    </row>
    <row r="3758" spans="1:19" ht="43.2">
      <c r="A3758">
        <v>3756</v>
      </c>
      <c r="B3758" s="3" t="s">
        <v>3753</v>
      </c>
      <c r="C3758" s="3" t="s">
        <v>7866</v>
      </c>
      <c r="D3758" s="15">
        <v>4500</v>
      </c>
      <c r="E3758" s="1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7">
        <f t="shared" si="233"/>
        <v>264.70588235294116</v>
      </c>
      <c r="O3758" s="5">
        <f t="shared" si="234"/>
        <v>1.0111111111111111</v>
      </c>
      <c r="P3758" s="6" t="s">
        <v>8272</v>
      </c>
      <c r="Q3758" s="6" t="s">
        <v>8314</v>
      </c>
      <c r="R3758" s="11">
        <f t="shared" si="235"/>
        <v>41771.439791666664</v>
      </c>
      <c r="S3758" s="12">
        <f t="shared" si="232"/>
        <v>41801.439791666664</v>
      </c>
    </row>
    <row r="3759" spans="1:19" ht="43.2">
      <c r="A3759">
        <v>3757</v>
      </c>
      <c r="B3759" s="3" t="s">
        <v>3754</v>
      </c>
      <c r="C3759" s="3" t="s">
        <v>7867</v>
      </c>
      <c r="D3759" s="15">
        <v>3500</v>
      </c>
      <c r="E3759" s="1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7">
        <f t="shared" si="233"/>
        <v>70</v>
      </c>
      <c r="O3759" s="5">
        <f t="shared" si="234"/>
        <v>1.0851428571428572</v>
      </c>
      <c r="P3759" s="6" t="s">
        <v>8272</v>
      </c>
      <c r="Q3759" s="6" t="s">
        <v>8314</v>
      </c>
      <c r="R3759" s="11">
        <f t="shared" si="235"/>
        <v>41954.475868055553</v>
      </c>
      <c r="S3759" s="12">
        <f t="shared" si="232"/>
        <v>41974.475868055553</v>
      </c>
    </row>
    <row r="3760" spans="1:19" ht="28.8">
      <c r="A3760">
        <v>3758</v>
      </c>
      <c r="B3760" s="3" t="s">
        <v>3755</v>
      </c>
      <c r="C3760" s="3" t="s">
        <v>7868</v>
      </c>
      <c r="D3760" s="15">
        <v>1500</v>
      </c>
      <c r="E3760" s="1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7">
        <f t="shared" si="233"/>
        <v>57.692307692307693</v>
      </c>
      <c r="O3760" s="5">
        <f t="shared" si="234"/>
        <v>1.0233333333333334</v>
      </c>
      <c r="P3760" s="6" t="s">
        <v>8272</v>
      </c>
      <c r="Q3760" s="6" t="s">
        <v>8314</v>
      </c>
      <c r="R3760" s="11">
        <f t="shared" si="235"/>
        <v>41747.096504629633</v>
      </c>
      <c r="S3760" s="12">
        <f t="shared" si="232"/>
        <v>41777.833333333336</v>
      </c>
    </row>
    <row r="3761" spans="1:19" ht="28.8">
      <c r="A3761">
        <v>3759</v>
      </c>
      <c r="B3761" s="3" t="s">
        <v>3756</v>
      </c>
      <c r="C3761" s="3" t="s">
        <v>7869</v>
      </c>
      <c r="D3761" s="15">
        <v>4000</v>
      </c>
      <c r="E3761" s="1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7">
        <f t="shared" si="233"/>
        <v>45.454545454545453</v>
      </c>
      <c r="O3761" s="5">
        <f t="shared" si="234"/>
        <v>1.1024425000000002</v>
      </c>
      <c r="P3761" s="6" t="s">
        <v>8272</v>
      </c>
      <c r="Q3761" s="6" t="s">
        <v>8314</v>
      </c>
      <c r="R3761" s="11">
        <f t="shared" si="235"/>
        <v>42181.733252314814</v>
      </c>
      <c r="S3761" s="12">
        <f t="shared" si="232"/>
        <v>42241.733252314814</v>
      </c>
    </row>
    <row r="3762" spans="1:19" ht="43.2">
      <c r="A3762">
        <v>3760</v>
      </c>
      <c r="B3762" s="3" t="s">
        <v>3757</v>
      </c>
      <c r="C3762" s="3" t="s">
        <v>7870</v>
      </c>
      <c r="D3762" s="15">
        <v>5000</v>
      </c>
      <c r="E3762" s="1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7">
        <f t="shared" si="233"/>
        <v>54.945054945054942</v>
      </c>
      <c r="O3762" s="5">
        <f t="shared" si="234"/>
        <v>1.010154</v>
      </c>
      <c r="P3762" s="6" t="s">
        <v>8272</v>
      </c>
      <c r="Q3762" s="6" t="s">
        <v>8314</v>
      </c>
      <c r="R3762" s="11">
        <f t="shared" si="235"/>
        <v>41739.150300925925</v>
      </c>
      <c r="S3762" s="12">
        <f t="shared" si="232"/>
        <v>41764.150300925925</v>
      </c>
    </row>
    <row r="3763" spans="1:19" ht="57.6">
      <c r="A3763">
        <v>3761</v>
      </c>
      <c r="B3763" s="3" t="s">
        <v>3758</v>
      </c>
      <c r="C3763" s="3" t="s">
        <v>7871</v>
      </c>
      <c r="D3763" s="15">
        <v>500</v>
      </c>
      <c r="E3763" s="1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7">
        <f t="shared" si="233"/>
        <v>166.66666666666666</v>
      </c>
      <c r="O3763" s="5">
        <f t="shared" si="234"/>
        <v>1</v>
      </c>
      <c r="P3763" s="6" t="s">
        <v>8272</v>
      </c>
      <c r="Q3763" s="6" t="s">
        <v>8314</v>
      </c>
      <c r="R3763" s="11">
        <f t="shared" si="235"/>
        <v>42173.091863425929</v>
      </c>
      <c r="S3763" s="12">
        <f t="shared" si="232"/>
        <v>42226.583333333328</v>
      </c>
    </row>
    <row r="3764" spans="1:19" ht="43.2">
      <c r="A3764">
        <v>3762</v>
      </c>
      <c r="B3764" s="3" t="s">
        <v>3759</v>
      </c>
      <c r="C3764" s="3" t="s">
        <v>7872</v>
      </c>
      <c r="D3764" s="15">
        <v>1250</v>
      </c>
      <c r="E3764" s="1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7">
        <f t="shared" si="233"/>
        <v>44.642857142857146</v>
      </c>
      <c r="O3764" s="5">
        <f t="shared" si="234"/>
        <v>1.0624</v>
      </c>
      <c r="P3764" s="6" t="s">
        <v>8272</v>
      </c>
      <c r="Q3764" s="6" t="s">
        <v>8314</v>
      </c>
      <c r="R3764" s="11">
        <f t="shared" si="235"/>
        <v>42193.438530092593</v>
      </c>
      <c r="S3764" s="12">
        <f t="shared" si="232"/>
        <v>42218.438530092593</v>
      </c>
    </row>
    <row r="3765" spans="1:19" ht="28.8">
      <c r="A3765">
        <v>3763</v>
      </c>
      <c r="B3765" s="3" t="s">
        <v>3760</v>
      </c>
      <c r="C3765" s="3" t="s">
        <v>7873</v>
      </c>
      <c r="D3765" s="15">
        <v>5000</v>
      </c>
      <c r="E3765" s="1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7">
        <f t="shared" si="233"/>
        <v>64.935064935064929</v>
      </c>
      <c r="O3765" s="5">
        <f t="shared" si="234"/>
        <v>1</v>
      </c>
      <c r="P3765" s="6" t="s">
        <v>8272</v>
      </c>
      <c r="Q3765" s="6" t="s">
        <v>8314</v>
      </c>
      <c r="R3765" s="11">
        <f t="shared" si="235"/>
        <v>42065.375300925924</v>
      </c>
      <c r="S3765" s="12">
        <f t="shared" si="232"/>
        <v>42095.333634259259</v>
      </c>
    </row>
    <row r="3766" spans="1:19" ht="43.2">
      <c r="A3766">
        <v>3764</v>
      </c>
      <c r="B3766" s="3" t="s">
        <v>3761</v>
      </c>
      <c r="C3766" s="3" t="s">
        <v>7874</v>
      </c>
      <c r="D3766" s="15">
        <v>1500</v>
      </c>
      <c r="E3766" s="1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7">
        <f t="shared" si="233"/>
        <v>55.555555555555557</v>
      </c>
      <c r="O3766" s="5">
        <f t="shared" si="234"/>
        <v>1</v>
      </c>
      <c r="P3766" s="6" t="s">
        <v>8272</v>
      </c>
      <c r="Q3766" s="6" t="s">
        <v>8314</v>
      </c>
      <c r="R3766" s="11">
        <f t="shared" si="235"/>
        <v>42499.467962962968</v>
      </c>
      <c r="S3766" s="12">
        <f t="shared" si="232"/>
        <v>42518.65</v>
      </c>
    </row>
    <row r="3767" spans="1:19" ht="43.2">
      <c r="A3767">
        <v>3765</v>
      </c>
      <c r="B3767" s="3" t="s">
        <v>3762</v>
      </c>
      <c r="C3767" s="3" t="s">
        <v>7875</v>
      </c>
      <c r="D3767" s="15">
        <v>7000</v>
      </c>
      <c r="E3767" s="1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7">
        <f t="shared" si="233"/>
        <v>65.420560747663558</v>
      </c>
      <c r="O3767" s="5">
        <f t="shared" si="234"/>
        <v>1.1345714285714286</v>
      </c>
      <c r="P3767" s="6" t="s">
        <v>8272</v>
      </c>
      <c r="Q3767" s="6" t="s">
        <v>8314</v>
      </c>
      <c r="R3767" s="11">
        <f t="shared" si="235"/>
        <v>41820.401412037041</v>
      </c>
      <c r="S3767" s="12">
        <f t="shared" si="232"/>
        <v>41850.401412037041</v>
      </c>
    </row>
    <row r="3768" spans="1:19" ht="43.2">
      <c r="A3768">
        <v>3766</v>
      </c>
      <c r="B3768" s="3" t="s">
        <v>3763</v>
      </c>
      <c r="C3768" s="3" t="s">
        <v>7876</v>
      </c>
      <c r="D3768" s="15">
        <v>10000</v>
      </c>
      <c r="E3768" s="1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7">
        <f t="shared" si="233"/>
        <v>104.16666666666667</v>
      </c>
      <c r="O3768" s="5">
        <f t="shared" si="234"/>
        <v>1.0265010000000001</v>
      </c>
      <c r="P3768" s="6" t="s">
        <v>8272</v>
      </c>
      <c r="Q3768" s="6" t="s">
        <v>8314</v>
      </c>
      <c r="R3768" s="11">
        <f t="shared" si="235"/>
        <v>41787.792187500003</v>
      </c>
      <c r="S3768" s="12">
        <f t="shared" si="232"/>
        <v>41822.792187500003</v>
      </c>
    </row>
    <row r="3769" spans="1:19" ht="43.2">
      <c r="A3769">
        <v>3767</v>
      </c>
      <c r="B3769" s="3" t="s">
        <v>3764</v>
      </c>
      <c r="C3769" s="3" t="s">
        <v>7877</v>
      </c>
      <c r="D3769" s="15">
        <v>2000</v>
      </c>
      <c r="E3769" s="1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7">
        <f t="shared" si="233"/>
        <v>35.714285714285715</v>
      </c>
      <c r="O3769" s="5">
        <f t="shared" si="234"/>
        <v>1.1675</v>
      </c>
      <c r="P3769" s="6" t="s">
        <v>8272</v>
      </c>
      <c r="Q3769" s="6" t="s">
        <v>8314</v>
      </c>
      <c r="R3769" s="11">
        <f t="shared" si="235"/>
        <v>42049.644641203704</v>
      </c>
      <c r="S3769" s="12">
        <f t="shared" si="232"/>
        <v>42063.832638888889</v>
      </c>
    </row>
    <row r="3770" spans="1:19" ht="43.2">
      <c r="A3770">
        <v>3768</v>
      </c>
      <c r="B3770" s="3" t="s">
        <v>3765</v>
      </c>
      <c r="C3770" s="3" t="s">
        <v>7878</v>
      </c>
      <c r="D3770" s="15">
        <v>4000</v>
      </c>
      <c r="E3770" s="1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7">
        <f t="shared" si="233"/>
        <v>68.965517241379317</v>
      </c>
      <c r="O3770" s="5">
        <f t="shared" si="234"/>
        <v>1.0765274999999999</v>
      </c>
      <c r="P3770" s="6" t="s">
        <v>8272</v>
      </c>
      <c r="Q3770" s="6" t="s">
        <v>8314</v>
      </c>
      <c r="R3770" s="11">
        <f t="shared" si="235"/>
        <v>41772.352893518517</v>
      </c>
      <c r="S3770" s="12">
        <f t="shared" si="232"/>
        <v>41802.352893518517</v>
      </c>
    </row>
    <row r="3771" spans="1:19" ht="43.2">
      <c r="A3771">
        <v>3769</v>
      </c>
      <c r="B3771" s="3" t="s">
        <v>3766</v>
      </c>
      <c r="C3771" s="3" t="s">
        <v>7879</v>
      </c>
      <c r="D3771" s="15">
        <v>1100</v>
      </c>
      <c r="E3771" s="1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7">
        <f t="shared" si="233"/>
        <v>73.333333333333329</v>
      </c>
      <c r="O3771" s="5">
        <f t="shared" si="234"/>
        <v>1</v>
      </c>
      <c r="P3771" s="6" t="s">
        <v>8272</v>
      </c>
      <c r="Q3771" s="6" t="s">
        <v>8314</v>
      </c>
      <c r="R3771" s="11">
        <f t="shared" si="235"/>
        <v>42445.223136574074</v>
      </c>
      <c r="S3771" s="12">
        <f t="shared" si="232"/>
        <v>42475.223136574074</v>
      </c>
    </row>
    <row r="3772" spans="1:19" ht="43.2">
      <c r="A3772">
        <v>3770</v>
      </c>
      <c r="B3772" s="3" t="s">
        <v>3767</v>
      </c>
      <c r="C3772" s="3" t="s">
        <v>7880</v>
      </c>
      <c r="D3772" s="15">
        <v>2000</v>
      </c>
      <c r="E3772" s="1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7">
        <f t="shared" si="233"/>
        <v>100</v>
      </c>
      <c r="O3772" s="5">
        <f t="shared" si="234"/>
        <v>1</v>
      </c>
      <c r="P3772" s="6" t="s">
        <v>8272</v>
      </c>
      <c r="Q3772" s="6" t="s">
        <v>8314</v>
      </c>
      <c r="R3772" s="11">
        <f t="shared" si="235"/>
        <v>42138.555671296301</v>
      </c>
      <c r="S3772" s="12">
        <f t="shared" si="232"/>
        <v>42168.555671296301</v>
      </c>
    </row>
    <row r="3773" spans="1:19" ht="28.8">
      <c r="A3773">
        <v>3771</v>
      </c>
      <c r="B3773" s="3" t="s">
        <v>3768</v>
      </c>
      <c r="C3773" s="3" t="s">
        <v>7881</v>
      </c>
      <c r="D3773" s="15">
        <v>1000</v>
      </c>
      <c r="E3773" s="1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7">
        <f t="shared" si="233"/>
        <v>26.315789473684209</v>
      </c>
      <c r="O3773" s="5">
        <f t="shared" si="234"/>
        <v>1.46</v>
      </c>
      <c r="P3773" s="6" t="s">
        <v>8272</v>
      </c>
      <c r="Q3773" s="6" t="s">
        <v>8314</v>
      </c>
      <c r="R3773" s="11">
        <f t="shared" si="235"/>
        <v>42493.482083333336</v>
      </c>
      <c r="S3773" s="12">
        <f t="shared" si="232"/>
        <v>42507.625</v>
      </c>
    </row>
    <row r="3774" spans="1:19" ht="43.2">
      <c r="A3774">
        <v>3772</v>
      </c>
      <c r="B3774" s="3" t="s">
        <v>3769</v>
      </c>
      <c r="C3774" s="3" t="s">
        <v>7882</v>
      </c>
      <c r="D3774" s="15">
        <v>5000</v>
      </c>
      <c r="E3774" s="1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7">
        <f t="shared" si="233"/>
        <v>151.5151515151515</v>
      </c>
      <c r="O3774" s="5">
        <f t="shared" si="234"/>
        <v>1.1020000000000001</v>
      </c>
      <c r="P3774" s="6" t="s">
        <v>8272</v>
      </c>
      <c r="Q3774" s="6" t="s">
        <v>8314</v>
      </c>
      <c r="R3774" s="11">
        <f t="shared" si="235"/>
        <v>42682.241967592592</v>
      </c>
      <c r="S3774" s="12">
        <f t="shared" si="232"/>
        <v>42702.875</v>
      </c>
    </row>
    <row r="3775" spans="1:19" ht="28.8">
      <c r="A3775">
        <v>3773</v>
      </c>
      <c r="B3775" s="3" t="s">
        <v>3770</v>
      </c>
      <c r="C3775" s="3" t="s">
        <v>7883</v>
      </c>
      <c r="D3775" s="15">
        <v>5000</v>
      </c>
      <c r="E3775" s="1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7">
        <f t="shared" si="233"/>
        <v>87.719298245614041</v>
      </c>
      <c r="O3775" s="5">
        <f t="shared" si="234"/>
        <v>1.0820000000000001</v>
      </c>
      <c r="P3775" s="6" t="s">
        <v>8272</v>
      </c>
      <c r="Q3775" s="6" t="s">
        <v>8314</v>
      </c>
      <c r="R3775" s="11">
        <f t="shared" si="235"/>
        <v>42655.630173611113</v>
      </c>
      <c r="S3775" s="12">
        <f t="shared" si="232"/>
        <v>42688.713888888888</v>
      </c>
    </row>
    <row r="3776" spans="1:19" ht="57.6">
      <c r="A3776">
        <v>3774</v>
      </c>
      <c r="B3776" s="3" t="s">
        <v>3771</v>
      </c>
      <c r="C3776" s="3" t="s">
        <v>7884</v>
      </c>
      <c r="D3776" s="15">
        <v>2500</v>
      </c>
      <c r="E3776" s="1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7">
        <f t="shared" si="233"/>
        <v>100</v>
      </c>
      <c r="O3776" s="5">
        <f t="shared" si="234"/>
        <v>1</v>
      </c>
      <c r="P3776" s="6" t="s">
        <v>8272</v>
      </c>
      <c r="Q3776" s="6" t="s">
        <v>8314</v>
      </c>
      <c r="R3776" s="11">
        <f t="shared" si="235"/>
        <v>42087.417303240742</v>
      </c>
      <c r="S3776" s="12">
        <f t="shared" si="232"/>
        <v>42103.417303240742</v>
      </c>
    </row>
    <row r="3777" spans="1:19" ht="43.2">
      <c r="A3777">
        <v>3775</v>
      </c>
      <c r="B3777" s="3" t="s">
        <v>3772</v>
      </c>
      <c r="C3777" s="3" t="s">
        <v>7885</v>
      </c>
      <c r="D3777" s="15">
        <v>2000</v>
      </c>
      <c r="E3777" s="1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7">
        <f t="shared" si="233"/>
        <v>142.85714285714286</v>
      </c>
      <c r="O3777" s="5">
        <f t="shared" si="234"/>
        <v>1.0024999999999999</v>
      </c>
      <c r="P3777" s="6" t="s">
        <v>8272</v>
      </c>
      <c r="Q3777" s="6" t="s">
        <v>8314</v>
      </c>
      <c r="R3777" s="11">
        <f t="shared" si="235"/>
        <v>42075.567627314813</v>
      </c>
      <c r="S3777" s="12">
        <f t="shared" si="232"/>
        <v>42102.791666666672</v>
      </c>
    </row>
    <row r="3778" spans="1:19" ht="57.6">
      <c r="A3778">
        <v>3776</v>
      </c>
      <c r="B3778" s="3" t="s">
        <v>3773</v>
      </c>
      <c r="C3778" s="3" t="s">
        <v>7886</v>
      </c>
      <c r="D3778" s="15">
        <v>8000</v>
      </c>
      <c r="E3778" s="1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7">
        <f t="shared" si="233"/>
        <v>85.106382978723403</v>
      </c>
      <c r="O3778" s="5">
        <f t="shared" si="234"/>
        <v>1.0671250000000001</v>
      </c>
      <c r="P3778" s="6" t="s">
        <v>8272</v>
      </c>
      <c r="Q3778" s="6" t="s">
        <v>8314</v>
      </c>
      <c r="R3778" s="11">
        <f t="shared" si="235"/>
        <v>41813.992800925924</v>
      </c>
      <c r="S3778" s="12">
        <f t="shared" ref="S3778:S3841" si="236">(I3778/86400)+25569+(-9/24)</f>
        <v>41851.666666666664</v>
      </c>
    </row>
    <row r="3779" spans="1:19" ht="43.2">
      <c r="A3779">
        <v>3777</v>
      </c>
      <c r="B3779" s="3" t="s">
        <v>3774</v>
      </c>
      <c r="C3779" s="3" t="s">
        <v>7887</v>
      </c>
      <c r="D3779" s="15">
        <v>2000</v>
      </c>
      <c r="E3779" s="1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7">
        <f t="shared" ref="N3779:N3842" si="237">D3779/L3779</f>
        <v>33.898305084745765</v>
      </c>
      <c r="O3779" s="5">
        <f t="shared" ref="O3779:O3842" si="238">E3779/D3779</f>
        <v>1.4319999999999999</v>
      </c>
      <c r="P3779" s="6" t="s">
        <v>8272</v>
      </c>
      <c r="Q3779" s="6" t="s">
        <v>8314</v>
      </c>
      <c r="R3779" s="11">
        <f t="shared" ref="R3779:R3842" si="239">(J3779/86400)+25569+(-9/24)</f>
        <v>41886.736354166671</v>
      </c>
      <c r="S3779" s="12">
        <f t="shared" si="236"/>
        <v>41908.791666666664</v>
      </c>
    </row>
    <row r="3780" spans="1:19" ht="28.8">
      <c r="A3780">
        <v>3778</v>
      </c>
      <c r="B3780" s="3" t="s">
        <v>3775</v>
      </c>
      <c r="C3780" s="3" t="s">
        <v>7888</v>
      </c>
      <c r="D3780" s="15">
        <v>2400</v>
      </c>
      <c r="E3780" s="1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7">
        <f t="shared" si="237"/>
        <v>66.666666666666671</v>
      </c>
      <c r="O3780" s="5">
        <f t="shared" si="238"/>
        <v>1.0504166666666668</v>
      </c>
      <c r="P3780" s="6" t="s">
        <v>8272</v>
      </c>
      <c r="Q3780" s="6" t="s">
        <v>8314</v>
      </c>
      <c r="R3780" s="11">
        <f t="shared" si="239"/>
        <v>41989.444212962961</v>
      </c>
      <c r="S3780" s="12">
        <f t="shared" si="236"/>
        <v>42049.444212962961</v>
      </c>
    </row>
    <row r="3781" spans="1:19" ht="28.8">
      <c r="A3781">
        <v>3779</v>
      </c>
      <c r="B3781" s="3" t="s">
        <v>3776</v>
      </c>
      <c r="C3781" s="3" t="s">
        <v>7889</v>
      </c>
      <c r="D3781" s="15">
        <v>15000</v>
      </c>
      <c r="E3781" s="1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7">
        <f t="shared" si="237"/>
        <v>130.43478260869566</v>
      </c>
      <c r="O3781" s="5">
        <f t="shared" si="238"/>
        <v>1.0398000000000001</v>
      </c>
      <c r="P3781" s="6" t="s">
        <v>8272</v>
      </c>
      <c r="Q3781" s="6" t="s">
        <v>8314</v>
      </c>
      <c r="R3781" s="11">
        <f t="shared" si="239"/>
        <v>42425.360416666663</v>
      </c>
      <c r="S3781" s="12">
        <f t="shared" si="236"/>
        <v>42455.318749999999</v>
      </c>
    </row>
    <row r="3782" spans="1:19" ht="43.2">
      <c r="A3782">
        <v>3780</v>
      </c>
      <c r="B3782" s="3" t="s">
        <v>3777</v>
      </c>
      <c r="C3782" s="3" t="s">
        <v>7890</v>
      </c>
      <c r="D3782" s="15">
        <v>2500</v>
      </c>
      <c r="E3782" s="1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7">
        <f t="shared" si="237"/>
        <v>83.333333333333329</v>
      </c>
      <c r="O3782" s="5">
        <f t="shared" si="238"/>
        <v>1.2</v>
      </c>
      <c r="P3782" s="6" t="s">
        <v>8272</v>
      </c>
      <c r="Q3782" s="6" t="s">
        <v>8314</v>
      </c>
      <c r="R3782" s="11">
        <f t="shared" si="239"/>
        <v>42165.844733796301</v>
      </c>
      <c r="S3782" s="12">
        <f t="shared" si="236"/>
        <v>42198.462500000001</v>
      </c>
    </row>
    <row r="3783" spans="1:19" ht="57.6">
      <c r="A3783">
        <v>3781</v>
      </c>
      <c r="B3783" s="3" t="s">
        <v>3778</v>
      </c>
      <c r="C3783" s="3" t="s">
        <v>7891</v>
      </c>
      <c r="D3783" s="15">
        <v>4500</v>
      </c>
      <c r="E3783" s="1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7">
        <f t="shared" si="237"/>
        <v>86.538461538461533</v>
      </c>
      <c r="O3783" s="5">
        <f t="shared" si="238"/>
        <v>1.0966666666666667</v>
      </c>
      <c r="P3783" s="6" t="s">
        <v>8272</v>
      </c>
      <c r="Q3783" s="6" t="s">
        <v>8314</v>
      </c>
      <c r="R3783" s="11">
        <f t="shared" si="239"/>
        <v>41865.507928240739</v>
      </c>
      <c r="S3783" s="12">
        <f t="shared" si="236"/>
        <v>41890.507928240739</v>
      </c>
    </row>
    <row r="3784" spans="1:19" ht="43.2">
      <c r="A3784">
        <v>3782</v>
      </c>
      <c r="B3784" s="3" t="s">
        <v>3779</v>
      </c>
      <c r="C3784" s="3" t="s">
        <v>7892</v>
      </c>
      <c r="D3784" s="15">
        <v>2000</v>
      </c>
      <c r="E3784" s="1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7">
        <f t="shared" si="237"/>
        <v>74.074074074074076</v>
      </c>
      <c r="O3784" s="5">
        <f t="shared" si="238"/>
        <v>1.0175000000000001</v>
      </c>
      <c r="P3784" s="6" t="s">
        <v>8272</v>
      </c>
      <c r="Q3784" s="6" t="s">
        <v>8314</v>
      </c>
      <c r="R3784" s="11">
        <f t="shared" si="239"/>
        <v>42546.487233796295</v>
      </c>
      <c r="S3784" s="12">
        <f t="shared" si="236"/>
        <v>42575.583333333328</v>
      </c>
    </row>
    <row r="3785" spans="1:19" ht="43.2">
      <c r="A3785">
        <v>3783</v>
      </c>
      <c r="B3785" s="3" t="s">
        <v>3780</v>
      </c>
      <c r="C3785" s="3" t="s">
        <v>7893</v>
      </c>
      <c r="D3785" s="15">
        <v>1200</v>
      </c>
      <c r="E3785" s="1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7">
        <f t="shared" si="237"/>
        <v>50</v>
      </c>
      <c r="O3785" s="5">
        <f t="shared" si="238"/>
        <v>1.2891666666666666</v>
      </c>
      <c r="P3785" s="6" t="s">
        <v>8272</v>
      </c>
      <c r="Q3785" s="6" t="s">
        <v>8314</v>
      </c>
      <c r="R3785" s="11">
        <f t="shared" si="239"/>
        <v>42419.765277777777</v>
      </c>
      <c r="S3785" s="12">
        <f t="shared" si="236"/>
        <v>42444.291666666672</v>
      </c>
    </row>
    <row r="3786" spans="1:19" ht="43.2">
      <c r="A3786">
        <v>3784</v>
      </c>
      <c r="B3786" s="3" t="s">
        <v>3781</v>
      </c>
      <c r="C3786" s="3" t="s">
        <v>7894</v>
      </c>
      <c r="D3786" s="15">
        <v>1000</v>
      </c>
      <c r="E3786" s="1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7">
        <f t="shared" si="237"/>
        <v>100</v>
      </c>
      <c r="O3786" s="5">
        <f t="shared" si="238"/>
        <v>1.1499999999999999</v>
      </c>
      <c r="P3786" s="6" t="s">
        <v>8272</v>
      </c>
      <c r="Q3786" s="6" t="s">
        <v>8314</v>
      </c>
      <c r="R3786" s="11">
        <f t="shared" si="239"/>
        <v>42531.605694444443</v>
      </c>
      <c r="S3786" s="12">
        <f t="shared" si="236"/>
        <v>42561.605694444443</v>
      </c>
    </row>
    <row r="3787" spans="1:19" ht="43.2">
      <c r="A3787">
        <v>3785</v>
      </c>
      <c r="B3787" s="3" t="s">
        <v>3782</v>
      </c>
      <c r="C3787" s="3" t="s">
        <v>7895</v>
      </c>
      <c r="D3787" s="15">
        <v>2000</v>
      </c>
      <c r="E3787" s="1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7">
        <f t="shared" si="237"/>
        <v>66.666666666666671</v>
      </c>
      <c r="O3787" s="5">
        <f t="shared" si="238"/>
        <v>1.5075000000000001</v>
      </c>
      <c r="P3787" s="6" t="s">
        <v>8272</v>
      </c>
      <c r="Q3787" s="6" t="s">
        <v>8314</v>
      </c>
      <c r="R3787" s="11">
        <f t="shared" si="239"/>
        <v>42548.26353009259</v>
      </c>
      <c r="S3787" s="12">
        <f t="shared" si="236"/>
        <v>42584.043749999997</v>
      </c>
    </row>
    <row r="3788" spans="1:19" ht="43.2">
      <c r="A3788">
        <v>3786</v>
      </c>
      <c r="B3788" s="3" t="s">
        <v>3783</v>
      </c>
      <c r="C3788" s="3" t="s">
        <v>7896</v>
      </c>
      <c r="D3788" s="15">
        <v>6000</v>
      </c>
      <c r="E3788" s="1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7">
        <f t="shared" si="237"/>
        <v>84.507042253521121</v>
      </c>
      <c r="O3788" s="5">
        <f t="shared" si="238"/>
        <v>1.1096666666666666</v>
      </c>
      <c r="P3788" s="6" t="s">
        <v>8272</v>
      </c>
      <c r="Q3788" s="6" t="s">
        <v>8314</v>
      </c>
      <c r="R3788" s="11">
        <f t="shared" si="239"/>
        <v>42486.662905092591</v>
      </c>
      <c r="S3788" s="12">
        <f t="shared" si="236"/>
        <v>42516.662905092591</v>
      </c>
    </row>
    <row r="3789" spans="1:19" ht="43.2">
      <c r="A3789">
        <v>3787</v>
      </c>
      <c r="B3789" s="3" t="s">
        <v>3784</v>
      </c>
      <c r="C3789" s="3" t="s">
        <v>7897</v>
      </c>
      <c r="D3789" s="15">
        <v>350</v>
      </c>
      <c r="E3789" s="1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7">
        <f t="shared" si="237"/>
        <v>35</v>
      </c>
      <c r="O3789" s="5">
        <f t="shared" si="238"/>
        <v>1.0028571428571429</v>
      </c>
      <c r="P3789" s="6" t="s">
        <v>8272</v>
      </c>
      <c r="Q3789" s="6" t="s">
        <v>8314</v>
      </c>
      <c r="R3789" s="11">
        <f t="shared" si="239"/>
        <v>42167.159791666665</v>
      </c>
      <c r="S3789" s="12">
        <f t="shared" si="236"/>
        <v>42195.790972222225</v>
      </c>
    </row>
    <row r="3790" spans="1:19" ht="72">
      <c r="A3790">
        <v>3788</v>
      </c>
      <c r="B3790" s="3" t="s">
        <v>3785</v>
      </c>
      <c r="C3790" s="3" t="s">
        <v>7898</v>
      </c>
      <c r="D3790" s="15">
        <v>75000</v>
      </c>
      <c r="E3790" s="1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7">
        <f t="shared" si="237"/>
        <v>75000</v>
      </c>
      <c r="O3790" s="5">
        <f t="shared" si="238"/>
        <v>6.6666666666666671E-3</v>
      </c>
      <c r="P3790" s="6" t="s">
        <v>8272</v>
      </c>
      <c r="Q3790" s="6" t="s">
        <v>8314</v>
      </c>
      <c r="R3790" s="11">
        <f t="shared" si="239"/>
        <v>42333.320821759262</v>
      </c>
      <c r="S3790" s="12">
        <f t="shared" si="236"/>
        <v>42361.304166666669</v>
      </c>
    </row>
    <row r="3791" spans="1:19" ht="43.2">
      <c r="A3791">
        <v>3789</v>
      </c>
      <c r="B3791" s="3" t="s">
        <v>3786</v>
      </c>
      <c r="C3791" s="3" t="s">
        <v>7899</v>
      </c>
      <c r="D3791" s="15">
        <v>3550</v>
      </c>
      <c r="E3791" s="1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7">
        <f t="shared" si="237"/>
        <v>887.5</v>
      </c>
      <c r="O3791" s="5">
        <f t="shared" si="238"/>
        <v>3.267605633802817E-2</v>
      </c>
      <c r="P3791" s="6" t="s">
        <v>8272</v>
      </c>
      <c r="Q3791" s="6" t="s">
        <v>8314</v>
      </c>
      <c r="R3791" s="11">
        <f t="shared" si="239"/>
        <v>42138.423819444448</v>
      </c>
      <c r="S3791" s="12">
        <f t="shared" si="236"/>
        <v>42170.423819444448</v>
      </c>
    </row>
    <row r="3792" spans="1:19" ht="43.2">
      <c r="A3792">
        <v>3790</v>
      </c>
      <c r="B3792" s="3" t="s">
        <v>3787</v>
      </c>
      <c r="C3792" s="3" t="s">
        <v>7900</v>
      </c>
      <c r="D3792" s="15">
        <v>15000</v>
      </c>
      <c r="E3792" s="1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7" t="e">
        <f t="shared" si="237"/>
        <v>#DIV/0!</v>
      </c>
      <c r="O3792" s="5">
        <f t="shared" si="238"/>
        <v>0</v>
      </c>
      <c r="P3792" s="6" t="s">
        <v>8272</v>
      </c>
      <c r="Q3792" s="6" t="s">
        <v>8314</v>
      </c>
      <c r="R3792" s="11">
        <f t="shared" si="239"/>
        <v>42666.291932870372</v>
      </c>
      <c r="S3792" s="12">
        <f t="shared" si="236"/>
        <v>42696.333599537036</v>
      </c>
    </row>
    <row r="3793" spans="1:19" ht="28.8">
      <c r="A3793">
        <v>3791</v>
      </c>
      <c r="B3793" s="3" t="s">
        <v>3788</v>
      </c>
      <c r="C3793" s="3" t="s">
        <v>7901</v>
      </c>
      <c r="D3793" s="15">
        <v>1500</v>
      </c>
      <c r="E3793" s="1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7" t="e">
        <f t="shared" si="237"/>
        <v>#DIV/0!</v>
      </c>
      <c r="O3793" s="5">
        <f t="shared" si="238"/>
        <v>0</v>
      </c>
      <c r="P3793" s="6" t="s">
        <v>8272</v>
      </c>
      <c r="Q3793" s="6" t="s">
        <v>8314</v>
      </c>
      <c r="R3793" s="11">
        <f t="shared" si="239"/>
        <v>41766.317037037035</v>
      </c>
      <c r="S3793" s="12">
        <f t="shared" si="236"/>
        <v>41826.317037037035</v>
      </c>
    </row>
    <row r="3794" spans="1:19" ht="28.8">
      <c r="A3794">
        <v>3792</v>
      </c>
      <c r="B3794" s="3" t="s">
        <v>3789</v>
      </c>
      <c r="C3794" s="3" t="s">
        <v>7902</v>
      </c>
      <c r="D3794" s="15">
        <v>12500</v>
      </c>
      <c r="E3794" s="1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7">
        <f t="shared" si="237"/>
        <v>6250</v>
      </c>
      <c r="O3794" s="5">
        <f t="shared" si="238"/>
        <v>2.8E-3</v>
      </c>
      <c r="P3794" s="6" t="s">
        <v>8272</v>
      </c>
      <c r="Q3794" s="6" t="s">
        <v>8314</v>
      </c>
      <c r="R3794" s="11">
        <f t="shared" si="239"/>
        <v>42170.072013888886</v>
      </c>
      <c r="S3794" s="12">
        <f t="shared" si="236"/>
        <v>42200.072013888886</v>
      </c>
    </row>
    <row r="3795" spans="1:19" ht="43.2">
      <c r="A3795">
        <v>3793</v>
      </c>
      <c r="B3795" s="3" t="s">
        <v>3790</v>
      </c>
      <c r="C3795" s="3" t="s">
        <v>7903</v>
      </c>
      <c r="D3795" s="15">
        <v>7000</v>
      </c>
      <c r="E3795" s="1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7">
        <f t="shared" si="237"/>
        <v>291.66666666666669</v>
      </c>
      <c r="O3795" s="5">
        <f t="shared" si="238"/>
        <v>0.59657142857142853</v>
      </c>
      <c r="P3795" s="6" t="s">
        <v>8272</v>
      </c>
      <c r="Q3795" s="6" t="s">
        <v>8314</v>
      </c>
      <c r="R3795" s="11">
        <f t="shared" si="239"/>
        <v>41968.563993055555</v>
      </c>
      <c r="S3795" s="12">
        <f t="shared" si="236"/>
        <v>41989.563993055555</v>
      </c>
    </row>
    <row r="3796" spans="1:19" ht="43.2">
      <c r="A3796">
        <v>3794</v>
      </c>
      <c r="B3796" s="3" t="s">
        <v>3791</v>
      </c>
      <c r="C3796" s="3" t="s">
        <v>7904</v>
      </c>
      <c r="D3796" s="15">
        <v>5000</v>
      </c>
      <c r="E3796" s="1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7">
        <f t="shared" si="237"/>
        <v>5000</v>
      </c>
      <c r="O3796" s="5">
        <f t="shared" si="238"/>
        <v>0.01</v>
      </c>
      <c r="P3796" s="6" t="s">
        <v>8272</v>
      </c>
      <c r="Q3796" s="6" t="s">
        <v>8314</v>
      </c>
      <c r="R3796" s="11">
        <f t="shared" si="239"/>
        <v>42132.20548611111</v>
      </c>
      <c r="S3796" s="12">
        <f t="shared" si="236"/>
        <v>42162.20548611111</v>
      </c>
    </row>
    <row r="3797" spans="1:19" ht="43.2">
      <c r="A3797">
        <v>3795</v>
      </c>
      <c r="B3797" s="3" t="s">
        <v>3792</v>
      </c>
      <c r="C3797" s="3" t="s">
        <v>7905</v>
      </c>
      <c r="D3797" s="15">
        <v>600</v>
      </c>
      <c r="E3797" s="1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7">
        <f t="shared" si="237"/>
        <v>300</v>
      </c>
      <c r="O3797" s="5">
        <f t="shared" si="238"/>
        <v>1.6666666666666666E-2</v>
      </c>
      <c r="P3797" s="6" t="s">
        <v>8272</v>
      </c>
      <c r="Q3797" s="6" t="s">
        <v>8314</v>
      </c>
      <c r="R3797" s="11">
        <f t="shared" si="239"/>
        <v>42201.061226851853</v>
      </c>
      <c r="S3797" s="12">
        <f t="shared" si="236"/>
        <v>42244.5625</v>
      </c>
    </row>
    <row r="3798" spans="1:19" ht="43.2">
      <c r="A3798">
        <v>3796</v>
      </c>
      <c r="B3798" s="3" t="s">
        <v>3793</v>
      </c>
      <c r="C3798" s="3" t="s">
        <v>7906</v>
      </c>
      <c r="D3798" s="15">
        <v>22500</v>
      </c>
      <c r="E3798" s="1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7">
        <f t="shared" si="237"/>
        <v>22500</v>
      </c>
      <c r="O3798" s="5">
        <f t="shared" si="238"/>
        <v>4.4444444444444447E-5</v>
      </c>
      <c r="P3798" s="6" t="s">
        <v>8272</v>
      </c>
      <c r="Q3798" s="6" t="s">
        <v>8314</v>
      </c>
      <c r="R3798" s="11">
        <f t="shared" si="239"/>
        <v>42688.654583333337</v>
      </c>
      <c r="S3798" s="12">
        <f t="shared" si="236"/>
        <v>42748.654583333337</v>
      </c>
    </row>
    <row r="3799" spans="1:19" ht="57.6">
      <c r="A3799">
        <v>3797</v>
      </c>
      <c r="B3799" s="3" t="s">
        <v>3794</v>
      </c>
      <c r="C3799" s="3" t="s">
        <v>7907</v>
      </c>
      <c r="D3799" s="15">
        <v>6000</v>
      </c>
      <c r="E3799" s="1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7">
        <f t="shared" si="237"/>
        <v>162.16216216216216</v>
      </c>
      <c r="O3799" s="5">
        <f t="shared" si="238"/>
        <v>0.89666666666666661</v>
      </c>
      <c r="P3799" s="6" t="s">
        <v>8272</v>
      </c>
      <c r="Q3799" s="6" t="s">
        <v>8314</v>
      </c>
      <c r="R3799" s="11">
        <f t="shared" si="239"/>
        <v>42084.506539351853</v>
      </c>
      <c r="S3799" s="12">
        <f t="shared" si="236"/>
        <v>42114.506539351853</v>
      </c>
    </row>
    <row r="3800" spans="1:19" ht="43.2">
      <c r="A3800">
        <v>3798</v>
      </c>
      <c r="B3800" s="3" t="s">
        <v>3795</v>
      </c>
      <c r="C3800" s="3" t="s">
        <v>7908</v>
      </c>
      <c r="D3800" s="15">
        <v>70000</v>
      </c>
      <c r="E3800" s="1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7">
        <f t="shared" si="237"/>
        <v>14000</v>
      </c>
      <c r="O3800" s="5">
        <f t="shared" si="238"/>
        <v>1.4642857142857143E-2</v>
      </c>
      <c r="P3800" s="6" t="s">
        <v>8272</v>
      </c>
      <c r="Q3800" s="6" t="s">
        <v>8314</v>
      </c>
      <c r="R3800" s="11">
        <f t="shared" si="239"/>
        <v>41831.347777777773</v>
      </c>
      <c r="S3800" s="12">
        <f t="shared" si="236"/>
        <v>41861.347777777773</v>
      </c>
    </row>
    <row r="3801" spans="1:19" ht="43.2">
      <c r="A3801">
        <v>3799</v>
      </c>
      <c r="B3801" s="3" t="s">
        <v>3796</v>
      </c>
      <c r="C3801" s="3" t="s">
        <v>7909</v>
      </c>
      <c r="D3801" s="15">
        <v>10000</v>
      </c>
      <c r="E3801" s="1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7">
        <f t="shared" si="237"/>
        <v>2500</v>
      </c>
      <c r="O3801" s="5">
        <f t="shared" si="238"/>
        <v>4.02E-2</v>
      </c>
      <c r="P3801" s="6" t="s">
        <v>8272</v>
      </c>
      <c r="Q3801" s="6" t="s">
        <v>8314</v>
      </c>
      <c r="R3801" s="11">
        <f t="shared" si="239"/>
        <v>42410.55605324074</v>
      </c>
      <c r="S3801" s="12">
        <f t="shared" si="236"/>
        <v>42440.55605324074</v>
      </c>
    </row>
    <row r="3802" spans="1:19" ht="43.2">
      <c r="A3802">
        <v>3800</v>
      </c>
      <c r="B3802" s="3" t="s">
        <v>3797</v>
      </c>
      <c r="C3802" s="3" t="s">
        <v>7910</v>
      </c>
      <c r="D3802" s="15">
        <v>22000</v>
      </c>
      <c r="E3802" s="1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7">
        <f t="shared" si="237"/>
        <v>1375</v>
      </c>
      <c r="O3802" s="5">
        <f t="shared" si="238"/>
        <v>4.0045454545454544E-2</v>
      </c>
      <c r="P3802" s="6" t="s">
        <v>8272</v>
      </c>
      <c r="Q3802" s="6" t="s">
        <v>8314</v>
      </c>
      <c r="R3802" s="11">
        <f t="shared" si="239"/>
        <v>41982.362071759257</v>
      </c>
      <c r="S3802" s="12">
        <f t="shared" si="236"/>
        <v>42014.832638888889</v>
      </c>
    </row>
    <row r="3803" spans="1:19" ht="43.2">
      <c r="A3803">
        <v>3801</v>
      </c>
      <c r="B3803" s="3" t="s">
        <v>3798</v>
      </c>
      <c r="C3803" s="3" t="s">
        <v>7911</v>
      </c>
      <c r="D3803" s="15">
        <v>5000</v>
      </c>
      <c r="E3803" s="1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7">
        <f t="shared" si="237"/>
        <v>555.55555555555554</v>
      </c>
      <c r="O3803" s="5">
        <f t="shared" si="238"/>
        <v>8.5199999999999998E-2</v>
      </c>
      <c r="P3803" s="6" t="s">
        <v>8272</v>
      </c>
      <c r="Q3803" s="6" t="s">
        <v>8314</v>
      </c>
      <c r="R3803" s="11">
        <f t="shared" si="239"/>
        <v>41975.301111111112</v>
      </c>
      <c r="S3803" s="12">
        <f t="shared" si="236"/>
        <v>42006.301111111112</v>
      </c>
    </row>
    <row r="3804" spans="1:19" ht="43.2">
      <c r="A3804">
        <v>3802</v>
      </c>
      <c r="B3804" s="3" t="s">
        <v>3799</v>
      </c>
      <c r="C3804" s="3" t="s">
        <v>7912</v>
      </c>
      <c r="D3804" s="15">
        <v>3000</v>
      </c>
      <c r="E3804" s="1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7" t="e">
        <f t="shared" si="237"/>
        <v>#DIV/0!</v>
      </c>
      <c r="O3804" s="5">
        <f t="shared" si="238"/>
        <v>0</v>
      </c>
      <c r="P3804" s="6" t="s">
        <v>8272</v>
      </c>
      <c r="Q3804" s="6" t="s">
        <v>8314</v>
      </c>
      <c r="R3804" s="11">
        <f t="shared" si="239"/>
        <v>42268.751226851848</v>
      </c>
      <c r="S3804" s="12">
        <f t="shared" si="236"/>
        <v>42298.751226851848</v>
      </c>
    </row>
    <row r="3805" spans="1:19" ht="28.8">
      <c r="A3805">
        <v>3803</v>
      </c>
      <c r="B3805" s="3" t="s">
        <v>3800</v>
      </c>
      <c r="C3805" s="3" t="s">
        <v>7913</v>
      </c>
      <c r="D3805" s="15">
        <v>12000</v>
      </c>
      <c r="E3805" s="1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7">
        <f t="shared" si="237"/>
        <v>300</v>
      </c>
      <c r="O3805" s="5">
        <f t="shared" si="238"/>
        <v>0.19650000000000001</v>
      </c>
      <c r="P3805" s="6" t="s">
        <v>8272</v>
      </c>
      <c r="Q3805" s="6" t="s">
        <v>8314</v>
      </c>
      <c r="R3805" s="11">
        <f t="shared" si="239"/>
        <v>42403.596851851849</v>
      </c>
      <c r="S3805" s="12">
        <f t="shared" si="236"/>
        <v>42433.596851851849</v>
      </c>
    </row>
    <row r="3806" spans="1:19" ht="43.2">
      <c r="A3806">
        <v>3804</v>
      </c>
      <c r="B3806" s="3" t="s">
        <v>3801</v>
      </c>
      <c r="C3806" s="3" t="s">
        <v>7914</v>
      </c>
      <c r="D3806" s="15">
        <v>8000</v>
      </c>
      <c r="E3806" s="1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7" t="e">
        <f t="shared" si="237"/>
        <v>#DIV/0!</v>
      </c>
      <c r="O3806" s="5">
        <f t="shared" si="238"/>
        <v>0</v>
      </c>
      <c r="P3806" s="6" t="s">
        <v>8272</v>
      </c>
      <c r="Q3806" s="6" t="s">
        <v>8314</v>
      </c>
      <c r="R3806" s="11">
        <f t="shared" si="239"/>
        <v>42526.63453703704</v>
      </c>
      <c r="S3806" s="12">
        <f t="shared" si="236"/>
        <v>42581.916666666672</v>
      </c>
    </row>
    <row r="3807" spans="1:19" ht="43.2">
      <c r="A3807">
        <v>3805</v>
      </c>
      <c r="B3807" s="3" t="s">
        <v>3802</v>
      </c>
      <c r="C3807" s="3" t="s">
        <v>7915</v>
      </c>
      <c r="D3807" s="15">
        <v>150000</v>
      </c>
      <c r="E3807" s="1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7">
        <f t="shared" si="237"/>
        <v>75000</v>
      </c>
      <c r="O3807" s="5">
        <f t="shared" si="238"/>
        <v>2.0000000000000002E-5</v>
      </c>
      <c r="P3807" s="6" t="s">
        <v>8272</v>
      </c>
      <c r="Q3807" s="6" t="s">
        <v>8314</v>
      </c>
      <c r="R3807" s="11">
        <f t="shared" si="239"/>
        <v>41849.512037037035</v>
      </c>
      <c r="S3807" s="12">
        <f t="shared" si="236"/>
        <v>41909.512037037035</v>
      </c>
    </row>
    <row r="3808" spans="1:19" ht="57.6">
      <c r="A3808">
        <v>3806</v>
      </c>
      <c r="B3808" s="3" t="s">
        <v>3803</v>
      </c>
      <c r="C3808" s="3" t="s">
        <v>7916</v>
      </c>
      <c r="D3808" s="15">
        <v>7500</v>
      </c>
      <c r="E3808" s="1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7">
        <f t="shared" si="237"/>
        <v>7500</v>
      </c>
      <c r="O3808" s="5">
        <f t="shared" si="238"/>
        <v>6.6666666666666664E-4</v>
      </c>
      <c r="P3808" s="6" t="s">
        <v>8272</v>
      </c>
      <c r="Q3808" s="6" t="s">
        <v>8314</v>
      </c>
      <c r="R3808" s="11">
        <f t="shared" si="239"/>
        <v>41798.884039351848</v>
      </c>
      <c r="S3808" s="12">
        <f t="shared" si="236"/>
        <v>41818.884039351848</v>
      </c>
    </row>
    <row r="3809" spans="1:19" ht="43.2">
      <c r="A3809">
        <v>3807</v>
      </c>
      <c r="B3809" s="3" t="s">
        <v>3804</v>
      </c>
      <c r="C3809" s="3" t="s">
        <v>7917</v>
      </c>
      <c r="D3809" s="15">
        <v>1500</v>
      </c>
      <c r="E3809" s="1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7">
        <f t="shared" si="237"/>
        <v>166.66666666666666</v>
      </c>
      <c r="O3809" s="5">
        <f t="shared" si="238"/>
        <v>0.30333333333333334</v>
      </c>
      <c r="P3809" s="6" t="s">
        <v>8272</v>
      </c>
      <c r="Q3809" s="6" t="s">
        <v>8314</v>
      </c>
      <c r="R3809" s="11">
        <f t="shared" si="239"/>
        <v>42090.534016203703</v>
      </c>
      <c r="S3809" s="12">
        <f t="shared" si="236"/>
        <v>42097.534016203703</v>
      </c>
    </row>
    <row r="3810" spans="1:19" ht="43.2">
      <c r="A3810">
        <v>3808</v>
      </c>
      <c r="B3810" s="3" t="s">
        <v>3805</v>
      </c>
      <c r="C3810" s="3" t="s">
        <v>7918</v>
      </c>
      <c r="D3810" s="15">
        <v>1000</v>
      </c>
      <c r="E3810" s="1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7">
        <f t="shared" si="237"/>
        <v>41.666666666666664</v>
      </c>
      <c r="O3810" s="5">
        <f t="shared" si="238"/>
        <v>1</v>
      </c>
      <c r="P3810" s="6" t="s">
        <v>8272</v>
      </c>
      <c r="Q3810" s="6" t="s">
        <v>8273</v>
      </c>
      <c r="R3810" s="11">
        <f t="shared" si="239"/>
        <v>42059.078923611116</v>
      </c>
      <c r="S3810" s="12">
        <f t="shared" si="236"/>
        <v>42119.037256944444</v>
      </c>
    </row>
    <row r="3811" spans="1:19" ht="43.2">
      <c r="A3811">
        <v>3809</v>
      </c>
      <c r="B3811" s="3" t="s">
        <v>3806</v>
      </c>
      <c r="C3811" s="3" t="s">
        <v>7919</v>
      </c>
      <c r="D3811" s="15">
        <v>2000</v>
      </c>
      <c r="E3811" s="1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7">
        <f t="shared" si="237"/>
        <v>52.631578947368418</v>
      </c>
      <c r="O3811" s="5">
        <f t="shared" si="238"/>
        <v>1.0125</v>
      </c>
      <c r="P3811" s="6" t="s">
        <v>8272</v>
      </c>
      <c r="Q3811" s="6" t="s">
        <v>8273</v>
      </c>
      <c r="R3811" s="11">
        <f t="shared" si="239"/>
        <v>41800.151701388888</v>
      </c>
      <c r="S3811" s="12">
        <f t="shared" si="236"/>
        <v>41850.583333333336</v>
      </c>
    </row>
    <row r="3812" spans="1:19" ht="43.2">
      <c r="A3812">
        <v>3810</v>
      </c>
      <c r="B3812" s="3" t="s">
        <v>3807</v>
      </c>
      <c r="C3812" s="3" t="s">
        <v>7920</v>
      </c>
      <c r="D3812" s="15">
        <v>1500</v>
      </c>
      <c r="E3812" s="1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7">
        <f t="shared" si="237"/>
        <v>57.692307692307693</v>
      </c>
      <c r="O3812" s="5">
        <f t="shared" si="238"/>
        <v>1.2173333333333334</v>
      </c>
      <c r="P3812" s="6" t="s">
        <v>8272</v>
      </c>
      <c r="Q3812" s="6" t="s">
        <v>8273</v>
      </c>
      <c r="R3812" s="11">
        <f t="shared" si="239"/>
        <v>42054.474050925928</v>
      </c>
      <c r="S3812" s="12">
        <f t="shared" si="236"/>
        <v>42084.432384259257</v>
      </c>
    </row>
    <row r="3813" spans="1:19" ht="43.2">
      <c r="A3813">
        <v>3811</v>
      </c>
      <c r="B3813" s="3" t="s">
        <v>3808</v>
      </c>
      <c r="C3813" s="3" t="s">
        <v>7921</v>
      </c>
      <c r="D3813" s="15">
        <v>250</v>
      </c>
      <c r="E3813" s="1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7">
        <f t="shared" si="237"/>
        <v>13.157894736842104</v>
      </c>
      <c r="O3813" s="5">
        <f t="shared" si="238"/>
        <v>3.3</v>
      </c>
      <c r="P3813" s="6" t="s">
        <v>8272</v>
      </c>
      <c r="Q3813" s="6" t="s">
        <v>8273</v>
      </c>
      <c r="R3813" s="11">
        <f t="shared" si="239"/>
        <v>42487.25200231481</v>
      </c>
      <c r="S3813" s="12">
        <f t="shared" si="236"/>
        <v>42521.083333333328</v>
      </c>
    </row>
    <row r="3814" spans="1:19" ht="43.2">
      <c r="A3814">
        <v>3812</v>
      </c>
      <c r="B3814" s="3" t="s">
        <v>3809</v>
      </c>
      <c r="C3814" s="3" t="s">
        <v>7922</v>
      </c>
      <c r="D3814" s="15">
        <v>2000</v>
      </c>
      <c r="E3814" s="1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7">
        <f t="shared" si="237"/>
        <v>181.81818181818181</v>
      </c>
      <c r="O3814" s="5">
        <f t="shared" si="238"/>
        <v>1.0954999999999999</v>
      </c>
      <c r="P3814" s="6" t="s">
        <v>8272</v>
      </c>
      <c r="Q3814" s="6" t="s">
        <v>8273</v>
      </c>
      <c r="R3814" s="11">
        <f t="shared" si="239"/>
        <v>42109.376250000001</v>
      </c>
      <c r="S3814" s="12">
        <f t="shared" si="236"/>
        <v>42155.790972222225</v>
      </c>
    </row>
    <row r="3815" spans="1:19" ht="43.2">
      <c r="A3815">
        <v>3813</v>
      </c>
      <c r="B3815" s="3" t="s">
        <v>3810</v>
      </c>
      <c r="C3815" s="3" t="s">
        <v>7923</v>
      </c>
      <c r="D3815" s="15">
        <v>2100</v>
      </c>
      <c r="E3815" s="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7">
        <f t="shared" si="237"/>
        <v>77.777777777777771</v>
      </c>
      <c r="O3815" s="5">
        <f t="shared" si="238"/>
        <v>1.0095190476190474</v>
      </c>
      <c r="P3815" s="6" t="s">
        <v>8272</v>
      </c>
      <c r="Q3815" s="6" t="s">
        <v>8273</v>
      </c>
      <c r="R3815" s="11">
        <f t="shared" si="239"/>
        <v>42496.900706018518</v>
      </c>
      <c r="S3815" s="12">
        <f t="shared" si="236"/>
        <v>42535.529861111107</v>
      </c>
    </row>
    <row r="3816" spans="1:19" ht="43.2">
      <c r="A3816">
        <v>3814</v>
      </c>
      <c r="B3816" s="3" t="s">
        <v>3811</v>
      </c>
      <c r="C3816" s="3" t="s">
        <v>7924</v>
      </c>
      <c r="D3816" s="15">
        <v>1500</v>
      </c>
      <c r="E3816" s="1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7">
        <f t="shared" si="237"/>
        <v>44.117647058823529</v>
      </c>
      <c r="O3816" s="5">
        <f t="shared" si="238"/>
        <v>1.4013333333333333</v>
      </c>
      <c r="P3816" s="6" t="s">
        <v>8272</v>
      </c>
      <c r="Q3816" s="6" t="s">
        <v>8273</v>
      </c>
      <c r="R3816" s="11">
        <f t="shared" si="239"/>
        <v>42058.529074074075</v>
      </c>
      <c r="S3816" s="12">
        <f t="shared" si="236"/>
        <v>42094.790972222225</v>
      </c>
    </row>
    <row r="3817" spans="1:19" ht="28.8">
      <c r="A3817">
        <v>3815</v>
      </c>
      <c r="B3817" s="3" t="s">
        <v>3812</v>
      </c>
      <c r="C3817" s="3" t="s">
        <v>7925</v>
      </c>
      <c r="D3817" s="15">
        <v>1000</v>
      </c>
      <c r="E3817" s="1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7">
        <f t="shared" si="237"/>
        <v>50</v>
      </c>
      <c r="O3817" s="5">
        <f t="shared" si="238"/>
        <v>1.0000100000000001</v>
      </c>
      <c r="P3817" s="6" t="s">
        <v>8272</v>
      </c>
      <c r="Q3817" s="6" t="s">
        <v>8273</v>
      </c>
      <c r="R3817" s="11">
        <f t="shared" si="239"/>
        <v>42206.884918981479</v>
      </c>
      <c r="S3817" s="12">
        <f t="shared" si="236"/>
        <v>42236.583333333328</v>
      </c>
    </row>
    <row r="3818" spans="1:19" ht="57.6">
      <c r="A3818">
        <v>3816</v>
      </c>
      <c r="B3818" s="3" t="s">
        <v>3813</v>
      </c>
      <c r="C3818" s="3" t="s">
        <v>7926</v>
      </c>
      <c r="D3818" s="15">
        <v>1500</v>
      </c>
      <c r="E3818" s="1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7">
        <f t="shared" si="237"/>
        <v>40.54054054054054</v>
      </c>
      <c r="O3818" s="5">
        <f t="shared" si="238"/>
        <v>1.19238</v>
      </c>
      <c r="P3818" s="6" t="s">
        <v>8272</v>
      </c>
      <c r="Q3818" s="6" t="s">
        <v>8273</v>
      </c>
      <c r="R3818" s="11">
        <f t="shared" si="239"/>
        <v>41807.315081018518</v>
      </c>
      <c r="S3818" s="12">
        <f t="shared" si="236"/>
        <v>41837.315081018518</v>
      </c>
    </row>
    <row r="3819" spans="1:19" ht="43.2">
      <c r="A3819">
        <v>3817</v>
      </c>
      <c r="B3819" s="3" t="s">
        <v>3814</v>
      </c>
      <c r="C3819" s="3" t="s">
        <v>7927</v>
      </c>
      <c r="D3819" s="15">
        <v>2000</v>
      </c>
      <c r="E3819" s="1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7">
        <f t="shared" si="237"/>
        <v>100</v>
      </c>
      <c r="O3819" s="5">
        <f t="shared" si="238"/>
        <v>1.0725</v>
      </c>
      <c r="P3819" s="6" t="s">
        <v>8272</v>
      </c>
      <c r="Q3819" s="6" t="s">
        <v>8273</v>
      </c>
      <c r="R3819" s="11">
        <f t="shared" si="239"/>
        <v>42284.32194444444</v>
      </c>
      <c r="S3819" s="12">
        <f t="shared" si="236"/>
        <v>42300.790972222225</v>
      </c>
    </row>
    <row r="3820" spans="1:19" ht="43.2">
      <c r="A3820">
        <v>3818</v>
      </c>
      <c r="B3820" s="3" t="s">
        <v>3815</v>
      </c>
      <c r="C3820" s="3" t="s">
        <v>7928</v>
      </c>
      <c r="D3820" s="15">
        <v>250</v>
      </c>
      <c r="E3820" s="1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7">
        <f t="shared" si="237"/>
        <v>25</v>
      </c>
      <c r="O3820" s="5">
        <f t="shared" si="238"/>
        <v>2.2799999999999998</v>
      </c>
      <c r="P3820" s="6" t="s">
        <v>8272</v>
      </c>
      <c r="Q3820" s="6" t="s">
        <v>8273</v>
      </c>
      <c r="R3820" s="11">
        <f t="shared" si="239"/>
        <v>42045.46738425926</v>
      </c>
      <c r="S3820" s="12">
        <f t="shared" si="236"/>
        <v>42075.425717592589</v>
      </c>
    </row>
    <row r="3821" spans="1:19" ht="43.2">
      <c r="A3821">
        <v>3819</v>
      </c>
      <c r="B3821" s="3" t="s">
        <v>3816</v>
      </c>
      <c r="C3821" s="3" t="s">
        <v>7817</v>
      </c>
      <c r="D3821" s="15">
        <v>1000</v>
      </c>
      <c r="E3821" s="1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7">
        <f t="shared" si="237"/>
        <v>38.46153846153846</v>
      </c>
      <c r="O3821" s="5">
        <f t="shared" si="238"/>
        <v>1.0640000000000001</v>
      </c>
      <c r="P3821" s="6" t="s">
        <v>8272</v>
      </c>
      <c r="Q3821" s="6" t="s">
        <v>8273</v>
      </c>
      <c r="R3821" s="11">
        <f t="shared" si="239"/>
        <v>42183.834537037037</v>
      </c>
      <c r="S3821" s="12">
        <f t="shared" si="236"/>
        <v>42202.501388888893</v>
      </c>
    </row>
    <row r="3822" spans="1:19" ht="43.2">
      <c r="A3822">
        <v>3820</v>
      </c>
      <c r="B3822" s="3" t="s">
        <v>3817</v>
      </c>
      <c r="C3822" s="3" t="s">
        <v>7929</v>
      </c>
      <c r="D3822" s="15">
        <v>300</v>
      </c>
      <c r="E3822" s="1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7">
        <f t="shared" si="237"/>
        <v>15</v>
      </c>
      <c r="O3822" s="5">
        <f t="shared" si="238"/>
        <v>1.4333333333333333</v>
      </c>
      <c r="P3822" s="6" t="s">
        <v>8272</v>
      </c>
      <c r="Q3822" s="6" t="s">
        <v>8273</v>
      </c>
      <c r="R3822" s="11">
        <f t="shared" si="239"/>
        <v>42160.276817129634</v>
      </c>
      <c r="S3822" s="12">
        <f t="shared" si="236"/>
        <v>42190.276817129634</v>
      </c>
    </row>
    <row r="3823" spans="1:19" ht="43.2">
      <c r="A3823">
        <v>3821</v>
      </c>
      <c r="B3823" s="3" t="s">
        <v>3818</v>
      </c>
      <c r="C3823" s="3" t="s">
        <v>7930</v>
      </c>
      <c r="D3823" s="15">
        <v>3500</v>
      </c>
      <c r="E3823" s="1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7">
        <f t="shared" si="237"/>
        <v>76.086956521739125</v>
      </c>
      <c r="O3823" s="5">
        <f t="shared" si="238"/>
        <v>1.0454285714285714</v>
      </c>
      <c r="P3823" s="6" t="s">
        <v>8272</v>
      </c>
      <c r="Q3823" s="6" t="s">
        <v>8273</v>
      </c>
      <c r="R3823" s="11">
        <f t="shared" si="239"/>
        <v>42340.805636574078</v>
      </c>
      <c r="S3823" s="12">
        <f t="shared" si="236"/>
        <v>42372.805636574078</v>
      </c>
    </row>
    <row r="3824" spans="1:19" ht="57.6">
      <c r="A3824">
        <v>3822</v>
      </c>
      <c r="B3824" s="3" t="s">
        <v>3819</v>
      </c>
      <c r="C3824" s="3" t="s">
        <v>7931</v>
      </c>
      <c r="D3824" s="15">
        <v>5000</v>
      </c>
      <c r="E3824" s="1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7">
        <f t="shared" si="237"/>
        <v>65.78947368421052</v>
      </c>
      <c r="O3824" s="5">
        <f t="shared" si="238"/>
        <v>1.1002000000000001</v>
      </c>
      <c r="P3824" s="6" t="s">
        <v>8272</v>
      </c>
      <c r="Q3824" s="6" t="s">
        <v>8273</v>
      </c>
      <c r="R3824" s="11">
        <f t="shared" si="239"/>
        <v>42329.463159722218</v>
      </c>
      <c r="S3824" s="12">
        <f t="shared" si="236"/>
        <v>42388.582638888889</v>
      </c>
    </row>
    <row r="3825" spans="1:19" ht="43.2">
      <c r="A3825">
        <v>3823</v>
      </c>
      <c r="B3825" s="3" t="s">
        <v>3820</v>
      </c>
      <c r="C3825" s="3" t="s">
        <v>7932</v>
      </c>
      <c r="D3825" s="15">
        <v>2500</v>
      </c>
      <c r="E3825" s="1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7">
        <f t="shared" si="237"/>
        <v>60.975609756097562</v>
      </c>
      <c r="O3825" s="5">
        <f t="shared" si="238"/>
        <v>1.06</v>
      </c>
      <c r="P3825" s="6" t="s">
        <v>8272</v>
      </c>
      <c r="Q3825" s="6" t="s">
        <v>8273</v>
      </c>
      <c r="R3825" s="11">
        <f t="shared" si="239"/>
        <v>42170.535231481481</v>
      </c>
      <c r="S3825" s="12">
        <f t="shared" si="236"/>
        <v>42204.790972222225</v>
      </c>
    </row>
    <row r="3826" spans="1:19" ht="43.2">
      <c r="A3826">
        <v>3824</v>
      </c>
      <c r="B3826" s="3" t="s">
        <v>3821</v>
      </c>
      <c r="C3826" s="3" t="s">
        <v>7933</v>
      </c>
      <c r="D3826" s="15">
        <v>250</v>
      </c>
      <c r="E3826" s="1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7">
        <f t="shared" si="237"/>
        <v>35.714285714285715</v>
      </c>
      <c r="O3826" s="5">
        <f t="shared" si="238"/>
        <v>1.08</v>
      </c>
      <c r="P3826" s="6" t="s">
        <v>8272</v>
      </c>
      <c r="Q3826" s="6" t="s">
        <v>8273</v>
      </c>
      <c r="R3826" s="11">
        <f t="shared" si="239"/>
        <v>42571.251192129625</v>
      </c>
      <c r="S3826" s="12">
        <f t="shared" si="236"/>
        <v>42583.195138888885</v>
      </c>
    </row>
    <row r="3827" spans="1:19" ht="43.2">
      <c r="A3827">
        <v>3825</v>
      </c>
      <c r="B3827" s="3" t="s">
        <v>3822</v>
      </c>
      <c r="C3827" s="3" t="s">
        <v>7934</v>
      </c>
      <c r="D3827" s="15">
        <v>5000</v>
      </c>
      <c r="E3827" s="1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7">
        <f t="shared" si="237"/>
        <v>102.04081632653062</v>
      </c>
      <c r="O3827" s="5">
        <f t="shared" si="238"/>
        <v>1.0542</v>
      </c>
      <c r="P3827" s="6" t="s">
        <v>8272</v>
      </c>
      <c r="Q3827" s="6" t="s">
        <v>8273</v>
      </c>
      <c r="R3827" s="11">
        <f t="shared" si="239"/>
        <v>42150.694606481484</v>
      </c>
      <c r="S3827" s="12">
        <f t="shared" si="236"/>
        <v>42171.694606481484</v>
      </c>
    </row>
    <row r="3828" spans="1:19" ht="28.8">
      <c r="A3828">
        <v>3826</v>
      </c>
      <c r="B3828" s="3" t="s">
        <v>3823</v>
      </c>
      <c r="C3828" s="3" t="s">
        <v>7935</v>
      </c>
      <c r="D3828" s="15">
        <v>600</v>
      </c>
      <c r="E3828" s="1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7">
        <f t="shared" si="237"/>
        <v>23.076923076923077</v>
      </c>
      <c r="O3828" s="5">
        <f t="shared" si="238"/>
        <v>1.1916666666666667</v>
      </c>
      <c r="P3828" s="6" t="s">
        <v>8272</v>
      </c>
      <c r="Q3828" s="6" t="s">
        <v>8273</v>
      </c>
      <c r="R3828" s="11">
        <f t="shared" si="239"/>
        <v>42101.048541666663</v>
      </c>
      <c r="S3828" s="12">
        <f t="shared" si="236"/>
        <v>42131.048541666663</v>
      </c>
    </row>
    <row r="3829" spans="1:19" ht="57.6">
      <c r="A3829">
        <v>3827</v>
      </c>
      <c r="B3829" s="3" t="s">
        <v>3824</v>
      </c>
      <c r="C3829" s="3" t="s">
        <v>7936</v>
      </c>
      <c r="D3829" s="15">
        <v>3000</v>
      </c>
      <c r="E3829" s="1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7">
        <f t="shared" si="237"/>
        <v>46.153846153846153</v>
      </c>
      <c r="O3829" s="5">
        <f t="shared" si="238"/>
        <v>1.5266666666666666</v>
      </c>
      <c r="P3829" s="6" t="s">
        <v>8272</v>
      </c>
      <c r="Q3829" s="6" t="s">
        <v>8273</v>
      </c>
      <c r="R3829" s="11">
        <f t="shared" si="239"/>
        <v>42034.553252314814</v>
      </c>
      <c r="S3829" s="12">
        <f t="shared" si="236"/>
        <v>42089.625</v>
      </c>
    </row>
    <row r="3830" spans="1:19" ht="43.2">
      <c r="A3830">
        <v>3828</v>
      </c>
      <c r="B3830" s="3" t="s">
        <v>3825</v>
      </c>
      <c r="C3830" s="3" t="s">
        <v>7937</v>
      </c>
      <c r="D3830" s="15">
        <v>5000</v>
      </c>
      <c r="E3830" s="1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7">
        <f t="shared" si="237"/>
        <v>178.57142857142858</v>
      </c>
      <c r="O3830" s="5">
        <f t="shared" si="238"/>
        <v>1</v>
      </c>
      <c r="P3830" s="6" t="s">
        <v>8272</v>
      </c>
      <c r="Q3830" s="6" t="s">
        <v>8273</v>
      </c>
      <c r="R3830" s="11">
        <f t="shared" si="239"/>
        <v>41944.152627314819</v>
      </c>
      <c r="S3830" s="12">
        <f t="shared" si="236"/>
        <v>42004.194293981476</v>
      </c>
    </row>
    <row r="3831" spans="1:19" ht="43.2">
      <c r="A3831">
        <v>3829</v>
      </c>
      <c r="B3831" s="3" t="s">
        <v>3826</v>
      </c>
      <c r="C3831" s="3" t="s">
        <v>7938</v>
      </c>
      <c r="D3831" s="15">
        <v>500</v>
      </c>
      <c r="E3831" s="1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7">
        <f t="shared" si="237"/>
        <v>62.5</v>
      </c>
      <c r="O3831" s="5">
        <f t="shared" si="238"/>
        <v>1.002</v>
      </c>
      <c r="P3831" s="6" t="s">
        <v>8272</v>
      </c>
      <c r="Q3831" s="6" t="s">
        <v>8273</v>
      </c>
      <c r="R3831" s="11">
        <f t="shared" si="239"/>
        <v>42593.490405092598</v>
      </c>
      <c r="S3831" s="12">
        <f t="shared" si="236"/>
        <v>42613.490405092598</v>
      </c>
    </row>
    <row r="3832" spans="1:19" ht="43.2">
      <c r="A3832">
        <v>3830</v>
      </c>
      <c r="B3832" s="3" t="s">
        <v>3827</v>
      </c>
      <c r="C3832" s="3" t="s">
        <v>7939</v>
      </c>
      <c r="D3832" s="15">
        <v>100</v>
      </c>
      <c r="E3832" s="1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7">
        <f t="shared" si="237"/>
        <v>33.333333333333336</v>
      </c>
      <c r="O3832" s="5">
        <f t="shared" si="238"/>
        <v>2.25</v>
      </c>
      <c r="P3832" s="6" t="s">
        <v>8272</v>
      </c>
      <c r="Q3832" s="6" t="s">
        <v>8273</v>
      </c>
      <c r="R3832" s="11">
        <f t="shared" si="239"/>
        <v>42503.365868055553</v>
      </c>
      <c r="S3832" s="12">
        <f t="shared" si="236"/>
        <v>42517.365868055553</v>
      </c>
    </row>
    <row r="3833" spans="1:19" ht="57.6">
      <c r="A3833">
        <v>3831</v>
      </c>
      <c r="B3833" s="3" t="s">
        <v>3828</v>
      </c>
      <c r="C3833" s="3" t="s">
        <v>7940</v>
      </c>
      <c r="D3833" s="15">
        <v>500</v>
      </c>
      <c r="E3833" s="1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7">
        <f t="shared" si="237"/>
        <v>55.555555555555557</v>
      </c>
      <c r="O3833" s="5">
        <f t="shared" si="238"/>
        <v>1.0602199999999999</v>
      </c>
      <c r="P3833" s="6" t="s">
        <v>8272</v>
      </c>
      <c r="Q3833" s="6" t="s">
        <v>8273</v>
      </c>
      <c r="R3833" s="11">
        <f t="shared" si="239"/>
        <v>41927.473900462966</v>
      </c>
      <c r="S3833" s="12">
        <f t="shared" si="236"/>
        <v>41948.515567129631</v>
      </c>
    </row>
    <row r="3834" spans="1:19" ht="43.2">
      <c r="A3834">
        <v>3832</v>
      </c>
      <c r="B3834" s="3" t="s">
        <v>3829</v>
      </c>
      <c r="C3834" s="3" t="s">
        <v>7941</v>
      </c>
      <c r="D3834" s="15">
        <v>1200</v>
      </c>
      <c r="E3834" s="1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7">
        <f t="shared" si="237"/>
        <v>133.33333333333334</v>
      </c>
      <c r="O3834" s="5">
        <f t="shared" si="238"/>
        <v>1.0466666666666666</v>
      </c>
      <c r="P3834" s="6" t="s">
        <v>8272</v>
      </c>
      <c r="Q3834" s="6" t="s">
        <v>8273</v>
      </c>
      <c r="R3834" s="11">
        <f t="shared" si="239"/>
        <v>42374.739988425921</v>
      </c>
      <c r="S3834" s="12">
        <f t="shared" si="236"/>
        <v>42419.739988425921</v>
      </c>
    </row>
    <row r="3835" spans="1:19" ht="57.6">
      <c r="A3835">
        <v>3833</v>
      </c>
      <c r="B3835" s="3" t="s">
        <v>3830</v>
      </c>
      <c r="C3835" s="3" t="s">
        <v>7942</v>
      </c>
      <c r="D3835" s="15">
        <v>1200</v>
      </c>
      <c r="E3835" s="1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7">
        <f t="shared" si="237"/>
        <v>60</v>
      </c>
      <c r="O3835" s="5">
        <f t="shared" si="238"/>
        <v>1.1666666666666667</v>
      </c>
      <c r="P3835" s="6" t="s">
        <v>8272</v>
      </c>
      <c r="Q3835" s="6" t="s">
        <v>8273</v>
      </c>
      <c r="R3835" s="11">
        <f t="shared" si="239"/>
        <v>41963.497361111113</v>
      </c>
      <c r="S3835" s="12">
        <f t="shared" si="236"/>
        <v>41974.422916666663</v>
      </c>
    </row>
    <row r="3836" spans="1:19" ht="43.2">
      <c r="A3836">
        <v>3834</v>
      </c>
      <c r="B3836" s="3" t="s">
        <v>3831</v>
      </c>
      <c r="C3836" s="3" t="s">
        <v>7943</v>
      </c>
      <c r="D3836" s="15">
        <v>3000</v>
      </c>
      <c r="E3836" s="1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7">
        <f t="shared" si="237"/>
        <v>52.631578947368418</v>
      </c>
      <c r="O3836" s="5">
        <f t="shared" si="238"/>
        <v>1.0903333333333334</v>
      </c>
      <c r="P3836" s="6" t="s">
        <v>8272</v>
      </c>
      <c r="Q3836" s="6" t="s">
        <v>8273</v>
      </c>
      <c r="R3836" s="11">
        <f t="shared" si="239"/>
        <v>42143.070219907408</v>
      </c>
      <c r="S3836" s="12">
        <f t="shared" si="236"/>
        <v>42173.070219907408</v>
      </c>
    </row>
    <row r="3837" spans="1:19" ht="43.2">
      <c r="A3837">
        <v>3835</v>
      </c>
      <c r="B3837" s="3" t="s">
        <v>3832</v>
      </c>
      <c r="C3837" s="3" t="s">
        <v>7944</v>
      </c>
      <c r="D3837" s="15">
        <v>200</v>
      </c>
      <c r="E3837" s="1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7">
        <f t="shared" si="237"/>
        <v>25</v>
      </c>
      <c r="O3837" s="5">
        <f t="shared" si="238"/>
        <v>1.6</v>
      </c>
      <c r="P3837" s="6" t="s">
        <v>8272</v>
      </c>
      <c r="Q3837" s="6" t="s">
        <v>8273</v>
      </c>
      <c r="R3837" s="11">
        <f t="shared" si="239"/>
        <v>42460.56722222222</v>
      </c>
      <c r="S3837" s="12">
        <f t="shared" si="236"/>
        <v>42481.56722222222</v>
      </c>
    </row>
    <row r="3838" spans="1:19" ht="43.2">
      <c r="A3838">
        <v>3836</v>
      </c>
      <c r="B3838" s="3" t="s">
        <v>3833</v>
      </c>
      <c r="C3838" s="3" t="s">
        <v>7945</v>
      </c>
      <c r="D3838" s="15">
        <v>800</v>
      </c>
      <c r="E3838" s="1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7">
        <f t="shared" si="237"/>
        <v>57.142857142857146</v>
      </c>
      <c r="O3838" s="5">
        <f t="shared" si="238"/>
        <v>1.125</v>
      </c>
      <c r="P3838" s="6" t="s">
        <v>8272</v>
      </c>
      <c r="Q3838" s="6" t="s">
        <v>8273</v>
      </c>
      <c r="R3838" s="11">
        <f t="shared" si="239"/>
        <v>42553.551527777774</v>
      </c>
      <c r="S3838" s="12">
        <f t="shared" si="236"/>
        <v>42584.797916666663</v>
      </c>
    </row>
    <row r="3839" spans="1:19" ht="28.8">
      <c r="A3839">
        <v>3837</v>
      </c>
      <c r="B3839" s="3" t="s">
        <v>3834</v>
      </c>
      <c r="C3839" s="3" t="s">
        <v>7946</v>
      </c>
      <c r="D3839" s="15">
        <v>2000</v>
      </c>
      <c r="E3839" s="1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7">
        <f t="shared" si="237"/>
        <v>117.64705882352941</v>
      </c>
      <c r="O3839" s="5">
        <f t="shared" si="238"/>
        <v>1.0209999999999999</v>
      </c>
      <c r="P3839" s="6" t="s">
        <v>8272</v>
      </c>
      <c r="Q3839" s="6" t="s">
        <v>8273</v>
      </c>
      <c r="R3839" s="11">
        <f t="shared" si="239"/>
        <v>42152.390717592592</v>
      </c>
      <c r="S3839" s="12">
        <f t="shared" si="236"/>
        <v>42188.390717592592</v>
      </c>
    </row>
    <row r="3840" spans="1:19" ht="57.6">
      <c r="A3840">
        <v>3838</v>
      </c>
      <c r="B3840" s="3" t="s">
        <v>3835</v>
      </c>
      <c r="C3840" s="3" t="s">
        <v>7947</v>
      </c>
      <c r="D3840" s="15">
        <v>100000</v>
      </c>
      <c r="E3840" s="1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7">
        <f t="shared" si="237"/>
        <v>1000</v>
      </c>
      <c r="O3840" s="5">
        <f t="shared" si="238"/>
        <v>1.00824</v>
      </c>
      <c r="P3840" s="6" t="s">
        <v>8272</v>
      </c>
      <c r="Q3840" s="6" t="s">
        <v>8273</v>
      </c>
      <c r="R3840" s="11">
        <f t="shared" si="239"/>
        <v>42116.335752314815</v>
      </c>
      <c r="S3840" s="12">
        <f t="shared" si="236"/>
        <v>42146.335752314815</v>
      </c>
    </row>
    <row r="3841" spans="1:19" ht="43.2">
      <c r="A3841">
        <v>3839</v>
      </c>
      <c r="B3841" s="3" t="s">
        <v>3836</v>
      </c>
      <c r="C3841" s="3" t="s">
        <v>7948</v>
      </c>
      <c r="D3841" s="15">
        <v>2000</v>
      </c>
      <c r="E3841" s="1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7">
        <f t="shared" si="237"/>
        <v>62.5</v>
      </c>
      <c r="O3841" s="5">
        <f t="shared" si="238"/>
        <v>1.0125</v>
      </c>
      <c r="P3841" s="6" t="s">
        <v>8272</v>
      </c>
      <c r="Q3841" s="6" t="s">
        <v>8273</v>
      </c>
      <c r="R3841" s="11">
        <f t="shared" si="239"/>
        <v>42154.767638888894</v>
      </c>
      <c r="S3841" s="12">
        <f t="shared" si="236"/>
        <v>42214.767638888894</v>
      </c>
    </row>
    <row r="3842" spans="1:19" ht="43.2">
      <c r="A3842">
        <v>3840</v>
      </c>
      <c r="B3842" s="3" t="s">
        <v>3837</v>
      </c>
      <c r="C3842" s="3" t="s">
        <v>7949</v>
      </c>
      <c r="D3842" s="15">
        <v>1</v>
      </c>
      <c r="E3842" s="1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7">
        <f t="shared" si="237"/>
        <v>0.33333333333333331</v>
      </c>
      <c r="O3842" s="5">
        <f t="shared" si="238"/>
        <v>65</v>
      </c>
      <c r="P3842" s="6" t="s">
        <v>8272</v>
      </c>
      <c r="Q3842" s="6" t="s">
        <v>8273</v>
      </c>
      <c r="R3842" s="11">
        <f t="shared" si="239"/>
        <v>42432.326724537037</v>
      </c>
      <c r="S3842" s="12">
        <f t="shared" ref="S3842:S3905" si="240">(I3842/86400)+25569+(-9/24)</f>
        <v>42457.285057870366</v>
      </c>
    </row>
    <row r="3843" spans="1:19" ht="43.2">
      <c r="A3843">
        <v>3841</v>
      </c>
      <c r="B3843" s="3" t="s">
        <v>3838</v>
      </c>
      <c r="C3843" s="3" t="s">
        <v>7950</v>
      </c>
      <c r="D3843" s="15">
        <v>10000</v>
      </c>
      <c r="E3843" s="1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7">
        <f t="shared" ref="N3843:N3906" si="241">D3843/L3843</f>
        <v>294.11764705882354</v>
      </c>
      <c r="O3843" s="5">
        <f t="shared" ref="O3843:O3906" si="242">E3843/D3843</f>
        <v>8.72E-2</v>
      </c>
      <c r="P3843" s="6" t="s">
        <v>8272</v>
      </c>
      <c r="Q3843" s="6" t="s">
        <v>8273</v>
      </c>
      <c r="R3843" s="11">
        <f t="shared" ref="R3843:R3906" si="243">(J3843/86400)+25569+(-9/24)</f>
        <v>41780.410729166666</v>
      </c>
      <c r="S3843" s="12">
        <f t="shared" si="240"/>
        <v>41840.410729166666</v>
      </c>
    </row>
    <row r="3844" spans="1:19" ht="43.2">
      <c r="A3844">
        <v>3842</v>
      </c>
      <c r="B3844" s="3" t="s">
        <v>3839</v>
      </c>
      <c r="C3844" s="3" t="s">
        <v>7951</v>
      </c>
      <c r="D3844" s="15">
        <v>5000</v>
      </c>
      <c r="E3844" s="1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7">
        <f t="shared" si="241"/>
        <v>217.39130434782609</v>
      </c>
      <c r="O3844" s="5">
        <f t="shared" si="242"/>
        <v>0.21940000000000001</v>
      </c>
      <c r="P3844" s="6" t="s">
        <v>8272</v>
      </c>
      <c r="Q3844" s="6" t="s">
        <v>8273</v>
      </c>
      <c r="R3844" s="11">
        <f t="shared" si="243"/>
        <v>41740.118657407409</v>
      </c>
      <c r="S3844" s="12">
        <f t="shared" si="240"/>
        <v>41770.118657407409</v>
      </c>
    </row>
    <row r="3845" spans="1:19" ht="43.2">
      <c r="A3845">
        <v>3843</v>
      </c>
      <c r="B3845" s="3" t="s">
        <v>3840</v>
      </c>
      <c r="C3845" s="3" t="s">
        <v>7952</v>
      </c>
      <c r="D3845" s="15">
        <v>5000</v>
      </c>
      <c r="E3845" s="1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7">
        <f t="shared" si="241"/>
        <v>263.15789473684208</v>
      </c>
      <c r="O3845" s="5">
        <f t="shared" si="242"/>
        <v>0.21299999999999999</v>
      </c>
      <c r="P3845" s="6" t="s">
        <v>8272</v>
      </c>
      <c r="Q3845" s="6" t="s">
        <v>8273</v>
      </c>
      <c r="R3845" s="11">
        <f t="shared" si="243"/>
        <v>41765.697500000002</v>
      </c>
      <c r="S3845" s="12">
        <f t="shared" si="240"/>
        <v>41790.697500000002</v>
      </c>
    </row>
    <row r="3846" spans="1:19" ht="43.2">
      <c r="A3846">
        <v>3844</v>
      </c>
      <c r="B3846" s="3" t="s">
        <v>3841</v>
      </c>
      <c r="C3846" s="3" t="s">
        <v>7953</v>
      </c>
      <c r="D3846" s="15">
        <v>9800</v>
      </c>
      <c r="E3846" s="1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7">
        <f t="shared" si="241"/>
        <v>196</v>
      </c>
      <c r="O3846" s="5">
        <f t="shared" si="242"/>
        <v>0.41489795918367345</v>
      </c>
      <c r="P3846" s="6" t="s">
        <v>8272</v>
      </c>
      <c r="Q3846" s="6" t="s">
        <v>8273</v>
      </c>
      <c r="R3846" s="11">
        <f t="shared" si="243"/>
        <v>41766.242291666669</v>
      </c>
      <c r="S3846" s="12">
        <f t="shared" si="240"/>
        <v>41792.915972222225</v>
      </c>
    </row>
    <row r="3847" spans="1:19" ht="57.6">
      <c r="A3847">
        <v>3845</v>
      </c>
      <c r="B3847" s="3" t="s">
        <v>3842</v>
      </c>
      <c r="C3847" s="3" t="s">
        <v>7954</v>
      </c>
      <c r="D3847" s="15">
        <v>40000</v>
      </c>
      <c r="E3847" s="1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7">
        <f t="shared" si="241"/>
        <v>3333.3333333333335</v>
      </c>
      <c r="O3847" s="5">
        <f t="shared" si="242"/>
        <v>2.1049999999999999E-2</v>
      </c>
      <c r="P3847" s="6" t="s">
        <v>8272</v>
      </c>
      <c r="Q3847" s="6" t="s">
        <v>8273</v>
      </c>
      <c r="R3847" s="11">
        <f t="shared" si="243"/>
        <v>42248.252013888894</v>
      </c>
      <c r="S3847" s="12">
        <f t="shared" si="240"/>
        <v>42278.252013888894</v>
      </c>
    </row>
    <row r="3848" spans="1:19" ht="43.2">
      <c r="A3848">
        <v>3846</v>
      </c>
      <c r="B3848" s="3" t="s">
        <v>3843</v>
      </c>
      <c r="C3848" s="3" t="s">
        <v>7955</v>
      </c>
      <c r="D3848" s="15">
        <v>7000</v>
      </c>
      <c r="E3848" s="1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7">
        <f t="shared" si="241"/>
        <v>875</v>
      </c>
      <c r="O3848" s="5">
        <f t="shared" si="242"/>
        <v>2.7E-2</v>
      </c>
      <c r="P3848" s="6" t="s">
        <v>8272</v>
      </c>
      <c r="Q3848" s="6" t="s">
        <v>8273</v>
      </c>
      <c r="R3848" s="11">
        <f t="shared" si="243"/>
        <v>41884.846550925926</v>
      </c>
      <c r="S3848" s="12">
        <f t="shared" si="240"/>
        <v>41915.915972222225</v>
      </c>
    </row>
    <row r="3849" spans="1:19" ht="43.2">
      <c r="A3849">
        <v>3847</v>
      </c>
      <c r="B3849" s="3" t="s">
        <v>3844</v>
      </c>
      <c r="C3849" s="3" t="s">
        <v>7956</v>
      </c>
      <c r="D3849" s="15">
        <v>10500</v>
      </c>
      <c r="E3849" s="1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7">
        <f t="shared" si="241"/>
        <v>1166.6666666666667</v>
      </c>
      <c r="O3849" s="5">
        <f t="shared" si="242"/>
        <v>0.16161904761904761</v>
      </c>
      <c r="P3849" s="6" t="s">
        <v>8272</v>
      </c>
      <c r="Q3849" s="6" t="s">
        <v>8273</v>
      </c>
      <c r="R3849" s="11">
        <f t="shared" si="243"/>
        <v>42158.849432870367</v>
      </c>
      <c r="S3849" s="12">
        <f t="shared" si="240"/>
        <v>42203.849432870367</v>
      </c>
    </row>
    <row r="3850" spans="1:19" ht="43.2">
      <c r="A3850">
        <v>3848</v>
      </c>
      <c r="B3850" s="3" t="s">
        <v>3845</v>
      </c>
      <c r="C3850" s="3" t="s">
        <v>7957</v>
      </c>
      <c r="D3850" s="15">
        <v>13000</v>
      </c>
      <c r="E3850" s="1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7">
        <f t="shared" si="241"/>
        <v>302.32558139534882</v>
      </c>
      <c r="O3850" s="5">
        <f t="shared" si="242"/>
        <v>0.16376923076923078</v>
      </c>
      <c r="P3850" s="6" t="s">
        <v>8272</v>
      </c>
      <c r="Q3850" s="6" t="s">
        <v>8273</v>
      </c>
      <c r="R3850" s="11">
        <f t="shared" si="243"/>
        <v>42265.442002314812</v>
      </c>
      <c r="S3850" s="12">
        <f t="shared" si="240"/>
        <v>42295.442002314812</v>
      </c>
    </row>
    <row r="3851" spans="1:19" ht="57.6">
      <c r="A3851">
        <v>3849</v>
      </c>
      <c r="B3851" s="3" t="s">
        <v>3846</v>
      </c>
      <c r="C3851" s="3" t="s">
        <v>7958</v>
      </c>
      <c r="D3851" s="15">
        <v>30000</v>
      </c>
      <c r="E3851" s="1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7">
        <f t="shared" si="241"/>
        <v>1071.4285714285713</v>
      </c>
      <c r="O3851" s="5">
        <f t="shared" si="242"/>
        <v>7.0433333333333334E-2</v>
      </c>
      <c r="P3851" s="6" t="s">
        <v>8272</v>
      </c>
      <c r="Q3851" s="6" t="s">
        <v>8273</v>
      </c>
      <c r="R3851" s="11">
        <f t="shared" si="243"/>
        <v>42136.392175925925</v>
      </c>
      <c r="S3851" s="12">
        <f t="shared" si="240"/>
        <v>42166.392175925925</v>
      </c>
    </row>
    <row r="3852" spans="1:19" ht="28.8">
      <c r="A3852">
        <v>3850</v>
      </c>
      <c r="B3852" s="3" t="s">
        <v>3847</v>
      </c>
      <c r="C3852" s="3" t="s">
        <v>7959</v>
      </c>
      <c r="D3852" s="15">
        <v>1000</v>
      </c>
      <c r="E3852" s="1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7">
        <f t="shared" si="241"/>
        <v>250</v>
      </c>
      <c r="O3852" s="5">
        <f t="shared" si="242"/>
        <v>3.7999999999999999E-2</v>
      </c>
      <c r="P3852" s="6" t="s">
        <v>8272</v>
      </c>
      <c r="Q3852" s="6" t="s">
        <v>8273</v>
      </c>
      <c r="R3852" s="11">
        <f t="shared" si="243"/>
        <v>41974.749340277776</v>
      </c>
      <c r="S3852" s="12">
        <f t="shared" si="240"/>
        <v>42004.749340277776</v>
      </c>
    </row>
    <row r="3853" spans="1:19" ht="43.2">
      <c r="A3853">
        <v>3851</v>
      </c>
      <c r="B3853" s="3" t="s">
        <v>3848</v>
      </c>
      <c r="C3853" s="3" t="s">
        <v>7960</v>
      </c>
      <c r="D3853" s="15">
        <v>2500</v>
      </c>
      <c r="E3853" s="1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7">
        <f t="shared" si="241"/>
        <v>104.16666666666667</v>
      </c>
      <c r="O3853" s="5">
        <f t="shared" si="242"/>
        <v>0.34079999999999999</v>
      </c>
      <c r="P3853" s="6" t="s">
        <v>8272</v>
      </c>
      <c r="Q3853" s="6" t="s">
        <v>8273</v>
      </c>
      <c r="R3853" s="11">
        <f t="shared" si="243"/>
        <v>42172.064571759256</v>
      </c>
      <c r="S3853" s="12">
        <f t="shared" si="240"/>
        <v>42202.064571759256</v>
      </c>
    </row>
    <row r="3854" spans="1:19" ht="43.2">
      <c r="A3854">
        <v>3852</v>
      </c>
      <c r="B3854" s="3" t="s">
        <v>3849</v>
      </c>
      <c r="C3854" s="3" t="s">
        <v>7961</v>
      </c>
      <c r="D3854" s="15">
        <v>10000</v>
      </c>
      <c r="E3854" s="1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7">
        <f t="shared" si="241"/>
        <v>5000</v>
      </c>
      <c r="O3854" s="5">
        <f t="shared" si="242"/>
        <v>2E-3</v>
      </c>
      <c r="P3854" s="6" t="s">
        <v>8272</v>
      </c>
      <c r="Q3854" s="6" t="s">
        <v>8273</v>
      </c>
      <c r="R3854" s="11">
        <f t="shared" si="243"/>
        <v>42064.815694444449</v>
      </c>
      <c r="S3854" s="12">
        <f t="shared" si="240"/>
        <v>42089.774027777778</v>
      </c>
    </row>
    <row r="3855" spans="1:19" ht="43.2">
      <c r="A3855">
        <v>3853</v>
      </c>
      <c r="B3855" s="3" t="s">
        <v>3850</v>
      </c>
      <c r="C3855" s="3" t="s">
        <v>7962</v>
      </c>
      <c r="D3855" s="15">
        <v>100000</v>
      </c>
      <c r="E3855" s="1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7">
        <f t="shared" si="241"/>
        <v>50000</v>
      </c>
      <c r="O3855" s="5">
        <f t="shared" si="242"/>
        <v>2.5999999999999998E-4</v>
      </c>
      <c r="P3855" s="6" t="s">
        <v>8272</v>
      </c>
      <c r="Q3855" s="6" t="s">
        <v>8273</v>
      </c>
      <c r="R3855" s="11">
        <f t="shared" si="243"/>
        <v>41848.46502314815</v>
      </c>
      <c r="S3855" s="12">
        <f t="shared" si="240"/>
        <v>41883.46502314815</v>
      </c>
    </row>
    <row r="3856" spans="1:19" ht="28.8">
      <c r="A3856">
        <v>3854</v>
      </c>
      <c r="B3856" s="3" t="s">
        <v>3851</v>
      </c>
      <c r="C3856" s="3" t="s">
        <v>7963</v>
      </c>
      <c r="D3856" s="15">
        <v>11000</v>
      </c>
      <c r="E3856" s="1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7">
        <f t="shared" si="241"/>
        <v>550</v>
      </c>
      <c r="O3856" s="5">
        <f t="shared" si="242"/>
        <v>0.16254545454545455</v>
      </c>
      <c r="P3856" s="6" t="s">
        <v>8272</v>
      </c>
      <c r="Q3856" s="6" t="s">
        <v>8273</v>
      </c>
      <c r="R3856" s="11">
        <f t="shared" si="243"/>
        <v>42103.509930555556</v>
      </c>
      <c r="S3856" s="12">
        <f t="shared" si="240"/>
        <v>42133.509930555556</v>
      </c>
    </row>
    <row r="3857" spans="1:19" ht="57.6">
      <c r="A3857">
        <v>3855</v>
      </c>
      <c r="B3857" s="3" t="s">
        <v>3852</v>
      </c>
      <c r="C3857" s="3" t="s">
        <v>7964</v>
      </c>
      <c r="D3857" s="15">
        <v>1000</v>
      </c>
      <c r="E3857" s="1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7">
        <f t="shared" si="241"/>
        <v>1000</v>
      </c>
      <c r="O3857" s="5">
        <f t="shared" si="242"/>
        <v>2.5000000000000001E-2</v>
      </c>
      <c r="P3857" s="6" t="s">
        <v>8272</v>
      </c>
      <c r="Q3857" s="6" t="s">
        <v>8273</v>
      </c>
      <c r="R3857" s="11">
        <f t="shared" si="243"/>
        <v>42059.595729166671</v>
      </c>
      <c r="S3857" s="12">
        <f t="shared" si="240"/>
        <v>42089.554062499999</v>
      </c>
    </row>
    <row r="3858" spans="1:19" ht="57.6">
      <c r="A3858">
        <v>3856</v>
      </c>
      <c r="B3858" s="3" t="s">
        <v>3853</v>
      </c>
      <c r="C3858" s="3" t="s">
        <v>7965</v>
      </c>
      <c r="D3858" s="15">
        <v>5000</v>
      </c>
      <c r="E3858" s="1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7">
        <f t="shared" si="241"/>
        <v>5000</v>
      </c>
      <c r="O3858" s="5">
        <f t="shared" si="242"/>
        <v>2.0000000000000001E-4</v>
      </c>
      <c r="P3858" s="6" t="s">
        <v>8272</v>
      </c>
      <c r="Q3858" s="6" t="s">
        <v>8273</v>
      </c>
      <c r="R3858" s="11">
        <f t="shared" si="243"/>
        <v>42041.368090277778</v>
      </c>
      <c r="S3858" s="12">
        <f t="shared" si="240"/>
        <v>42071.326423611114</v>
      </c>
    </row>
    <row r="3859" spans="1:19" ht="43.2">
      <c r="A3859">
        <v>3857</v>
      </c>
      <c r="B3859" s="3" t="s">
        <v>3854</v>
      </c>
      <c r="C3859" s="3" t="s">
        <v>7966</v>
      </c>
      <c r="D3859" s="15">
        <v>5000</v>
      </c>
      <c r="E3859" s="1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7">
        <f t="shared" si="241"/>
        <v>1250</v>
      </c>
      <c r="O3859" s="5">
        <f t="shared" si="242"/>
        <v>5.1999999999999998E-2</v>
      </c>
      <c r="P3859" s="6" t="s">
        <v>8272</v>
      </c>
      <c r="Q3859" s="6" t="s">
        <v>8273</v>
      </c>
      <c r="R3859" s="11">
        <f t="shared" si="243"/>
        <v>41829.36215277778</v>
      </c>
      <c r="S3859" s="12">
        <f t="shared" si="240"/>
        <v>41852.341666666667</v>
      </c>
    </row>
    <row r="3860" spans="1:19" ht="57.6">
      <c r="A3860">
        <v>3858</v>
      </c>
      <c r="B3860" s="3" t="s">
        <v>3855</v>
      </c>
      <c r="C3860" s="3" t="s">
        <v>7967</v>
      </c>
      <c r="D3860" s="15">
        <v>500</v>
      </c>
      <c r="E3860" s="1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7">
        <f t="shared" si="241"/>
        <v>500</v>
      </c>
      <c r="O3860" s="5">
        <f t="shared" si="242"/>
        <v>0.02</v>
      </c>
      <c r="P3860" s="6" t="s">
        <v>8272</v>
      </c>
      <c r="Q3860" s="6" t="s">
        <v>8273</v>
      </c>
      <c r="R3860" s="11">
        <f t="shared" si="243"/>
        <v>42128.056064814809</v>
      </c>
      <c r="S3860" s="12">
        <f t="shared" si="240"/>
        <v>42146.5</v>
      </c>
    </row>
    <row r="3861" spans="1:19" ht="43.2">
      <c r="A3861">
        <v>3859</v>
      </c>
      <c r="B3861" s="3" t="s">
        <v>3856</v>
      </c>
      <c r="C3861" s="3" t="s">
        <v>7968</v>
      </c>
      <c r="D3861" s="15">
        <v>2500</v>
      </c>
      <c r="E3861" s="1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7">
        <f t="shared" si="241"/>
        <v>2500</v>
      </c>
      <c r="O3861" s="5">
        <f t="shared" si="242"/>
        <v>4.0000000000000002E-4</v>
      </c>
      <c r="P3861" s="6" t="s">
        <v>8272</v>
      </c>
      <c r="Q3861" s="6" t="s">
        <v>8273</v>
      </c>
      <c r="R3861" s="11">
        <f t="shared" si="243"/>
        <v>41789.518599537041</v>
      </c>
      <c r="S3861" s="12">
        <f t="shared" si="240"/>
        <v>41815.5</v>
      </c>
    </row>
    <row r="3862" spans="1:19" ht="43.2">
      <c r="A3862">
        <v>3860</v>
      </c>
      <c r="B3862" s="3" t="s">
        <v>3857</v>
      </c>
      <c r="C3862" s="3" t="s">
        <v>7969</v>
      </c>
      <c r="D3862" s="15">
        <v>6000</v>
      </c>
      <c r="E3862" s="1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7">
        <f t="shared" si="241"/>
        <v>461.53846153846155</v>
      </c>
      <c r="O3862" s="5">
        <f t="shared" si="242"/>
        <v>0.17666666666666667</v>
      </c>
      <c r="P3862" s="6" t="s">
        <v>8272</v>
      </c>
      <c r="Q3862" s="6" t="s">
        <v>8273</v>
      </c>
      <c r="R3862" s="11">
        <f t="shared" si="243"/>
        <v>41833.285995370374</v>
      </c>
      <c r="S3862" s="12">
        <f t="shared" si="240"/>
        <v>41863.285995370374</v>
      </c>
    </row>
    <row r="3863" spans="1:19">
      <c r="A3863">
        <v>3861</v>
      </c>
      <c r="B3863" s="3" t="s">
        <v>3858</v>
      </c>
      <c r="C3863" s="3" t="s">
        <v>7970</v>
      </c>
      <c r="D3863" s="15">
        <v>2000</v>
      </c>
      <c r="E3863" s="1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7">
        <f t="shared" si="241"/>
        <v>2000</v>
      </c>
      <c r="O3863" s="5">
        <f t="shared" si="242"/>
        <v>0.05</v>
      </c>
      <c r="P3863" s="6" t="s">
        <v>8272</v>
      </c>
      <c r="Q3863" s="6" t="s">
        <v>8273</v>
      </c>
      <c r="R3863" s="11">
        <f t="shared" si="243"/>
        <v>41914.215011574073</v>
      </c>
      <c r="S3863" s="12">
        <f t="shared" si="240"/>
        <v>41955.532638888893</v>
      </c>
    </row>
    <row r="3864" spans="1:19" ht="28.8">
      <c r="A3864">
        <v>3862</v>
      </c>
      <c r="B3864" s="3" t="s">
        <v>3859</v>
      </c>
      <c r="C3864" s="3" t="s">
        <v>7971</v>
      </c>
      <c r="D3864" s="15">
        <v>7500</v>
      </c>
      <c r="E3864" s="1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7">
        <f t="shared" si="241"/>
        <v>7500</v>
      </c>
      <c r="O3864" s="5">
        <f t="shared" si="242"/>
        <v>1.3333333333333334E-4</v>
      </c>
      <c r="P3864" s="6" t="s">
        <v>8272</v>
      </c>
      <c r="Q3864" s="6" t="s">
        <v>8273</v>
      </c>
      <c r="R3864" s="11">
        <f t="shared" si="243"/>
        <v>42610.886064814811</v>
      </c>
      <c r="S3864" s="12">
        <f t="shared" si="240"/>
        <v>42625.332638888889</v>
      </c>
    </row>
    <row r="3865" spans="1:19" ht="43.2">
      <c r="A3865">
        <v>3863</v>
      </c>
      <c r="B3865" s="3" t="s">
        <v>3860</v>
      </c>
      <c r="C3865" s="3" t="s">
        <v>7972</v>
      </c>
      <c r="D3865" s="15">
        <v>6000</v>
      </c>
      <c r="E3865" s="1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7" t="e">
        <f t="shared" si="241"/>
        <v>#DIV/0!</v>
      </c>
      <c r="O3865" s="5">
        <f t="shared" si="242"/>
        <v>0</v>
      </c>
      <c r="P3865" s="6" t="s">
        <v>8272</v>
      </c>
      <c r="Q3865" s="6" t="s">
        <v>8273</v>
      </c>
      <c r="R3865" s="11">
        <f t="shared" si="243"/>
        <v>42253.258159722223</v>
      </c>
      <c r="S3865" s="12">
        <f t="shared" si="240"/>
        <v>42313.299826388888</v>
      </c>
    </row>
    <row r="3866" spans="1:19" ht="43.2">
      <c r="A3866">
        <v>3864</v>
      </c>
      <c r="B3866" s="3" t="s">
        <v>3861</v>
      </c>
      <c r="C3866" s="3" t="s">
        <v>7973</v>
      </c>
      <c r="D3866" s="15">
        <v>5000</v>
      </c>
      <c r="E3866" s="1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7">
        <f t="shared" si="241"/>
        <v>1666.6666666666667</v>
      </c>
      <c r="O3866" s="5">
        <f t="shared" si="242"/>
        <v>1.2E-2</v>
      </c>
      <c r="P3866" s="6" t="s">
        <v>8272</v>
      </c>
      <c r="Q3866" s="6" t="s">
        <v>8273</v>
      </c>
      <c r="R3866" s="11">
        <f t="shared" si="243"/>
        <v>42295.516828703709</v>
      </c>
      <c r="S3866" s="12">
        <f t="shared" si="240"/>
        <v>42325.558495370366</v>
      </c>
    </row>
    <row r="3867" spans="1:19" ht="43.2">
      <c r="A3867">
        <v>3865</v>
      </c>
      <c r="B3867" s="3" t="s">
        <v>3862</v>
      </c>
      <c r="C3867" s="3" t="s">
        <v>7974</v>
      </c>
      <c r="D3867" s="15">
        <v>2413</v>
      </c>
      <c r="E3867" s="1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7">
        <f t="shared" si="241"/>
        <v>172.35714285714286</v>
      </c>
      <c r="O3867" s="5">
        <f t="shared" si="242"/>
        <v>0.26937422295897223</v>
      </c>
      <c r="P3867" s="6" t="s">
        <v>8272</v>
      </c>
      <c r="Q3867" s="6" t="s">
        <v>8273</v>
      </c>
      <c r="R3867" s="11">
        <f t="shared" si="243"/>
        <v>41841.276597222226</v>
      </c>
      <c r="S3867" s="12">
        <f t="shared" si="240"/>
        <v>41880.854166666664</v>
      </c>
    </row>
    <row r="3868" spans="1:19" ht="28.8">
      <c r="A3868">
        <v>3866</v>
      </c>
      <c r="B3868" s="3" t="s">
        <v>3863</v>
      </c>
      <c r="C3868" s="3" t="s">
        <v>7975</v>
      </c>
      <c r="D3868" s="15">
        <v>2000</v>
      </c>
      <c r="E3868" s="1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7">
        <f t="shared" si="241"/>
        <v>1000</v>
      </c>
      <c r="O3868" s="5">
        <f t="shared" si="242"/>
        <v>5.4999999999999997E-3</v>
      </c>
      <c r="P3868" s="6" t="s">
        <v>8272</v>
      </c>
      <c r="Q3868" s="6" t="s">
        <v>8273</v>
      </c>
      <c r="R3868" s="11">
        <f t="shared" si="243"/>
        <v>42402.572002314817</v>
      </c>
      <c r="S3868" s="12">
        <f t="shared" si="240"/>
        <v>42451.770138888889</v>
      </c>
    </row>
    <row r="3869" spans="1:19" ht="43.2">
      <c r="A3869">
        <v>3867</v>
      </c>
      <c r="B3869" s="3" t="s">
        <v>3864</v>
      </c>
      <c r="C3869" s="3" t="s">
        <v>7976</v>
      </c>
      <c r="D3869" s="15">
        <v>2000</v>
      </c>
      <c r="E3869" s="1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7">
        <f t="shared" si="241"/>
        <v>400</v>
      </c>
      <c r="O3869" s="5">
        <f t="shared" si="242"/>
        <v>0.1255</v>
      </c>
      <c r="P3869" s="6" t="s">
        <v>8272</v>
      </c>
      <c r="Q3869" s="6" t="s">
        <v>8273</v>
      </c>
      <c r="R3869" s="11">
        <f t="shared" si="243"/>
        <v>42509.439108796301</v>
      </c>
      <c r="S3869" s="12">
        <f t="shared" si="240"/>
        <v>42539.439108796301</v>
      </c>
    </row>
    <row r="3870" spans="1:19">
      <c r="A3870">
        <v>3868</v>
      </c>
      <c r="B3870" s="3" t="s">
        <v>3865</v>
      </c>
      <c r="C3870" s="3" t="s">
        <v>7977</v>
      </c>
      <c r="D3870" s="15">
        <v>5000</v>
      </c>
      <c r="E3870" s="1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7">
        <f t="shared" si="241"/>
        <v>5000</v>
      </c>
      <c r="O3870" s="5">
        <f t="shared" si="242"/>
        <v>2E-3</v>
      </c>
      <c r="P3870" s="6" t="s">
        <v>8272</v>
      </c>
      <c r="Q3870" s="6" t="s">
        <v>8314</v>
      </c>
      <c r="R3870" s="11">
        <f t="shared" si="243"/>
        <v>41865.284780092596</v>
      </c>
      <c r="S3870" s="12">
        <f t="shared" si="240"/>
        <v>41890.284780092596</v>
      </c>
    </row>
    <row r="3871" spans="1:19" ht="28.8">
      <c r="A3871">
        <v>3869</v>
      </c>
      <c r="B3871" s="3" t="s">
        <v>3866</v>
      </c>
      <c r="C3871" s="3" t="s">
        <v>7978</v>
      </c>
      <c r="D3871" s="15">
        <v>13111</v>
      </c>
      <c r="E3871" s="1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7">
        <f t="shared" si="241"/>
        <v>874.06666666666672</v>
      </c>
      <c r="O3871" s="5">
        <f t="shared" si="242"/>
        <v>3.44748684310884E-2</v>
      </c>
      <c r="P3871" s="6" t="s">
        <v>8272</v>
      </c>
      <c r="Q3871" s="6" t="s">
        <v>8314</v>
      </c>
      <c r="R3871" s="11">
        <f t="shared" si="243"/>
        <v>42047.349444444444</v>
      </c>
      <c r="S3871" s="12">
        <f t="shared" si="240"/>
        <v>42076.757638888885</v>
      </c>
    </row>
    <row r="3872" spans="1:19" ht="57.6">
      <c r="A3872">
        <v>3870</v>
      </c>
      <c r="B3872" s="3" t="s">
        <v>3867</v>
      </c>
      <c r="C3872" s="3" t="s">
        <v>7979</v>
      </c>
      <c r="D3872" s="15">
        <v>10000</v>
      </c>
      <c r="E3872" s="1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7">
        <f t="shared" si="241"/>
        <v>1000</v>
      </c>
      <c r="O3872" s="5">
        <f t="shared" si="242"/>
        <v>0.15</v>
      </c>
      <c r="P3872" s="6" t="s">
        <v>8272</v>
      </c>
      <c r="Q3872" s="6" t="s">
        <v>8314</v>
      </c>
      <c r="R3872" s="11">
        <f t="shared" si="243"/>
        <v>41792.797199074077</v>
      </c>
      <c r="S3872" s="12">
        <f t="shared" si="240"/>
        <v>41822.797199074077</v>
      </c>
    </row>
    <row r="3873" spans="1:19" ht="28.8">
      <c r="A3873">
        <v>3871</v>
      </c>
      <c r="B3873" s="3" t="s">
        <v>3868</v>
      </c>
      <c r="C3873" s="3" t="s">
        <v>7980</v>
      </c>
      <c r="D3873" s="15">
        <v>1500</v>
      </c>
      <c r="E3873" s="1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7">
        <f t="shared" si="241"/>
        <v>500</v>
      </c>
      <c r="O3873" s="5">
        <f t="shared" si="242"/>
        <v>2.6666666666666668E-2</v>
      </c>
      <c r="P3873" s="6" t="s">
        <v>8272</v>
      </c>
      <c r="Q3873" s="6" t="s">
        <v>8314</v>
      </c>
      <c r="R3873" s="11">
        <f t="shared" si="243"/>
        <v>42763.405671296292</v>
      </c>
      <c r="S3873" s="12">
        <f t="shared" si="240"/>
        <v>42823.364004629635</v>
      </c>
    </row>
    <row r="3874" spans="1:19" ht="43.2">
      <c r="A3874">
        <v>3872</v>
      </c>
      <c r="B3874" s="3" t="s">
        <v>3869</v>
      </c>
      <c r="C3874" s="3" t="s">
        <v>7981</v>
      </c>
      <c r="D3874" s="15">
        <v>15000</v>
      </c>
      <c r="E3874" s="1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7" t="e">
        <f t="shared" si="241"/>
        <v>#DIV/0!</v>
      </c>
      <c r="O3874" s="5">
        <f t="shared" si="242"/>
        <v>0</v>
      </c>
      <c r="P3874" s="6" t="s">
        <v>8272</v>
      </c>
      <c r="Q3874" s="6" t="s">
        <v>8314</v>
      </c>
      <c r="R3874" s="11">
        <f t="shared" si="243"/>
        <v>42179.770787037036</v>
      </c>
      <c r="S3874" s="12">
        <f t="shared" si="240"/>
        <v>42229.770787037036</v>
      </c>
    </row>
    <row r="3875" spans="1:19" ht="43.2">
      <c r="A3875">
        <v>3873</v>
      </c>
      <c r="B3875" s="3" t="s">
        <v>3870</v>
      </c>
      <c r="C3875" s="3" t="s">
        <v>7982</v>
      </c>
      <c r="D3875" s="15">
        <v>5500</v>
      </c>
      <c r="E3875" s="1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7" t="e">
        <f t="shared" si="241"/>
        <v>#DIV/0!</v>
      </c>
      <c r="O3875" s="5">
        <f t="shared" si="242"/>
        <v>0</v>
      </c>
      <c r="P3875" s="6" t="s">
        <v>8272</v>
      </c>
      <c r="Q3875" s="6" t="s">
        <v>8314</v>
      </c>
      <c r="R3875" s="11">
        <f t="shared" si="243"/>
        <v>42255.321006944447</v>
      </c>
      <c r="S3875" s="12">
        <f t="shared" si="240"/>
        <v>42285.321006944447</v>
      </c>
    </row>
    <row r="3876" spans="1:19" ht="57.6">
      <c r="A3876">
        <v>3874</v>
      </c>
      <c r="B3876" s="3" t="s">
        <v>3871</v>
      </c>
      <c r="C3876" s="3" t="s">
        <v>7983</v>
      </c>
      <c r="D3876" s="15">
        <v>620</v>
      </c>
      <c r="E3876" s="1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7" t="e">
        <f t="shared" si="241"/>
        <v>#DIV/0!</v>
      </c>
      <c r="O3876" s="5">
        <f t="shared" si="242"/>
        <v>0</v>
      </c>
      <c r="P3876" s="6" t="s">
        <v>8272</v>
      </c>
      <c r="Q3876" s="6" t="s">
        <v>8314</v>
      </c>
      <c r="R3876" s="11">
        <f t="shared" si="243"/>
        <v>42006.641458333332</v>
      </c>
      <c r="S3876" s="12">
        <f t="shared" si="240"/>
        <v>42027.666666666672</v>
      </c>
    </row>
    <row r="3877" spans="1:19" ht="43.2">
      <c r="A3877">
        <v>3875</v>
      </c>
      <c r="B3877" s="3" t="s">
        <v>3872</v>
      </c>
      <c r="C3877" s="3" t="s">
        <v>7984</v>
      </c>
      <c r="D3877" s="15">
        <v>30000</v>
      </c>
      <c r="E3877" s="1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7" t="e">
        <f t="shared" si="241"/>
        <v>#DIV/0!</v>
      </c>
      <c r="O3877" s="5">
        <f t="shared" si="242"/>
        <v>0</v>
      </c>
      <c r="P3877" s="6" t="s">
        <v>8272</v>
      </c>
      <c r="Q3877" s="6" t="s">
        <v>8314</v>
      </c>
      <c r="R3877" s="11">
        <f t="shared" si="243"/>
        <v>42614.971817129626</v>
      </c>
      <c r="S3877" s="12">
        <f t="shared" si="240"/>
        <v>42616.041666666672</v>
      </c>
    </row>
    <row r="3878" spans="1:19" ht="57.6">
      <c r="A3878">
        <v>3876</v>
      </c>
      <c r="B3878" s="3" t="s">
        <v>3873</v>
      </c>
      <c r="C3878" s="3" t="s">
        <v>7985</v>
      </c>
      <c r="D3878" s="15">
        <v>3900</v>
      </c>
      <c r="E3878" s="1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7">
        <f t="shared" si="241"/>
        <v>84.782608695652172</v>
      </c>
      <c r="O3878" s="5">
        <f t="shared" si="242"/>
        <v>0.52794871794871789</v>
      </c>
      <c r="P3878" s="6" t="s">
        <v>8272</v>
      </c>
      <c r="Q3878" s="6" t="s">
        <v>8314</v>
      </c>
      <c r="R3878" s="11">
        <f t="shared" si="243"/>
        <v>42372.249166666668</v>
      </c>
      <c r="S3878" s="12">
        <f t="shared" si="240"/>
        <v>42402.249166666668</v>
      </c>
    </row>
    <row r="3879" spans="1:19" ht="43.2">
      <c r="A3879">
        <v>3877</v>
      </c>
      <c r="B3879" s="3" t="s">
        <v>3874</v>
      </c>
      <c r="C3879" s="3" t="s">
        <v>7986</v>
      </c>
      <c r="D3879" s="15">
        <v>25000</v>
      </c>
      <c r="E3879" s="1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7">
        <f t="shared" si="241"/>
        <v>1785.7142857142858</v>
      </c>
      <c r="O3879" s="5">
        <f t="shared" si="242"/>
        <v>4.9639999999999997E-2</v>
      </c>
      <c r="P3879" s="6" t="s">
        <v>8272</v>
      </c>
      <c r="Q3879" s="6" t="s">
        <v>8314</v>
      </c>
      <c r="R3879" s="11">
        <f t="shared" si="243"/>
        <v>42682.30268518519</v>
      </c>
      <c r="S3879" s="12">
        <f t="shared" si="240"/>
        <v>42712.30268518519</v>
      </c>
    </row>
    <row r="3880" spans="1:19" ht="43.2">
      <c r="A3880">
        <v>3878</v>
      </c>
      <c r="B3880" s="3" t="s">
        <v>3875</v>
      </c>
      <c r="C3880" s="3" t="s">
        <v>7987</v>
      </c>
      <c r="D3880" s="15">
        <v>18000</v>
      </c>
      <c r="E3880" s="1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7">
        <f t="shared" si="241"/>
        <v>18000</v>
      </c>
      <c r="O3880" s="5">
        <f t="shared" si="242"/>
        <v>5.5555555555555556E-4</v>
      </c>
      <c r="P3880" s="6" t="s">
        <v>8272</v>
      </c>
      <c r="Q3880" s="6" t="s">
        <v>8314</v>
      </c>
      <c r="R3880" s="11">
        <f t="shared" si="243"/>
        <v>42154.443819444445</v>
      </c>
      <c r="S3880" s="12">
        <f t="shared" si="240"/>
        <v>42184.790972222225</v>
      </c>
    </row>
    <row r="3881" spans="1:19" ht="43.2">
      <c r="A3881">
        <v>3879</v>
      </c>
      <c r="B3881" s="3" t="s">
        <v>3876</v>
      </c>
      <c r="C3881" s="3" t="s">
        <v>7988</v>
      </c>
      <c r="D3881" s="15">
        <v>15000</v>
      </c>
      <c r="E3881" s="1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7" t="e">
        <f t="shared" si="241"/>
        <v>#DIV/0!</v>
      </c>
      <c r="O3881" s="5">
        <f t="shared" si="242"/>
        <v>0</v>
      </c>
      <c r="P3881" s="6" t="s">
        <v>8272</v>
      </c>
      <c r="Q3881" s="6" t="s">
        <v>8314</v>
      </c>
      <c r="R3881" s="11">
        <f t="shared" si="243"/>
        <v>41999.486064814817</v>
      </c>
      <c r="S3881" s="12">
        <f t="shared" si="240"/>
        <v>42029.486064814817</v>
      </c>
    </row>
    <row r="3882" spans="1:19" ht="43.2">
      <c r="A3882">
        <v>3880</v>
      </c>
      <c r="B3882" s="3" t="s">
        <v>3877</v>
      </c>
      <c r="C3882" s="3" t="s">
        <v>7989</v>
      </c>
      <c r="D3882" s="15">
        <v>7500</v>
      </c>
      <c r="E3882" s="1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7">
        <f t="shared" si="241"/>
        <v>441.1764705882353</v>
      </c>
      <c r="O3882" s="5">
        <f t="shared" si="242"/>
        <v>0.13066666666666665</v>
      </c>
      <c r="P3882" s="6" t="s">
        <v>8272</v>
      </c>
      <c r="Q3882" s="6" t="s">
        <v>8314</v>
      </c>
      <c r="R3882" s="11">
        <f t="shared" si="243"/>
        <v>41815.440046296295</v>
      </c>
      <c r="S3882" s="12">
        <f t="shared" si="240"/>
        <v>41850.583333333336</v>
      </c>
    </row>
    <row r="3883" spans="1:19" ht="28.8">
      <c r="A3883">
        <v>3881</v>
      </c>
      <c r="B3883" s="3" t="s">
        <v>3878</v>
      </c>
      <c r="C3883" s="3" t="s">
        <v>7990</v>
      </c>
      <c r="D3883" s="15">
        <v>500</v>
      </c>
      <c r="E3883" s="1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7">
        <f t="shared" si="241"/>
        <v>500</v>
      </c>
      <c r="O3883" s="5">
        <f t="shared" si="242"/>
        <v>0.05</v>
      </c>
      <c r="P3883" s="6" t="s">
        <v>8272</v>
      </c>
      <c r="Q3883" s="6" t="s">
        <v>8314</v>
      </c>
      <c r="R3883" s="11">
        <f t="shared" si="243"/>
        <v>42755.643506944441</v>
      </c>
      <c r="S3883" s="12">
        <f t="shared" si="240"/>
        <v>42785.643506944441</v>
      </c>
    </row>
    <row r="3884" spans="1:19" ht="43.2">
      <c r="A3884">
        <v>3882</v>
      </c>
      <c r="B3884" s="3" t="s">
        <v>3879</v>
      </c>
      <c r="C3884" s="3" t="s">
        <v>7991</v>
      </c>
      <c r="D3884" s="15">
        <v>30000</v>
      </c>
      <c r="E3884" s="1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7" t="e">
        <f t="shared" si="241"/>
        <v>#DIV/0!</v>
      </c>
      <c r="O3884" s="5">
        <f t="shared" si="242"/>
        <v>0</v>
      </c>
      <c r="P3884" s="6" t="s">
        <v>8272</v>
      </c>
      <c r="Q3884" s="6" t="s">
        <v>8314</v>
      </c>
      <c r="R3884" s="11">
        <f t="shared" si="243"/>
        <v>42373.608449074076</v>
      </c>
      <c r="S3884" s="12">
        <f t="shared" si="240"/>
        <v>42400.585416666669</v>
      </c>
    </row>
    <row r="3885" spans="1:19" ht="57.6">
      <c r="A3885">
        <v>3883</v>
      </c>
      <c r="B3885" s="3" t="s">
        <v>3880</v>
      </c>
      <c r="C3885" s="3" t="s">
        <v>7992</v>
      </c>
      <c r="D3885" s="15">
        <v>15000</v>
      </c>
      <c r="E3885" s="1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7" t="e">
        <f t="shared" si="241"/>
        <v>#DIV/0!</v>
      </c>
      <c r="O3885" s="5">
        <f t="shared" si="242"/>
        <v>0</v>
      </c>
      <c r="P3885" s="6" t="s">
        <v>8272</v>
      </c>
      <c r="Q3885" s="6" t="s">
        <v>8314</v>
      </c>
      <c r="R3885" s="11">
        <f t="shared" si="243"/>
        <v>41854.227650462963</v>
      </c>
      <c r="S3885" s="12">
        <f t="shared" si="240"/>
        <v>41884.227650462963</v>
      </c>
    </row>
    <row r="3886" spans="1:19" ht="43.2">
      <c r="A3886">
        <v>3884</v>
      </c>
      <c r="B3886" s="3" t="s">
        <v>3881</v>
      </c>
      <c r="C3886" s="3" t="s">
        <v>7993</v>
      </c>
      <c r="D3886" s="15">
        <v>10000</v>
      </c>
      <c r="E3886" s="1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7" t="e">
        <f t="shared" si="241"/>
        <v>#DIV/0!</v>
      </c>
      <c r="O3886" s="5">
        <f t="shared" si="242"/>
        <v>0</v>
      </c>
      <c r="P3886" s="6" t="s">
        <v>8272</v>
      </c>
      <c r="Q3886" s="6" t="s">
        <v>8314</v>
      </c>
      <c r="R3886" s="11">
        <f t="shared" si="243"/>
        <v>42065.416574074072</v>
      </c>
      <c r="S3886" s="12">
        <f t="shared" si="240"/>
        <v>42090.374907407408</v>
      </c>
    </row>
    <row r="3887" spans="1:19" ht="43.2">
      <c r="A3887">
        <v>3885</v>
      </c>
      <c r="B3887" s="3" t="s">
        <v>3882</v>
      </c>
      <c r="C3887" s="3" t="s">
        <v>7994</v>
      </c>
      <c r="D3887" s="15">
        <v>375000</v>
      </c>
      <c r="E3887" s="1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7" t="e">
        <f t="shared" si="241"/>
        <v>#DIV/0!</v>
      </c>
      <c r="O3887" s="5">
        <f t="shared" si="242"/>
        <v>0</v>
      </c>
      <c r="P3887" s="6" t="s">
        <v>8272</v>
      </c>
      <c r="Q3887" s="6" t="s">
        <v>8314</v>
      </c>
      <c r="R3887" s="11">
        <f t="shared" si="243"/>
        <v>42469.576284722221</v>
      </c>
      <c r="S3887" s="12">
        <f t="shared" si="240"/>
        <v>42499.576284722221</v>
      </c>
    </row>
    <row r="3888" spans="1:19">
      <c r="A3888">
        <v>3886</v>
      </c>
      <c r="B3888" s="3" t="s">
        <v>3883</v>
      </c>
      <c r="C3888" s="3">
        <v>1</v>
      </c>
      <c r="D3888" s="15">
        <v>10000</v>
      </c>
      <c r="E3888" s="1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7" t="e">
        <f t="shared" si="241"/>
        <v>#DIV/0!</v>
      </c>
      <c r="O3888" s="5">
        <f t="shared" si="242"/>
        <v>0</v>
      </c>
      <c r="P3888" s="6" t="s">
        <v>8272</v>
      </c>
      <c r="Q3888" s="6" t="s">
        <v>8314</v>
      </c>
      <c r="R3888" s="11">
        <f t="shared" si="243"/>
        <v>41953.853032407409</v>
      </c>
      <c r="S3888" s="12">
        <f t="shared" si="240"/>
        <v>41983.853032407409</v>
      </c>
    </row>
    <row r="3889" spans="1:19" ht="43.2">
      <c r="A3889">
        <v>3887</v>
      </c>
      <c r="B3889" s="3" t="s">
        <v>3884</v>
      </c>
      <c r="C3889" s="3" t="s">
        <v>7995</v>
      </c>
      <c r="D3889" s="15">
        <v>2000</v>
      </c>
      <c r="E3889" s="1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7">
        <f t="shared" si="241"/>
        <v>1000</v>
      </c>
      <c r="O3889" s="5">
        <f t="shared" si="242"/>
        <v>1.7500000000000002E-2</v>
      </c>
      <c r="P3889" s="6" t="s">
        <v>8272</v>
      </c>
      <c r="Q3889" s="6" t="s">
        <v>8314</v>
      </c>
      <c r="R3889" s="11">
        <f t="shared" si="243"/>
        <v>42079.482974537037</v>
      </c>
      <c r="S3889" s="12">
        <f t="shared" si="240"/>
        <v>42125.541666666672</v>
      </c>
    </row>
    <row r="3890" spans="1:19" ht="43.2">
      <c r="A3890">
        <v>3888</v>
      </c>
      <c r="B3890" s="3" t="s">
        <v>3885</v>
      </c>
      <c r="C3890" s="3" t="s">
        <v>7996</v>
      </c>
      <c r="D3890" s="15">
        <v>2000</v>
      </c>
      <c r="E3890" s="1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7">
        <f t="shared" si="241"/>
        <v>142.85714285714286</v>
      </c>
      <c r="O3890" s="5">
        <f t="shared" si="242"/>
        <v>0.27100000000000002</v>
      </c>
      <c r="P3890" s="6" t="s">
        <v>8272</v>
      </c>
      <c r="Q3890" s="6" t="s">
        <v>8273</v>
      </c>
      <c r="R3890" s="11">
        <f t="shared" si="243"/>
        <v>42762.170810185184</v>
      </c>
      <c r="S3890" s="12">
        <f t="shared" si="240"/>
        <v>42792.170810185184</v>
      </c>
    </row>
    <row r="3891" spans="1:19" ht="43.2">
      <c r="A3891">
        <v>3889</v>
      </c>
      <c r="B3891" s="3" t="s">
        <v>3886</v>
      </c>
      <c r="C3891" s="3" t="s">
        <v>7997</v>
      </c>
      <c r="D3891" s="15">
        <v>8000</v>
      </c>
      <c r="E3891" s="1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7">
        <f t="shared" si="241"/>
        <v>888.88888888888891</v>
      </c>
      <c r="O3891" s="5">
        <f t="shared" si="242"/>
        <v>1.4749999999999999E-2</v>
      </c>
      <c r="P3891" s="6" t="s">
        <v>8272</v>
      </c>
      <c r="Q3891" s="6" t="s">
        <v>8273</v>
      </c>
      <c r="R3891" s="11">
        <f t="shared" si="243"/>
        <v>41976.629976851851</v>
      </c>
      <c r="S3891" s="12">
        <f t="shared" si="240"/>
        <v>42008.601388888885</v>
      </c>
    </row>
    <row r="3892" spans="1:19" ht="43.2">
      <c r="A3892">
        <v>3890</v>
      </c>
      <c r="B3892" s="3" t="s">
        <v>3887</v>
      </c>
      <c r="C3892" s="3" t="s">
        <v>7998</v>
      </c>
      <c r="D3892" s="15">
        <v>15000</v>
      </c>
      <c r="E3892" s="1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7">
        <f t="shared" si="241"/>
        <v>1875</v>
      </c>
      <c r="O3892" s="5">
        <f t="shared" si="242"/>
        <v>0.16826666666666668</v>
      </c>
      <c r="P3892" s="6" t="s">
        <v>8272</v>
      </c>
      <c r="Q3892" s="6" t="s">
        <v>8273</v>
      </c>
      <c r="R3892" s="11">
        <f t="shared" si="243"/>
        <v>42171.383611111116</v>
      </c>
      <c r="S3892" s="12">
        <f t="shared" si="240"/>
        <v>42231.383611111116</v>
      </c>
    </row>
    <row r="3893" spans="1:19" ht="28.8">
      <c r="A3893">
        <v>3891</v>
      </c>
      <c r="B3893" s="3" t="s">
        <v>3888</v>
      </c>
      <c r="C3893" s="3" t="s">
        <v>7999</v>
      </c>
      <c r="D3893" s="15">
        <v>800</v>
      </c>
      <c r="E3893" s="1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7">
        <f t="shared" si="241"/>
        <v>114.28571428571429</v>
      </c>
      <c r="O3893" s="5">
        <f t="shared" si="242"/>
        <v>0.32500000000000001</v>
      </c>
      <c r="P3893" s="6" t="s">
        <v>8272</v>
      </c>
      <c r="Q3893" s="6" t="s">
        <v>8273</v>
      </c>
      <c r="R3893" s="11">
        <f t="shared" si="243"/>
        <v>42055.7574537037</v>
      </c>
      <c r="S3893" s="12">
        <f t="shared" si="240"/>
        <v>42085.832638888889</v>
      </c>
    </row>
    <row r="3894" spans="1:19" ht="57.6">
      <c r="A3894">
        <v>3892</v>
      </c>
      <c r="B3894" s="3" t="s">
        <v>3889</v>
      </c>
      <c r="C3894" s="3" t="s">
        <v>8000</v>
      </c>
      <c r="D3894" s="15">
        <v>1000</v>
      </c>
      <c r="E3894" s="1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7" t="e">
        <f t="shared" si="241"/>
        <v>#DIV/0!</v>
      </c>
      <c r="O3894" s="5">
        <f t="shared" si="242"/>
        <v>0</v>
      </c>
      <c r="P3894" s="6" t="s">
        <v>8272</v>
      </c>
      <c r="Q3894" s="6" t="s">
        <v>8273</v>
      </c>
      <c r="R3894" s="11">
        <f t="shared" si="243"/>
        <v>41867.277280092589</v>
      </c>
      <c r="S3894" s="12">
        <f t="shared" si="240"/>
        <v>41874.916666666664</v>
      </c>
    </row>
    <row r="3895" spans="1:19" ht="57.6">
      <c r="A3895">
        <v>3893</v>
      </c>
      <c r="B3895" s="3" t="s">
        <v>3890</v>
      </c>
      <c r="C3895" s="3" t="s">
        <v>8001</v>
      </c>
      <c r="D3895" s="15">
        <v>50000</v>
      </c>
      <c r="E3895" s="1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7">
        <f t="shared" si="241"/>
        <v>595.23809523809518</v>
      </c>
      <c r="O3895" s="5">
        <f t="shared" si="242"/>
        <v>0.2155</v>
      </c>
      <c r="P3895" s="6" t="s">
        <v>8272</v>
      </c>
      <c r="Q3895" s="6" t="s">
        <v>8273</v>
      </c>
      <c r="R3895" s="11">
        <f t="shared" si="243"/>
        <v>41779.282870370371</v>
      </c>
      <c r="S3895" s="12">
        <f t="shared" si="240"/>
        <v>41820.875</v>
      </c>
    </row>
    <row r="3896" spans="1:19" ht="43.2">
      <c r="A3896">
        <v>3894</v>
      </c>
      <c r="B3896" s="3" t="s">
        <v>3891</v>
      </c>
      <c r="C3896" s="3" t="s">
        <v>8002</v>
      </c>
      <c r="D3896" s="15">
        <v>15000</v>
      </c>
      <c r="E3896" s="1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7">
        <f t="shared" si="241"/>
        <v>1363.6363636363637</v>
      </c>
      <c r="O3896" s="5">
        <f t="shared" si="242"/>
        <v>3.4666666666666665E-2</v>
      </c>
      <c r="P3896" s="6" t="s">
        <v>8272</v>
      </c>
      <c r="Q3896" s="6" t="s">
        <v>8273</v>
      </c>
      <c r="R3896" s="11">
        <f t="shared" si="243"/>
        <v>42679.583472222221</v>
      </c>
      <c r="S3896" s="12">
        <f t="shared" si="240"/>
        <v>42709.832638888889</v>
      </c>
    </row>
    <row r="3897" spans="1:19" ht="43.2">
      <c r="A3897">
        <v>3895</v>
      </c>
      <c r="B3897" s="3" t="s">
        <v>3892</v>
      </c>
      <c r="C3897" s="3" t="s">
        <v>8003</v>
      </c>
      <c r="D3897" s="15">
        <v>1000</v>
      </c>
      <c r="E3897" s="1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7">
        <f t="shared" si="241"/>
        <v>1000</v>
      </c>
      <c r="O3897" s="5">
        <f t="shared" si="242"/>
        <v>0.05</v>
      </c>
      <c r="P3897" s="6" t="s">
        <v>8272</v>
      </c>
      <c r="Q3897" s="6" t="s">
        <v>8273</v>
      </c>
      <c r="R3897" s="11">
        <f t="shared" si="243"/>
        <v>42031.875208333338</v>
      </c>
      <c r="S3897" s="12">
        <f t="shared" si="240"/>
        <v>42062.875208333338</v>
      </c>
    </row>
    <row r="3898" spans="1:19" ht="43.2">
      <c r="A3898">
        <v>3896</v>
      </c>
      <c r="B3898" s="3" t="s">
        <v>3893</v>
      </c>
      <c r="C3898" s="3" t="s">
        <v>8004</v>
      </c>
      <c r="D3898" s="15">
        <v>1600</v>
      </c>
      <c r="E3898" s="1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7">
        <f t="shared" si="241"/>
        <v>400</v>
      </c>
      <c r="O3898" s="5">
        <f t="shared" si="242"/>
        <v>0.10625</v>
      </c>
      <c r="P3898" s="6" t="s">
        <v>8272</v>
      </c>
      <c r="Q3898" s="6" t="s">
        <v>8273</v>
      </c>
      <c r="R3898" s="11">
        <f t="shared" si="243"/>
        <v>41792.816875000004</v>
      </c>
      <c r="S3898" s="12">
        <f t="shared" si="240"/>
        <v>41806.816875000004</v>
      </c>
    </row>
    <row r="3899" spans="1:19" ht="43.2">
      <c r="A3899">
        <v>3897</v>
      </c>
      <c r="B3899" s="3" t="s">
        <v>3894</v>
      </c>
      <c r="C3899" s="3" t="s">
        <v>8005</v>
      </c>
      <c r="D3899" s="15">
        <v>2500</v>
      </c>
      <c r="E3899" s="1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7">
        <f t="shared" si="241"/>
        <v>250</v>
      </c>
      <c r="O3899" s="5">
        <f t="shared" si="242"/>
        <v>0.17599999999999999</v>
      </c>
      <c r="P3899" s="6" t="s">
        <v>8272</v>
      </c>
      <c r="Q3899" s="6" t="s">
        <v>8273</v>
      </c>
      <c r="R3899" s="11">
        <f t="shared" si="243"/>
        <v>41982.49864583333</v>
      </c>
      <c r="S3899" s="12">
        <f t="shared" si="240"/>
        <v>42012.49864583333</v>
      </c>
    </row>
    <row r="3900" spans="1:19" ht="57.6">
      <c r="A3900">
        <v>3898</v>
      </c>
      <c r="B3900" s="3" t="s">
        <v>3895</v>
      </c>
      <c r="C3900" s="3" t="s">
        <v>8006</v>
      </c>
      <c r="D3900" s="15">
        <v>2500</v>
      </c>
      <c r="E3900" s="1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7">
        <f t="shared" si="241"/>
        <v>156.25</v>
      </c>
      <c r="O3900" s="5">
        <f t="shared" si="242"/>
        <v>0.3256</v>
      </c>
      <c r="P3900" s="6" t="s">
        <v>8272</v>
      </c>
      <c r="Q3900" s="6" t="s">
        <v>8273</v>
      </c>
      <c r="R3900" s="11">
        <f t="shared" si="243"/>
        <v>42193.107291666667</v>
      </c>
      <c r="S3900" s="12">
        <f t="shared" si="240"/>
        <v>42233.291666666672</v>
      </c>
    </row>
    <row r="3901" spans="1:19" ht="43.2">
      <c r="A3901">
        <v>3899</v>
      </c>
      <c r="B3901" s="3" t="s">
        <v>3896</v>
      </c>
      <c r="C3901" s="3" t="s">
        <v>8007</v>
      </c>
      <c r="D3901" s="15">
        <v>10000</v>
      </c>
      <c r="E3901" s="1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7">
        <f t="shared" si="241"/>
        <v>5000</v>
      </c>
      <c r="O3901" s="5">
        <f t="shared" si="242"/>
        <v>1.2500000000000001E-2</v>
      </c>
      <c r="P3901" s="6" t="s">
        <v>8272</v>
      </c>
      <c r="Q3901" s="6" t="s">
        <v>8273</v>
      </c>
      <c r="R3901" s="11">
        <f t="shared" si="243"/>
        <v>41843.400011574078</v>
      </c>
      <c r="S3901" s="12">
        <f t="shared" si="240"/>
        <v>41863.400011574078</v>
      </c>
    </row>
    <row r="3902" spans="1:19" ht="43.2">
      <c r="A3902">
        <v>3900</v>
      </c>
      <c r="B3902" s="3" t="s">
        <v>3897</v>
      </c>
      <c r="C3902" s="3" t="s">
        <v>8008</v>
      </c>
      <c r="D3902" s="15">
        <v>2500</v>
      </c>
      <c r="E3902" s="1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7">
        <f t="shared" si="241"/>
        <v>500</v>
      </c>
      <c r="O3902" s="5">
        <f t="shared" si="242"/>
        <v>5.3999999999999999E-2</v>
      </c>
      <c r="P3902" s="6" t="s">
        <v>8272</v>
      </c>
      <c r="Q3902" s="6" t="s">
        <v>8273</v>
      </c>
      <c r="R3902" s="11">
        <f t="shared" si="243"/>
        <v>42135.717488425929</v>
      </c>
      <c r="S3902" s="12">
        <f t="shared" si="240"/>
        <v>42165.717488425929</v>
      </c>
    </row>
    <row r="3903" spans="1:19" ht="43.2">
      <c r="A3903">
        <v>3901</v>
      </c>
      <c r="B3903" s="3" t="s">
        <v>3898</v>
      </c>
      <c r="C3903" s="3" t="s">
        <v>8009</v>
      </c>
      <c r="D3903" s="15">
        <v>3000</v>
      </c>
      <c r="E3903" s="1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7">
        <f t="shared" si="241"/>
        <v>3000</v>
      </c>
      <c r="O3903" s="5">
        <f t="shared" si="242"/>
        <v>8.3333333333333332E-3</v>
      </c>
      <c r="P3903" s="6" t="s">
        <v>8272</v>
      </c>
      <c r="Q3903" s="6" t="s">
        <v>8273</v>
      </c>
      <c r="R3903" s="11">
        <f t="shared" si="243"/>
        <v>42317.451377314814</v>
      </c>
      <c r="S3903" s="12">
        <f t="shared" si="240"/>
        <v>42357.451377314814</v>
      </c>
    </row>
    <row r="3904" spans="1:19" ht="43.2">
      <c r="A3904">
        <v>3902</v>
      </c>
      <c r="B3904" s="3" t="s">
        <v>3899</v>
      </c>
      <c r="C3904" s="3" t="s">
        <v>8010</v>
      </c>
      <c r="D3904" s="15">
        <v>3000</v>
      </c>
      <c r="E3904" s="1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7">
        <f t="shared" si="241"/>
        <v>96.774193548387103</v>
      </c>
      <c r="O3904" s="5">
        <f t="shared" si="242"/>
        <v>0.48833333333333334</v>
      </c>
      <c r="P3904" s="6" t="s">
        <v>8272</v>
      </c>
      <c r="Q3904" s="6" t="s">
        <v>8273</v>
      </c>
      <c r="R3904" s="11">
        <f t="shared" si="243"/>
        <v>42663.093078703707</v>
      </c>
      <c r="S3904" s="12">
        <f t="shared" si="240"/>
        <v>42688.134745370371</v>
      </c>
    </row>
    <row r="3905" spans="1:19" ht="57.6">
      <c r="A3905">
        <v>3903</v>
      </c>
      <c r="B3905" s="3" t="s">
        <v>3900</v>
      </c>
      <c r="C3905" s="3" t="s">
        <v>8011</v>
      </c>
      <c r="D3905" s="15">
        <v>1500</v>
      </c>
      <c r="E3905" s="1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7" t="e">
        <f t="shared" si="241"/>
        <v>#DIV/0!</v>
      </c>
      <c r="O3905" s="5">
        <f t="shared" si="242"/>
        <v>0</v>
      </c>
      <c r="P3905" s="6" t="s">
        <v>8272</v>
      </c>
      <c r="Q3905" s="6" t="s">
        <v>8273</v>
      </c>
      <c r="R3905" s="11">
        <f t="shared" si="243"/>
        <v>42185.63616898148</v>
      </c>
      <c r="S3905" s="12">
        <f t="shared" si="240"/>
        <v>42230.443055555559</v>
      </c>
    </row>
    <row r="3906" spans="1:19" ht="28.8">
      <c r="A3906">
        <v>3904</v>
      </c>
      <c r="B3906" s="3" t="s">
        <v>3901</v>
      </c>
      <c r="C3906" s="3" t="s">
        <v>8012</v>
      </c>
      <c r="D3906" s="15">
        <v>10000</v>
      </c>
      <c r="E3906" s="1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7">
        <f t="shared" si="241"/>
        <v>5000</v>
      </c>
      <c r="O3906" s="5">
        <f t="shared" si="242"/>
        <v>2.9999999999999997E-4</v>
      </c>
      <c r="P3906" s="6" t="s">
        <v>8272</v>
      </c>
      <c r="Q3906" s="6" t="s">
        <v>8273</v>
      </c>
      <c r="R3906" s="11">
        <f t="shared" si="243"/>
        <v>42094.854166666672</v>
      </c>
      <c r="S3906" s="12">
        <f t="shared" ref="S3906:S3969" si="244">(I3906/86400)+25569+(-9/24)</f>
        <v>42108.836111111115</v>
      </c>
    </row>
    <row r="3907" spans="1:19" ht="43.2">
      <c r="A3907">
        <v>3905</v>
      </c>
      <c r="B3907" s="3" t="s">
        <v>3902</v>
      </c>
      <c r="C3907" s="3" t="s">
        <v>8013</v>
      </c>
      <c r="D3907" s="15">
        <v>1500</v>
      </c>
      <c r="E3907" s="1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7">
        <f t="shared" ref="N3907:N3970" si="245">D3907/L3907</f>
        <v>214.28571428571428</v>
      </c>
      <c r="O3907" s="5">
        <f t="shared" ref="O3907:O3970" si="246">E3907/D3907</f>
        <v>0.11533333333333333</v>
      </c>
      <c r="P3907" s="6" t="s">
        <v>8272</v>
      </c>
      <c r="Q3907" s="6" t="s">
        <v>8273</v>
      </c>
      <c r="R3907" s="11">
        <f t="shared" ref="R3907:R3970" si="247">(J3907/86400)+25569+(-9/24)</f>
        <v>42124.248877314814</v>
      </c>
      <c r="S3907" s="12">
        <f t="shared" si="244"/>
        <v>42166.583333333328</v>
      </c>
    </row>
    <row r="3908" spans="1:19" ht="43.2">
      <c r="A3908">
        <v>3906</v>
      </c>
      <c r="B3908" s="3" t="s">
        <v>3903</v>
      </c>
      <c r="C3908" s="3" t="s">
        <v>8014</v>
      </c>
      <c r="D3908" s="15">
        <v>1500</v>
      </c>
      <c r="E3908" s="1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7">
        <f t="shared" si="245"/>
        <v>93.75</v>
      </c>
      <c r="O3908" s="5">
        <f t="shared" si="246"/>
        <v>0.67333333333333334</v>
      </c>
      <c r="P3908" s="6" t="s">
        <v>8272</v>
      </c>
      <c r="Q3908" s="6" t="s">
        <v>8273</v>
      </c>
      <c r="R3908" s="11">
        <f t="shared" si="247"/>
        <v>42143.542743055557</v>
      </c>
      <c r="S3908" s="12">
        <f t="shared" si="244"/>
        <v>42181.184027777781</v>
      </c>
    </row>
    <row r="3909" spans="1:19" ht="43.2">
      <c r="A3909">
        <v>3907</v>
      </c>
      <c r="B3909" s="3" t="s">
        <v>3904</v>
      </c>
      <c r="C3909" s="3" t="s">
        <v>8015</v>
      </c>
      <c r="D3909" s="15">
        <v>1000</v>
      </c>
      <c r="E3909" s="1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7">
        <f t="shared" si="245"/>
        <v>250</v>
      </c>
      <c r="O3909" s="5">
        <f t="shared" si="246"/>
        <v>0.153</v>
      </c>
      <c r="P3909" s="6" t="s">
        <v>8272</v>
      </c>
      <c r="Q3909" s="6" t="s">
        <v>8273</v>
      </c>
      <c r="R3909" s="11">
        <f t="shared" si="247"/>
        <v>41906.444513888891</v>
      </c>
      <c r="S3909" s="12">
        <f t="shared" si="244"/>
        <v>41938.463888888888</v>
      </c>
    </row>
    <row r="3910" spans="1:19" ht="43.2">
      <c r="A3910">
        <v>3908</v>
      </c>
      <c r="B3910" s="3" t="s">
        <v>3905</v>
      </c>
      <c r="C3910" s="3" t="s">
        <v>8016</v>
      </c>
      <c r="D3910" s="15">
        <v>750</v>
      </c>
      <c r="E3910" s="1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7">
        <f t="shared" si="245"/>
        <v>187.5</v>
      </c>
      <c r="O3910" s="5">
        <f t="shared" si="246"/>
        <v>8.666666666666667E-2</v>
      </c>
      <c r="P3910" s="6" t="s">
        <v>8272</v>
      </c>
      <c r="Q3910" s="6" t="s">
        <v>8273</v>
      </c>
      <c r="R3910" s="11">
        <f t="shared" si="247"/>
        <v>41833.760370370372</v>
      </c>
      <c r="S3910" s="12">
        <f t="shared" si="244"/>
        <v>41848.760370370372</v>
      </c>
    </row>
    <row r="3911" spans="1:19" ht="43.2">
      <c r="A3911">
        <v>3909</v>
      </c>
      <c r="B3911" s="3" t="s">
        <v>3906</v>
      </c>
      <c r="C3911" s="3" t="s">
        <v>8017</v>
      </c>
      <c r="D3911" s="15">
        <v>60000</v>
      </c>
      <c r="E3911" s="1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7">
        <f t="shared" si="245"/>
        <v>15000</v>
      </c>
      <c r="O3911" s="5">
        <f t="shared" si="246"/>
        <v>2.2499999999999998E-3</v>
      </c>
      <c r="P3911" s="6" t="s">
        <v>8272</v>
      </c>
      <c r="Q3911" s="6" t="s">
        <v>8273</v>
      </c>
      <c r="R3911" s="11">
        <f t="shared" si="247"/>
        <v>41862.984282407408</v>
      </c>
      <c r="S3911" s="12">
        <f t="shared" si="244"/>
        <v>41892.984282407408</v>
      </c>
    </row>
    <row r="3912" spans="1:19" ht="43.2">
      <c r="A3912">
        <v>3910</v>
      </c>
      <c r="B3912" s="3" t="s">
        <v>3907</v>
      </c>
      <c r="C3912" s="3" t="s">
        <v>8018</v>
      </c>
      <c r="D3912" s="15">
        <v>6000</v>
      </c>
      <c r="E3912" s="1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7">
        <f t="shared" si="245"/>
        <v>2000</v>
      </c>
      <c r="O3912" s="5">
        <f t="shared" si="246"/>
        <v>3.0833333333333334E-2</v>
      </c>
      <c r="P3912" s="6" t="s">
        <v>8272</v>
      </c>
      <c r="Q3912" s="6" t="s">
        <v>8273</v>
      </c>
      <c r="R3912" s="11">
        <f t="shared" si="247"/>
        <v>42224.381909722222</v>
      </c>
      <c r="S3912" s="12">
        <f t="shared" si="244"/>
        <v>42254.381909722222</v>
      </c>
    </row>
    <row r="3913" spans="1:19" ht="43.2">
      <c r="A3913">
        <v>3911</v>
      </c>
      <c r="B3913" s="3" t="s">
        <v>3908</v>
      </c>
      <c r="C3913" s="3" t="s">
        <v>8019</v>
      </c>
      <c r="D3913" s="15">
        <v>8000</v>
      </c>
      <c r="E3913" s="1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7">
        <f t="shared" si="245"/>
        <v>222.22222222222223</v>
      </c>
      <c r="O3913" s="5">
        <f t="shared" si="246"/>
        <v>0.37412499999999999</v>
      </c>
      <c r="P3913" s="6" t="s">
        <v>8272</v>
      </c>
      <c r="Q3913" s="6" t="s">
        <v>8273</v>
      </c>
      <c r="R3913" s="11">
        <f t="shared" si="247"/>
        <v>41939.4372337963</v>
      </c>
      <c r="S3913" s="12">
        <f t="shared" si="244"/>
        <v>41969.478900462964</v>
      </c>
    </row>
    <row r="3914" spans="1:19" ht="43.2">
      <c r="A3914">
        <v>3912</v>
      </c>
      <c r="B3914" s="3" t="s">
        <v>3909</v>
      </c>
      <c r="C3914" s="3" t="s">
        <v>8020</v>
      </c>
      <c r="D3914" s="15">
        <v>15000</v>
      </c>
      <c r="E3914" s="1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7">
        <f t="shared" si="245"/>
        <v>15000</v>
      </c>
      <c r="O3914" s="5">
        <f t="shared" si="246"/>
        <v>6.666666666666667E-5</v>
      </c>
      <c r="P3914" s="6" t="s">
        <v>8272</v>
      </c>
      <c r="Q3914" s="6" t="s">
        <v>8273</v>
      </c>
      <c r="R3914" s="11">
        <f t="shared" si="247"/>
        <v>42058.895023148143</v>
      </c>
      <c r="S3914" s="12">
        <f t="shared" si="244"/>
        <v>42118.815972222219</v>
      </c>
    </row>
    <row r="3915" spans="1:19" ht="43.2">
      <c r="A3915">
        <v>3913</v>
      </c>
      <c r="B3915" s="3" t="s">
        <v>3910</v>
      </c>
      <c r="C3915" s="3" t="s">
        <v>8021</v>
      </c>
      <c r="D3915" s="15">
        <v>10000</v>
      </c>
      <c r="E3915" s="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7">
        <f t="shared" si="245"/>
        <v>1428.5714285714287</v>
      </c>
      <c r="O3915" s="5">
        <f t="shared" si="246"/>
        <v>0.1</v>
      </c>
      <c r="P3915" s="6" t="s">
        <v>8272</v>
      </c>
      <c r="Q3915" s="6" t="s">
        <v>8273</v>
      </c>
      <c r="R3915" s="11">
        <f t="shared" si="247"/>
        <v>42307.836215277777</v>
      </c>
      <c r="S3915" s="12">
        <f t="shared" si="244"/>
        <v>42337.877881944441</v>
      </c>
    </row>
    <row r="3916" spans="1:19" ht="43.2">
      <c r="A3916">
        <v>3914</v>
      </c>
      <c r="B3916" s="3" t="s">
        <v>3911</v>
      </c>
      <c r="C3916" s="3" t="s">
        <v>8022</v>
      </c>
      <c r="D3916" s="15">
        <v>2500</v>
      </c>
      <c r="E3916" s="1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7">
        <f t="shared" si="245"/>
        <v>92.592592592592595</v>
      </c>
      <c r="O3916" s="5">
        <f t="shared" si="246"/>
        <v>0.36359999999999998</v>
      </c>
      <c r="P3916" s="6" t="s">
        <v>8272</v>
      </c>
      <c r="Q3916" s="6" t="s">
        <v>8273</v>
      </c>
      <c r="R3916" s="11">
        <f t="shared" si="247"/>
        <v>42114.443935185191</v>
      </c>
      <c r="S3916" s="12">
        <f t="shared" si="244"/>
        <v>42134.582638888889</v>
      </c>
    </row>
    <row r="3917" spans="1:19" ht="43.2">
      <c r="A3917">
        <v>3915</v>
      </c>
      <c r="B3917" s="3" t="s">
        <v>3912</v>
      </c>
      <c r="C3917" s="3" t="s">
        <v>8023</v>
      </c>
      <c r="D3917" s="15">
        <v>1500</v>
      </c>
      <c r="E3917" s="1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7">
        <f t="shared" si="245"/>
        <v>1500</v>
      </c>
      <c r="O3917" s="5">
        <f t="shared" si="246"/>
        <v>3.3333333333333335E-3</v>
      </c>
      <c r="P3917" s="6" t="s">
        <v>8272</v>
      </c>
      <c r="Q3917" s="6" t="s">
        <v>8273</v>
      </c>
      <c r="R3917" s="11">
        <f t="shared" si="247"/>
        <v>42492.61005787037</v>
      </c>
      <c r="S3917" s="12">
        <f t="shared" si="244"/>
        <v>42522.61005787037</v>
      </c>
    </row>
    <row r="3918" spans="1:19" ht="43.2">
      <c r="A3918">
        <v>3916</v>
      </c>
      <c r="B3918" s="3" t="s">
        <v>3913</v>
      </c>
      <c r="C3918" s="3" t="s">
        <v>8024</v>
      </c>
      <c r="D3918" s="15">
        <v>2000</v>
      </c>
      <c r="E3918" s="1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7" t="e">
        <f t="shared" si="245"/>
        <v>#DIV/0!</v>
      </c>
      <c r="O3918" s="5">
        <f t="shared" si="246"/>
        <v>0</v>
      </c>
      <c r="P3918" s="6" t="s">
        <v>8272</v>
      </c>
      <c r="Q3918" s="6" t="s">
        <v>8273</v>
      </c>
      <c r="R3918" s="11">
        <f t="shared" si="247"/>
        <v>42494.096666666665</v>
      </c>
      <c r="S3918" s="12">
        <f t="shared" si="244"/>
        <v>42524.096666666665</v>
      </c>
    </row>
    <row r="3919" spans="1:19" ht="43.2">
      <c r="A3919">
        <v>3917</v>
      </c>
      <c r="B3919" s="3" t="s">
        <v>3914</v>
      </c>
      <c r="C3919" s="3" t="s">
        <v>8025</v>
      </c>
      <c r="D3919" s="15">
        <v>3500</v>
      </c>
      <c r="E3919" s="1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7">
        <f t="shared" si="245"/>
        <v>3500</v>
      </c>
      <c r="O3919" s="5">
        <f t="shared" si="246"/>
        <v>2.8571428571428571E-3</v>
      </c>
      <c r="P3919" s="6" t="s">
        <v>8272</v>
      </c>
      <c r="Q3919" s="6" t="s">
        <v>8273</v>
      </c>
      <c r="R3919" s="11">
        <f t="shared" si="247"/>
        <v>41863.152326388888</v>
      </c>
      <c r="S3919" s="12">
        <f t="shared" si="244"/>
        <v>41893.152326388888</v>
      </c>
    </row>
    <row r="3920" spans="1:19" ht="57.6">
      <c r="A3920">
        <v>3918</v>
      </c>
      <c r="B3920" s="3" t="s">
        <v>3915</v>
      </c>
      <c r="C3920" s="3" t="s">
        <v>8026</v>
      </c>
      <c r="D3920" s="15">
        <v>60000</v>
      </c>
      <c r="E3920" s="1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7">
        <f t="shared" si="245"/>
        <v>20000</v>
      </c>
      <c r="O3920" s="5">
        <f t="shared" si="246"/>
        <v>2E-3</v>
      </c>
      <c r="P3920" s="6" t="s">
        <v>8272</v>
      </c>
      <c r="Q3920" s="6" t="s">
        <v>8273</v>
      </c>
      <c r="R3920" s="11">
        <f t="shared" si="247"/>
        <v>41843.289618055554</v>
      </c>
      <c r="S3920" s="12">
        <f t="shared" si="244"/>
        <v>41855.291666666664</v>
      </c>
    </row>
    <row r="3921" spans="1:19" ht="43.2">
      <c r="A3921">
        <v>3919</v>
      </c>
      <c r="B3921" s="3" t="s">
        <v>3916</v>
      </c>
      <c r="C3921" s="3" t="s">
        <v>8027</v>
      </c>
      <c r="D3921" s="15">
        <v>5000</v>
      </c>
      <c r="E3921" s="1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7">
        <f t="shared" si="245"/>
        <v>1666.6666666666667</v>
      </c>
      <c r="O3921" s="5">
        <f t="shared" si="246"/>
        <v>1.7999999999999999E-2</v>
      </c>
      <c r="P3921" s="6" t="s">
        <v>8272</v>
      </c>
      <c r="Q3921" s="6" t="s">
        <v>8273</v>
      </c>
      <c r="R3921" s="11">
        <f t="shared" si="247"/>
        <v>42358.309872685189</v>
      </c>
      <c r="S3921" s="12">
        <f t="shared" si="244"/>
        <v>42386.625</v>
      </c>
    </row>
    <row r="3922" spans="1:19" ht="43.2">
      <c r="A3922">
        <v>3920</v>
      </c>
      <c r="B3922" s="3" t="s">
        <v>3917</v>
      </c>
      <c r="C3922" s="3" t="s">
        <v>8028</v>
      </c>
      <c r="D3922" s="15">
        <v>2500</v>
      </c>
      <c r="E3922" s="1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7">
        <f t="shared" si="245"/>
        <v>833.33333333333337</v>
      </c>
      <c r="O3922" s="5">
        <f t="shared" si="246"/>
        <v>5.3999999999999999E-2</v>
      </c>
      <c r="P3922" s="6" t="s">
        <v>8272</v>
      </c>
      <c r="Q3922" s="6" t="s">
        <v>8273</v>
      </c>
      <c r="R3922" s="11">
        <f t="shared" si="247"/>
        <v>42657.01226851852</v>
      </c>
      <c r="S3922" s="12">
        <f t="shared" si="244"/>
        <v>42687.053935185184</v>
      </c>
    </row>
    <row r="3923" spans="1:19" ht="43.2">
      <c r="A3923">
        <v>3921</v>
      </c>
      <c r="B3923" s="3" t="s">
        <v>3918</v>
      </c>
      <c r="C3923" s="3" t="s">
        <v>8029</v>
      </c>
      <c r="D3923" s="15">
        <v>3000</v>
      </c>
      <c r="E3923" s="1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7" t="e">
        <f t="shared" si="245"/>
        <v>#DIV/0!</v>
      </c>
      <c r="O3923" s="5">
        <f t="shared" si="246"/>
        <v>0</v>
      </c>
      <c r="P3923" s="6" t="s">
        <v>8272</v>
      </c>
      <c r="Q3923" s="6" t="s">
        <v>8273</v>
      </c>
      <c r="R3923" s="11">
        <f t="shared" si="247"/>
        <v>41926.167303240742</v>
      </c>
      <c r="S3923" s="12">
        <f t="shared" si="244"/>
        <v>41938.375</v>
      </c>
    </row>
    <row r="3924" spans="1:19" ht="43.2">
      <c r="A3924">
        <v>3922</v>
      </c>
      <c r="B3924" s="3" t="s">
        <v>3919</v>
      </c>
      <c r="C3924" s="3" t="s">
        <v>8030</v>
      </c>
      <c r="D3924" s="15">
        <v>750</v>
      </c>
      <c r="E3924" s="1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7">
        <f t="shared" si="245"/>
        <v>125</v>
      </c>
      <c r="O3924" s="5">
        <f t="shared" si="246"/>
        <v>8.1333333333333327E-2</v>
      </c>
      <c r="P3924" s="6" t="s">
        <v>8272</v>
      </c>
      <c r="Q3924" s="6" t="s">
        <v>8273</v>
      </c>
      <c r="R3924" s="11">
        <f t="shared" si="247"/>
        <v>42020.393634259264</v>
      </c>
      <c r="S3924" s="12">
        <f t="shared" si="244"/>
        <v>42065.583333333328</v>
      </c>
    </row>
    <row r="3925" spans="1:19" ht="43.2">
      <c r="A3925">
        <v>3923</v>
      </c>
      <c r="B3925" s="3" t="s">
        <v>3920</v>
      </c>
      <c r="C3925" s="3" t="s">
        <v>8031</v>
      </c>
      <c r="D3925" s="15">
        <v>11500</v>
      </c>
      <c r="E3925" s="1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7">
        <f t="shared" si="245"/>
        <v>676.47058823529414</v>
      </c>
      <c r="O3925" s="5">
        <f t="shared" si="246"/>
        <v>0.12034782608695652</v>
      </c>
      <c r="P3925" s="6" t="s">
        <v>8272</v>
      </c>
      <c r="Q3925" s="6" t="s">
        <v>8273</v>
      </c>
      <c r="R3925" s="11">
        <f t="shared" si="247"/>
        <v>42075.604988425926</v>
      </c>
      <c r="S3925" s="12">
        <f t="shared" si="244"/>
        <v>42103.604988425926</v>
      </c>
    </row>
    <row r="3926" spans="1:19" ht="43.2">
      <c r="A3926">
        <v>3924</v>
      </c>
      <c r="B3926" s="3" t="s">
        <v>3921</v>
      </c>
      <c r="C3926" s="3" t="s">
        <v>8032</v>
      </c>
      <c r="D3926" s="15">
        <v>15000</v>
      </c>
      <c r="E3926" s="1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7">
        <f t="shared" si="245"/>
        <v>375</v>
      </c>
      <c r="O3926" s="5">
        <f t="shared" si="246"/>
        <v>0.15266666666666667</v>
      </c>
      <c r="P3926" s="6" t="s">
        <v>8272</v>
      </c>
      <c r="Q3926" s="6" t="s">
        <v>8273</v>
      </c>
      <c r="R3926" s="11">
        <f t="shared" si="247"/>
        <v>41786.584745370368</v>
      </c>
      <c r="S3926" s="12">
        <f t="shared" si="244"/>
        <v>41816.584745370368</v>
      </c>
    </row>
    <row r="3927" spans="1:19" ht="43.2">
      <c r="A3927">
        <v>3925</v>
      </c>
      <c r="B3927" s="3" t="s">
        <v>3922</v>
      </c>
      <c r="C3927" s="3" t="s">
        <v>8033</v>
      </c>
      <c r="D3927" s="15">
        <v>150</v>
      </c>
      <c r="E3927" s="1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7">
        <f t="shared" si="245"/>
        <v>50</v>
      </c>
      <c r="O3927" s="5">
        <f t="shared" si="246"/>
        <v>0.1</v>
      </c>
      <c r="P3927" s="6" t="s">
        <v>8272</v>
      </c>
      <c r="Q3927" s="6" t="s">
        <v>8273</v>
      </c>
      <c r="R3927" s="11">
        <f t="shared" si="247"/>
        <v>41820.495821759258</v>
      </c>
      <c r="S3927" s="12">
        <f t="shared" si="244"/>
        <v>41850.495821759258</v>
      </c>
    </row>
    <row r="3928" spans="1:19" ht="28.8">
      <c r="A3928">
        <v>3926</v>
      </c>
      <c r="B3928" s="3" t="s">
        <v>3923</v>
      </c>
      <c r="C3928" s="3" t="s">
        <v>8034</v>
      </c>
      <c r="D3928" s="15">
        <v>5000</v>
      </c>
      <c r="E3928" s="1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7">
        <f t="shared" si="245"/>
        <v>5000</v>
      </c>
      <c r="O3928" s="5">
        <f t="shared" si="246"/>
        <v>3.0000000000000001E-3</v>
      </c>
      <c r="P3928" s="6" t="s">
        <v>8272</v>
      </c>
      <c r="Q3928" s="6" t="s">
        <v>8273</v>
      </c>
      <c r="R3928" s="11">
        <f t="shared" si="247"/>
        <v>41969.710046296299</v>
      </c>
      <c r="S3928" s="12">
        <f t="shared" si="244"/>
        <v>41999.710046296299</v>
      </c>
    </row>
    <row r="3929" spans="1:19" ht="43.2">
      <c r="A3929">
        <v>3927</v>
      </c>
      <c r="B3929" s="3" t="s">
        <v>3924</v>
      </c>
      <c r="C3929" s="3" t="s">
        <v>8035</v>
      </c>
      <c r="D3929" s="15">
        <v>2500</v>
      </c>
      <c r="E3929" s="1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7">
        <f t="shared" si="245"/>
        <v>1250</v>
      </c>
      <c r="O3929" s="5">
        <f t="shared" si="246"/>
        <v>0.01</v>
      </c>
      <c r="P3929" s="6" t="s">
        <v>8272</v>
      </c>
      <c r="Q3929" s="6" t="s">
        <v>8273</v>
      </c>
      <c r="R3929" s="11">
        <f t="shared" si="247"/>
        <v>41829.892407407409</v>
      </c>
      <c r="S3929" s="12">
        <f t="shared" si="244"/>
        <v>41859.892407407409</v>
      </c>
    </row>
    <row r="3930" spans="1:19" ht="43.2">
      <c r="A3930">
        <v>3928</v>
      </c>
      <c r="B3930" s="3" t="s">
        <v>3925</v>
      </c>
      <c r="C3930" s="3" t="s">
        <v>8036</v>
      </c>
      <c r="D3930" s="15">
        <v>5000</v>
      </c>
      <c r="E3930" s="1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7">
        <f t="shared" si="245"/>
        <v>714.28571428571433</v>
      </c>
      <c r="O3930" s="5">
        <f t="shared" si="246"/>
        <v>0.13020000000000001</v>
      </c>
      <c r="P3930" s="6" t="s">
        <v>8272</v>
      </c>
      <c r="Q3930" s="6" t="s">
        <v>8273</v>
      </c>
      <c r="R3930" s="11">
        <f t="shared" si="247"/>
        <v>42265.308182870373</v>
      </c>
      <c r="S3930" s="12">
        <f t="shared" si="244"/>
        <v>42292.832638888889</v>
      </c>
    </row>
    <row r="3931" spans="1:19" ht="43.2">
      <c r="A3931">
        <v>3929</v>
      </c>
      <c r="B3931" s="3" t="s">
        <v>3926</v>
      </c>
      <c r="C3931" s="3" t="s">
        <v>8037</v>
      </c>
      <c r="D3931" s="15">
        <v>20000</v>
      </c>
      <c r="E3931" s="1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7">
        <f t="shared" si="245"/>
        <v>1428.5714285714287</v>
      </c>
      <c r="O3931" s="5">
        <f t="shared" si="246"/>
        <v>2.265E-2</v>
      </c>
      <c r="P3931" s="6" t="s">
        <v>8272</v>
      </c>
      <c r="Q3931" s="6" t="s">
        <v>8273</v>
      </c>
      <c r="R3931" s="11">
        <f t="shared" si="247"/>
        <v>42601.452141203699</v>
      </c>
      <c r="S3931" s="12">
        <f t="shared" si="244"/>
        <v>42631.452141203699</v>
      </c>
    </row>
    <row r="3932" spans="1:19" ht="43.2">
      <c r="A3932">
        <v>3930</v>
      </c>
      <c r="B3932" s="3" t="s">
        <v>3927</v>
      </c>
      <c r="C3932" s="3" t="s">
        <v>8038</v>
      </c>
      <c r="D3932" s="15">
        <v>10000</v>
      </c>
      <c r="E3932" s="1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7" t="e">
        <f t="shared" si="245"/>
        <v>#DIV/0!</v>
      </c>
      <c r="O3932" s="5">
        <f t="shared" si="246"/>
        <v>0</v>
      </c>
      <c r="P3932" s="6" t="s">
        <v>8272</v>
      </c>
      <c r="Q3932" s="6" t="s">
        <v>8273</v>
      </c>
      <c r="R3932" s="11">
        <f t="shared" si="247"/>
        <v>42432.963749999995</v>
      </c>
      <c r="S3932" s="12">
        <f t="shared" si="244"/>
        <v>42460.875</v>
      </c>
    </row>
    <row r="3933" spans="1:19" ht="43.2">
      <c r="A3933">
        <v>3931</v>
      </c>
      <c r="B3933" s="3" t="s">
        <v>3928</v>
      </c>
      <c r="C3933" s="3" t="s">
        <v>8039</v>
      </c>
      <c r="D3933" s="15">
        <v>8000</v>
      </c>
      <c r="E3933" s="1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7" t="e">
        <f t="shared" si="245"/>
        <v>#DIV/0!</v>
      </c>
      <c r="O3933" s="5">
        <f t="shared" si="246"/>
        <v>0</v>
      </c>
      <c r="P3933" s="6" t="s">
        <v>8272</v>
      </c>
      <c r="Q3933" s="6" t="s">
        <v>8273</v>
      </c>
      <c r="R3933" s="11">
        <f t="shared" si="247"/>
        <v>42227.776701388888</v>
      </c>
      <c r="S3933" s="12">
        <f t="shared" si="244"/>
        <v>42252.776701388888</v>
      </c>
    </row>
    <row r="3934" spans="1:19" ht="43.2">
      <c r="A3934">
        <v>3932</v>
      </c>
      <c r="B3934" s="3" t="s">
        <v>3929</v>
      </c>
      <c r="C3934" s="3" t="s">
        <v>8040</v>
      </c>
      <c r="D3934" s="15">
        <v>12000</v>
      </c>
      <c r="E3934" s="1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7">
        <f t="shared" si="245"/>
        <v>12000</v>
      </c>
      <c r="O3934" s="5">
        <f t="shared" si="246"/>
        <v>8.3333333333333331E-5</v>
      </c>
      <c r="P3934" s="6" t="s">
        <v>8272</v>
      </c>
      <c r="Q3934" s="6" t="s">
        <v>8273</v>
      </c>
      <c r="R3934" s="11">
        <f t="shared" si="247"/>
        <v>42414.793564814812</v>
      </c>
      <c r="S3934" s="12">
        <f t="shared" si="244"/>
        <v>42444.751898148148</v>
      </c>
    </row>
    <row r="3935" spans="1:19" ht="43.2">
      <c r="A3935">
        <v>3933</v>
      </c>
      <c r="B3935" s="3" t="s">
        <v>3930</v>
      </c>
      <c r="C3935" s="3" t="s">
        <v>8041</v>
      </c>
      <c r="D3935" s="15">
        <v>7000</v>
      </c>
      <c r="E3935" s="1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7">
        <f t="shared" si="245"/>
        <v>583.33333333333337</v>
      </c>
      <c r="O3935" s="5">
        <f t="shared" si="246"/>
        <v>0.15742857142857142</v>
      </c>
      <c r="P3935" s="6" t="s">
        <v>8272</v>
      </c>
      <c r="Q3935" s="6" t="s">
        <v>8273</v>
      </c>
      <c r="R3935" s="11">
        <f t="shared" si="247"/>
        <v>42538.593310185184</v>
      </c>
      <c r="S3935" s="12">
        <f t="shared" si="244"/>
        <v>42567.654861111107</v>
      </c>
    </row>
    <row r="3936" spans="1:19" ht="43.2">
      <c r="A3936">
        <v>3934</v>
      </c>
      <c r="B3936" s="3" t="s">
        <v>3931</v>
      </c>
      <c r="C3936" s="3" t="s">
        <v>8042</v>
      </c>
      <c r="D3936" s="15">
        <v>5000</v>
      </c>
      <c r="E3936" s="1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7">
        <f t="shared" si="245"/>
        <v>416.66666666666669</v>
      </c>
      <c r="O3936" s="5">
        <f t="shared" si="246"/>
        <v>0.11</v>
      </c>
      <c r="P3936" s="6" t="s">
        <v>8272</v>
      </c>
      <c r="Q3936" s="6" t="s">
        <v>8273</v>
      </c>
      <c r="R3936" s="11">
        <f t="shared" si="247"/>
        <v>42233.296747685185</v>
      </c>
      <c r="S3936" s="12">
        <f t="shared" si="244"/>
        <v>42278.166666666672</v>
      </c>
    </row>
    <row r="3937" spans="1:19" ht="57.6">
      <c r="A3937">
        <v>3935</v>
      </c>
      <c r="B3937" s="3" t="s">
        <v>3932</v>
      </c>
      <c r="C3937" s="3" t="s">
        <v>8043</v>
      </c>
      <c r="D3937" s="15">
        <v>3000</v>
      </c>
      <c r="E3937" s="1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7">
        <f t="shared" si="245"/>
        <v>130.43478260869566</v>
      </c>
      <c r="O3937" s="5">
        <f t="shared" si="246"/>
        <v>0.43833333333333335</v>
      </c>
      <c r="P3937" s="6" t="s">
        <v>8272</v>
      </c>
      <c r="Q3937" s="6" t="s">
        <v>8273</v>
      </c>
      <c r="R3937" s="11">
        <f t="shared" si="247"/>
        <v>42221.281782407408</v>
      </c>
      <c r="S3937" s="12">
        <f t="shared" si="244"/>
        <v>42281.281782407408</v>
      </c>
    </row>
    <row r="3938" spans="1:19" ht="43.2">
      <c r="A3938">
        <v>3936</v>
      </c>
      <c r="B3938" s="3" t="s">
        <v>3933</v>
      </c>
      <c r="C3938" s="3" t="s">
        <v>8044</v>
      </c>
      <c r="D3938" s="15">
        <v>20000</v>
      </c>
      <c r="E3938" s="1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7" t="e">
        <f t="shared" si="245"/>
        <v>#DIV/0!</v>
      </c>
      <c r="O3938" s="5">
        <f t="shared" si="246"/>
        <v>0</v>
      </c>
      <c r="P3938" s="6" t="s">
        <v>8272</v>
      </c>
      <c r="Q3938" s="6" t="s">
        <v>8273</v>
      </c>
      <c r="R3938" s="11">
        <f t="shared" si="247"/>
        <v>42674.887962962966</v>
      </c>
      <c r="S3938" s="12">
        <f t="shared" si="244"/>
        <v>42704.929629629631</v>
      </c>
    </row>
    <row r="3939" spans="1:19" ht="43.2">
      <c r="A3939">
        <v>3937</v>
      </c>
      <c r="B3939" s="3" t="s">
        <v>3934</v>
      </c>
      <c r="C3939" s="3" t="s">
        <v>8045</v>
      </c>
      <c r="D3939" s="15">
        <v>2885</v>
      </c>
      <c r="E3939" s="1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7">
        <f t="shared" si="245"/>
        <v>288.5</v>
      </c>
      <c r="O3939" s="5">
        <f t="shared" si="246"/>
        <v>0.86135181975736563</v>
      </c>
      <c r="P3939" s="6" t="s">
        <v>8272</v>
      </c>
      <c r="Q3939" s="6" t="s">
        <v>8273</v>
      </c>
      <c r="R3939" s="11">
        <f t="shared" si="247"/>
        <v>42534.256481481483</v>
      </c>
      <c r="S3939" s="12">
        <f t="shared" si="244"/>
        <v>42562.256481481483</v>
      </c>
    </row>
    <row r="3940" spans="1:19" ht="43.2">
      <c r="A3940">
        <v>3938</v>
      </c>
      <c r="B3940" s="3" t="s">
        <v>3935</v>
      </c>
      <c r="C3940" s="3" t="s">
        <v>8046</v>
      </c>
      <c r="D3940" s="15">
        <v>3255</v>
      </c>
      <c r="E3940" s="1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7">
        <f t="shared" si="245"/>
        <v>651</v>
      </c>
      <c r="O3940" s="5">
        <f t="shared" si="246"/>
        <v>0.12196620583717357</v>
      </c>
      <c r="P3940" s="6" t="s">
        <v>8272</v>
      </c>
      <c r="Q3940" s="6" t="s">
        <v>8273</v>
      </c>
      <c r="R3940" s="11">
        <f t="shared" si="247"/>
        <v>42151.530717592592</v>
      </c>
      <c r="S3940" s="12">
        <f t="shared" si="244"/>
        <v>42182.530717592592</v>
      </c>
    </row>
    <row r="3941" spans="1:19" ht="43.2">
      <c r="A3941">
        <v>3939</v>
      </c>
      <c r="B3941" s="3" t="s">
        <v>3936</v>
      </c>
      <c r="C3941" s="3" t="s">
        <v>8047</v>
      </c>
      <c r="D3941" s="15">
        <v>5000</v>
      </c>
      <c r="E3941" s="1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7">
        <f t="shared" si="245"/>
        <v>5000</v>
      </c>
      <c r="O3941" s="5">
        <f t="shared" si="246"/>
        <v>1E-3</v>
      </c>
      <c r="P3941" s="6" t="s">
        <v>8272</v>
      </c>
      <c r="Q3941" s="6" t="s">
        <v>8273</v>
      </c>
      <c r="R3941" s="11">
        <f t="shared" si="247"/>
        <v>41915.025219907409</v>
      </c>
      <c r="S3941" s="12">
        <f t="shared" si="244"/>
        <v>41918.8125</v>
      </c>
    </row>
    <row r="3942" spans="1:19" ht="43.2">
      <c r="A3942">
        <v>3940</v>
      </c>
      <c r="B3942" s="3" t="s">
        <v>3937</v>
      </c>
      <c r="C3942" s="3" t="s">
        <v>8048</v>
      </c>
      <c r="D3942" s="15">
        <v>5000</v>
      </c>
      <c r="E3942" s="1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7">
        <f t="shared" si="245"/>
        <v>2500</v>
      </c>
      <c r="O3942" s="5">
        <f t="shared" si="246"/>
        <v>2.2000000000000001E-3</v>
      </c>
      <c r="P3942" s="6" t="s">
        <v>8272</v>
      </c>
      <c r="Q3942" s="6" t="s">
        <v>8273</v>
      </c>
      <c r="R3942" s="11">
        <f t="shared" si="247"/>
        <v>41961.117488425924</v>
      </c>
      <c r="S3942" s="12">
        <f t="shared" si="244"/>
        <v>42006.117488425924</v>
      </c>
    </row>
    <row r="3943" spans="1:19" ht="72">
      <c r="A3943">
        <v>3941</v>
      </c>
      <c r="B3943" s="3" t="s">
        <v>3938</v>
      </c>
      <c r="C3943" s="3" t="s">
        <v>8049</v>
      </c>
      <c r="D3943" s="15">
        <v>5500</v>
      </c>
      <c r="E3943" s="1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7">
        <f t="shared" si="245"/>
        <v>2750</v>
      </c>
      <c r="O3943" s="5">
        <f t="shared" si="246"/>
        <v>9.0909090909090905E-3</v>
      </c>
      <c r="P3943" s="6" t="s">
        <v>8272</v>
      </c>
      <c r="Q3943" s="6" t="s">
        <v>8273</v>
      </c>
      <c r="R3943" s="11">
        <f t="shared" si="247"/>
        <v>41940.212233796294</v>
      </c>
      <c r="S3943" s="12">
        <f t="shared" si="244"/>
        <v>41967.666666666672</v>
      </c>
    </row>
    <row r="3944" spans="1:19" ht="43.2">
      <c r="A3944">
        <v>3942</v>
      </c>
      <c r="B3944" s="3" t="s">
        <v>3939</v>
      </c>
      <c r="C3944" s="3" t="s">
        <v>8050</v>
      </c>
      <c r="D3944" s="15">
        <v>1200</v>
      </c>
      <c r="E3944" s="1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7" t="e">
        <f t="shared" si="245"/>
        <v>#DIV/0!</v>
      </c>
      <c r="O3944" s="5">
        <f t="shared" si="246"/>
        <v>0</v>
      </c>
      <c r="P3944" s="6" t="s">
        <v>8272</v>
      </c>
      <c r="Q3944" s="6" t="s">
        <v>8273</v>
      </c>
      <c r="R3944" s="11">
        <f t="shared" si="247"/>
        <v>42111.529097222221</v>
      </c>
      <c r="S3944" s="12">
        <f t="shared" si="244"/>
        <v>42171.529097222221</v>
      </c>
    </row>
    <row r="3945" spans="1:19" ht="43.2">
      <c r="A3945">
        <v>3943</v>
      </c>
      <c r="B3945" s="3" t="s">
        <v>3940</v>
      </c>
      <c r="C3945" s="3" t="s">
        <v>8051</v>
      </c>
      <c r="D3945" s="15">
        <v>5000</v>
      </c>
      <c r="E3945" s="1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7">
        <f t="shared" si="245"/>
        <v>384.61538461538464</v>
      </c>
      <c r="O3945" s="5">
        <f t="shared" si="246"/>
        <v>0.35639999999999999</v>
      </c>
      <c r="P3945" s="6" t="s">
        <v>8272</v>
      </c>
      <c r="Q3945" s="6" t="s">
        <v>8273</v>
      </c>
      <c r="R3945" s="11">
        <f t="shared" si="247"/>
        <v>42279.403564814813</v>
      </c>
      <c r="S3945" s="12">
        <f t="shared" si="244"/>
        <v>42310.326388888891</v>
      </c>
    </row>
    <row r="3946" spans="1:19" ht="57.6">
      <c r="A3946">
        <v>3944</v>
      </c>
      <c r="B3946" s="3" t="s">
        <v>3941</v>
      </c>
      <c r="C3946" s="3" t="s">
        <v>8052</v>
      </c>
      <c r="D3946" s="15">
        <v>5000</v>
      </c>
      <c r="E3946" s="1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7" t="e">
        <f t="shared" si="245"/>
        <v>#DIV/0!</v>
      </c>
      <c r="O3946" s="5">
        <f t="shared" si="246"/>
        <v>0</v>
      </c>
      <c r="P3946" s="6" t="s">
        <v>8272</v>
      </c>
      <c r="Q3946" s="6" t="s">
        <v>8273</v>
      </c>
      <c r="R3946" s="11">
        <f t="shared" si="247"/>
        <v>42213.287905092591</v>
      </c>
      <c r="S3946" s="12">
        <f t="shared" si="244"/>
        <v>42243.287905092591</v>
      </c>
    </row>
    <row r="3947" spans="1:19" ht="43.2">
      <c r="A3947">
        <v>3945</v>
      </c>
      <c r="B3947" s="3" t="s">
        <v>3942</v>
      </c>
      <c r="C3947" s="3" t="s">
        <v>8053</v>
      </c>
      <c r="D3947" s="15">
        <v>2000</v>
      </c>
      <c r="E3947" s="1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7">
        <f t="shared" si="245"/>
        <v>2000</v>
      </c>
      <c r="O3947" s="5">
        <f t="shared" si="246"/>
        <v>2.5000000000000001E-3</v>
      </c>
      <c r="P3947" s="6" t="s">
        <v>8272</v>
      </c>
      <c r="Q3947" s="6" t="s">
        <v>8273</v>
      </c>
      <c r="R3947" s="11">
        <f t="shared" si="247"/>
        <v>42109.426712962959</v>
      </c>
      <c r="S3947" s="12">
        <f t="shared" si="244"/>
        <v>42139.426712962959</v>
      </c>
    </row>
    <row r="3948" spans="1:19" ht="28.8">
      <c r="A3948">
        <v>3946</v>
      </c>
      <c r="B3948" s="3" t="s">
        <v>3943</v>
      </c>
      <c r="C3948" s="3" t="s">
        <v>8054</v>
      </c>
      <c r="D3948" s="15">
        <v>6000</v>
      </c>
      <c r="E3948" s="1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7">
        <f t="shared" si="245"/>
        <v>1200</v>
      </c>
      <c r="O3948" s="5">
        <f t="shared" si="246"/>
        <v>3.2500000000000001E-2</v>
      </c>
      <c r="P3948" s="6" t="s">
        <v>8272</v>
      </c>
      <c r="Q3948" s="6" t="s">
        <v>8273</v>
      </c>
      <c r="R3948" s="11">
        <f t="shared" si="247"/>
        <v>42031.458587962959</v>
      </c>
      <c r="S3948" s="12">
        <f t="shared" si="244"/>
        <v>42062.958333333328</v>
      </c>
    </row>
    <row r="3949" spans="1:19" ht="43.2">
      <c r="A3949">
        <v>3947</v>
      </c>
      <c r="B3949" s="3" t="s">
        <v>3944</v>
      </c>
      <c r="C3949" s="3" t="s">
        <v>8055</v>
      </c>
      <c r="D3949" s="15">
        <v>3000</v>
      </c>
      <c r="E3949" s="1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7">
        <f t="shared" si="245"/>
        <v>1500</v>
      </c>
      <c r="O3949" s="5">
        <f t="shared" si="246"/>
        <v>3.3666666666666664E-2</v>
      </c>
      <c r="P3949" s="6" t="s">
        <v>8272</v>
      </c>
      <c r="Q3949" s="6" t="s">
        <v>8273</v>
      </c>
      <c r="R3949" s="11">
        <f t="shared" si="247"/>
        <v>42614.767870370371</v>
      </c>
      <c r="S3949" s="12">
        <f t="shared" si="244"/>
        <v>42644.767870370371</v>
      </c>
    </row>
    <row r="3950" spans="1:19" ht="43.2">
      <c r="A3950">
        <v>3948</v>
      </c>
      <c r="B3950" s="3" t="s">
        <v>3945</v>
      </c>
      <c r="C3950" s="3" t="s">
        <v>8056</v>
      </c>
      <c r="D3950" s="15">
        <v>30000</v>
      </c>
      <c r="E3950" s="1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7" t="e">
        <f t="shared" si="245"/>
        <v>#DIV/0!</v>
      </c>
      <c r="O3950" s="5">
        <f t="shared" si="246"/>
        <v>0</v>
      </c>
      <c r="P3950" s="6" t="s">
        <v>8272</v>
      </c>
      <c r="Q3950" s="6" t="s">
        <v>8273</v>
      </c>
      <c r="R3950" s="11">
        <f t="shared" si="247"/>
        <v>41828.950497685189</v>
      </c>
      <c r="S3950" s="12">
        <f t="shared" si="244"/>
        <v>41888.950497685189</v>
      </c>
    </row>
    <row r="3951" spans="1:19" ht="43.2">
      <c r="A3951">
        <v>3949</v>
      </c>
      <c r="B3951" s="3" t="s">
        <v>3946</v>
      </c>
      <c r="C3951" s="3" t="s">
        <v>8057</v>
      </c>
      <c r="D3951" s="15">
        <v>10000</v>
      </c>
      <c r="E3951" s="1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7">
        <f t="shared" si="245"/>
        <v>312.5</v>
      </c>
      <c r="O3951" s="5">
        <f t="shared" si="246"/>
        <v>0.15770000000000001</v>
      </c>
      <c r="P3951" s="6" t="s">
        <v>8272</v>
      </c>
      <c r="Q3951" s="6" t="s">
        <v>8273</v>
      </c>
      <c r="R3951" s="11">
        <f t="shared" si="247"/>
        <v>42015.745613425926</v>
      </c>
      <c r="S3951" s="12">
        <f t="shared" si="244"/>
        <v>42045.745613425926</v>
      </c>
    </row>
    <row r="3952" spans="1:19" ht="57.6">
      <c r="A3952">
        <v>3950</v>
      </c>
      <c r="B3952" s="3" t="s">
        <v>3947</v>
      </c>
      <c r="C3952" s="3" t="s">
        <v>8058</v>
      </c>
      <c r="D3952" s="15">
        <v>4000</v>
      </c>
      <c r="E3952" s="1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7">
        <f t="shared" si="245"/>
        <v>4000</v>
      </c>
      <c r="O3952" s="5">
        <f t="shared" si="246"/>
        <v>6.2500000000000003E-3</v>
      </c>
      <c r="P3952" s="6" t="s">
        <v>8272</v>
      </c>
      <c r="Q3952" s="6" t="s">
        <v>8273</v>
      </c>
      <c r="R3952" s="11">
        <f t="shared" si="247"/>
        <v>42439.327314814815</v>
      </c>
      <c r="S3952" s="12">
        <f t="shared" si="244"/>
        <v>42468.399305555555</v>
      </c>
    </row>
    <row r="3953" spans="1:19" ht="43.2">
      <c r="A3953">
        <v>3951</v>
      </c>
      <c r="B3953" s="3" t="s">
        <v>3948</v>
      </c>
      <c r="C3953" s="3" t="s">
        <v>6961</v>
      </c>
      <c r="D3953" s="15">
        <v>200000</v>
      </c>
      <c r="E3953" s="1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7">
        <f t="shared" si="245"/>
        <v>200000</v>
      </c>
      <c r="O3953" s="5">
        <f t="shared" si="246"/>
        <v>5.0000000000000004E-6</v>
      </c>
      <c r="P3953" s="6" t="s">
        <v>8272</v>
      </c>
      <c r="Q3953" s="6" t="s">
        <v>8273</v>
      </c>
      <c r="R3953" s="11">
        <f t="shared" si="247"/>
        <v>42433.450717592597</v>
      </c>
      <c r="S3953" s="12">
        <f t="shared" si="244"/>
        <v>42493.409050925926</v>
      </c>
    </row>
    <row r="3954" spans="1:19" ht="43.2">
      <c r="A3954">
        <v>3952</v>
      </c>
      <c r="B3954" s="3" t="s">
        <v>3949</v>
      </c>
      <c r="C3954" s="3" t="s">
        <v>8059</v>
      </c>
      <c r="D3954" s="15">
        <v>26000</v>
      </c>
      <c r="E3954" s="1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7">
        <f t="shared" si="245"/>
        <v>26000</v>
      </c>
      <c r="O3954" s="5">
        <f t="shared" si="246"/>
        <v>9.6153846153846159E-4</v>
      </c>
      <c r="P3954" s="6" t="s">
        <v>8272</v>
      </c>
      <c r="Q3954" s="6" t="s">
        <v>8273</v>
      </c>
      <c r="R3954" s="11">
        <f t="shared" si="247"/>
        <v>42243.415393518517</v>
      </c>
      <c r="S3954" s="12">
        <f t="shared" si="244"/>
        <v>42303.415393518517</v>
      </c>
    </row>
    <row r="3955" spans="1:19" ht="43.2">
      <c r="A3955">
        <v>3953</v>
      </c>
      <c r="B3955" s="3" t="s">
        <v>3950</v>
      </c>
      <c r="C3955" s="3" t="s">
        <v>8060</v>
      </c>
      <c r="D3955" s="15">
        <v>17600</v>
      </c>
      <c r="E3955" s="1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7" t="e">
        <f t="shared" si="245"/>
        <v>#DIV/0!</v>
      </c>
      <c r="O3955" s="5">
        <f t="shared" si="246"/>
        <v>0</v>
      </c>
      <c r="P3955" s="6" t="s">
        <v>8272</v>
      </c>
      <c r="Q3955" s="6" t="s">
        <v>8273</v>
      </c>
      <c r="R3955" s="11">
        <f t="shared" si="247"/>
        <v>42549.673449074078</v>
      </c>
      <c r="S3955" s="12">
        <f t="shared" si="244"/>
        <v>42580.603472222225</v>
      </c>
    </row>
    <row r="3956" spans="1:19" ht="57.6">
      <c r="A3956">
        <v>3954</v>
      </c>
      <c r="B3956" s="3" t="s">
        <v>3951</v>
      </c>
      <c r="C3956" s="3" t="s">
        <v>8061</v>
      </c>
      <c r="D3956" s="15">
        <v>25000</v>
      </c>
      <c r="E3956" s="1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7" t="e">
        <f t="shared" si="245"/>
        <v>#DIV/0!</v>
      </c>
      <c r="O3956" s="5">
        <f t="shared" si="246"/>
        <v>0</v>
      </c>
      <c r="P3956" s="6" t="s">
        <v>8272</v>
      </c>
      <c r="Q3956" s="6" t="s">
        <v>8273</v>
      </c>
      <c r="R3956" s="11">
        <f t="shared" si="247"/>
        <v>41774.276203703703</v>
      </c>
      <c r="S3956" s="12">
        <f t="shared" si="244"/>
        <v>41834.276203703703</v>
      </c>
    </row>
    <row r="3957" spans="1:19" ht="43.2">
      <c r="A3957">
        <v>3955</v>
      </c>
      <c r="B3957" s="3" t="s">
        <v>3952</v>
      </c>
      <c r="C3957" s="3" t="s">
        <v>8062</v>
      </c>
      <c r="D3957" s="15">
        <v>1750</v>
      </c>
      <c r="E3957" s="1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7">
        <f t="shared" si="245"/>
        <v>218.75</v>
      </c>
      <c r="O3957" s="5">
        <f t="shared" si="246"/>
        <v>0.24285714285714285</v>
      </c>
      <c r="P3957" s="6" t="s">
        <v>8272</v>
      </c>
      <c r="Q3957" s="6" t="s">
        <v>8273</v>
      </c>
      <c r="R3957" s="11">
        <f t="shared" si="247"/>
        <v>42306.473854166667</v>
      </c>
      <c r="S3957" s="12">
        <f t="shared" si="244"/>
        <v>42336.515520833331</v>
      </c>
    </row>
    <row r="3958" spans="1:19" ht="43.2">
      <c r="A3958">
        <v>3956</v>
      </c>
      <c r="B3958" s="3" t="s">
        <v>3953</v>
      </c>
      <c r="C3958" s="3" t="s">
        <v>8063</v>
      </c>
      <c r="D3958" s="15">
        <v>5500</v>
      </c>
      <c r="E3958" s="1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7" t="e">
        <f t="shared" si="245"/>
        <v>#DIV/0!</v>
      </c>
      <c r="O3958" s="5">
        <f t="shared" si="246"/>
        <v>0</v>
      </c>
      <c r="P3958" s="6" t="s">
        <v>8272</v>
      </c>
      <c r="Q3958" s="6" t="s">
        <v>8273</v>
      </c>
      <c r="R3958" s="11">
        <f t="shared" si="247"/>
        <v>42457.557025462964</v>
      </c>
      <c r="S3958" s="12">
        <f t="shared" si="244"/>
        <v>42484.638888888891</v>
      </c>
    </row>
    <row r="3959" spans="1:19" ht="43.2">
      <c r="A3959">
        <v>3957</v>
      </c>
      <c r="B3959" s="3" t="s">
        <v>3954</v>
      </c>
      <c r="C3959" s="3" t="s">
        <v>8064</v>
      </c>
      <c r="D3959" s="15">
        <v>28000</v>
      </c>
      <c r="E3959" s="1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7">
        <f t="shared" si="245"/>
        <v>28000</v>
      </c>
      <c r="O3959" s="5">
        <f t="shared" si="246"/>
        <v>2.5000000000000001E-4</v>
      </c>
      <c r="P3959" s="6" t="s">
        <v>8272</v>
      </c>
      <c r="Q3959" s="6" t="s">
        <v>8273</v>
      </c>
      <c r="R3959" s="11">
        <f t="shared" si="247"/>
        <v>42513.601319444446</v>
      </c>
      <c r="S3959" s="12">
        <f t="shared" si="244"/>
        <v>42559.601319444446</v>
      </c>
    </row>
    <row r="3960" spans="1:19" ht="43.2">
      <c r="A3960">
        <v>3958</v>
      </c>
      <c r="B3960" s="3" t="s">
        <v>3955</v>
      </c>
      <c r="C3960" s="3" t="s">
        <v>8065</v>
      </c>
      <c r="D3960" s="15">
        <v>2000</v>
      </c>
      <c r="E3960" s="1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7">
        <f t="shared" si="245"/>
        <v>125</v>
      </c>
      <c r="O3960" s="5">
        <f t="shared" si="246"/>
        <v>0.32050000000000001</v>
      </c>
      <c r="P3960" s="6" t="s">
        <v>8272</v>
      </c>
      <c r="Q3960" s="6" t="s">
        <v>8273</v>
      </c>
      <c r="R3960" s="11">
        <f t="shared" si="247"/>
        <v>41816.575370370367</v>
      </c>
      <c r="S3960" s="12">
        <f t="shared" si="244"/>
        <v>41853.208333333336</v>
      </c>
    </row>
    <row r="3961" spans="1:19" ht="43.2">
      <c r="A3961">
        <v>3959</v>
      </c>
      <c r="B3961" s="3" t="s">
        <v>3956</v>
      </c>
      <c r="C3961" s="3" t="s">
        <v>8066</v>
      </c>
      <c r="D3961" s="15">
        <v>1200</v>
      </c>
      <c r="E3961" s="1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7">
        <f t="shared" si="245"/>
        <v>100</v>
      </c>
      <c r="O3961" s="5">
        <f t="shared" si="246"/>
        <v>0.24333333333333335</v>
      </c>
      <c r="P3961" s="6" t="s">
        <v>8272</v>
      </c>
      <c r="Q3961" s="6" t="s">
        <v>8273</v>
      </c>
      <c r="R3961" s="11">
        <f t="shared" si="247"/>
        <v>41880.413842592592</v>
      </c>
      <c r="S3961" s="12">
        <f t="shared" si="244"/>
        <v>41910.413842592592</v>
      </c>
    </row>
    <row r="3962" spans="1:19" ht="43.2">
      <c r="A3962">
        <v>3960</v>
      </c>
      <c r="B3962" s="3" t="s">
        <v>3957</v>
      </c>
      <c r="C3962" s="3" t="s">
        <v>8067</v>
      </c>
      <c r="D3962" s="15">
        <v>3000</v>
      </c>
      <c r="E3962" s="1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7">
        <f t="shared" si="245"/>
        <v>750</v>
      </c>
      <c r="O3962" s="5">
        <f t="shared" si="246"/>
        <v>1.4999999999999999E-2</v>
      </c>
      <c r="P3962" s="6" t="s">
        <v>8272</v>
      </c>
      <c r="Q3962" s="6" t="s">
        <v>8273</v>
      </c>
      <c r="R3962" s="11">
        <f t="shared" si="247"/>
        <v>42342.470555555556</v>
      </c>
      <c r="S3962" s="12">
        <f t="shared" si="244"/>
        <v>42372.470555555556</v>
      </c>
    </row>
    <row r="3963" spans="1:19" ht="57.6">
      <c r="A3963">
        <v>3961</v>
      </c>
      <c r="B3963" s="3" t="s">
        <v>3958</v>
      </c>
      <c r="C3963" s="3" t="s">
        <v>8068</v>
      </c>
      <c r="D3963" s="15">
        <v>5000</v>
      </c>
      <c r="E3963" s="1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7">
        <f t="shared" si="245"/>
        <v>2500</v>
      </c>
      <c r="O3963" s="5">
        <f t="shared" si="246"/>
        <v>4.1999999999999997E-3</v>
      </c>
      <c r="P3963" s="6" t="s">
        <v>8272</v>
      </c>
      <c r="Q3963" s="6" t="s">
        <v>8273</v>
      </c>
      <c r="R3963" s="11">
        <f t="shared" si="247"/>
        <v>41745.516319444447</v>
      </c>
      <c r="S3963" s="12">
        <f t="shared" si="244"/>
        <v>41767.516319444447</v>
      </c>
    </row>
    <row r="3964" spans="1:19" ht="57.6">
      <c r="A3964">
        <v>3962</v>
      </c>
      <c r="B3964" s="3" t="s">
        <v>3959</v>
      </c>
      <c r="C3964" s="3" t="s">
        <v>8069</v>
      </c>
      <c r="D3964" s="15">
        <v>1400</v>
      </c>
      <c r="E3964" s="1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7">
        <f t="shared" si="245"/>
        <v>466.66666666666669</v>
      </c>
      <c r="O3964" s="5">
        <f t="shared" si="246"/>
        <v>3.214285714285714E-2</v>
      </c>
      <c r="P3964" s="6" t="s">
        <v>8272</v>
      </c>
      <c r="Q3964" s="6" t="s">
        <v>8273</v>
      </c>
      <c r="R3964" s="11">
        <f t="shared" si="247"/>
        <v>42311.246458333335</v>
      </c>
      <c r="S3964" s="12">
        <f t="shared" si="244"/>
        <v>42336.246458333335</v>
      </c>
    </row>
    <row r="3965" spans="1:19" ht="43.2">
      <c r="A3965">
        <v>3963</v>
      </c>
      <c r="B3965" s="3" t="s">
        <v>3960</v>
      </c>
      <c r="C3965" s="3" t="s">
        <v>8070</v>
      </c>
      <c r="D3965" s="15">
        <v>10000</v>
      </c>
      <c r="E3965" s="1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7" t="e">
        <f t="shared" si="245"/>
        <v>#DIV/0!</v>
      </c>
      <c r="O3965" s="5">
        <f t="shared" si="246"/>
        <v>0</v>
      </c>
      <c r="P3965" s="6" t="s">
        <v>8272</v>
      </c>
      <c r="Q3965" s="6" t="s">
        <v>8273</v>
      </c>
      <c r="R3965" s="11">
        <f t="shared" si="247"/>
        <v>42295.779131944444</v>
      </c>
      <c r="S3965" s="12">
        <f t="shared" si="244"/>
        <v>42325.820798611108</v>
      </c>
    </row>
    <row r="3966" spans="1:19" ht="43.2">
      <c r="A3966">
        <v>3964</v>
      </c>
      <c r="B3966" s="3" t="s">
        <v>3961</v>
      </c>
      <c r="C3966" s="3" t="s">
        <v>8071</v>
      </c>
      <c r="D3966" s="15">
        <v>2000</v>
      </c>
      <c r="E3966" s="1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7">
        <f t="shared" si="245"/>
        <v>666.66666666666663</v>
      </c>
      <c r="O3966" s="5">
        <f t="shared" si="246"/>
        <v>6.3E-2</v>
      </c>
      <c r="P3966" s="6" t="s">
        <v>8272</v>
      </c>
      <c r="Q3966" s="6" t="s">
        <v>8273</v>
      </c>
      <c r="R3966" s="11">
        <f t="shared" si="247"/>
        <v>42053.347060185188</v>
      </c>
      <c r="S3966" s="12">
        <f t="shared" si="244"/>
        <v>42113.305393518516</v>
      </c>
    </row>
    <row r="3967" spans="1:19" ht="43.2">
      <c r="A3967">
        <v>3965</v>
      </c>
      <c r="B3967" s="3" t="s">
        <v>3962</v>
      </c>
      <c r="C3967" s="3" t="s">
        <v>8072</v>
      </c>
      <c r="D3967" s="15">
        <v>2000</v>
      </c>
      <c r="E3967" s="1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7">
        <f t="shared" si="245"/>
        <v>500</v>
      </c>
      <c r="O3967" s="5">
        <f t="shared" si="246"/>
        <v>0.14249999999999999</v>
      </c>
      <c r="P3967" s="6" t="s">
        <v>8272</v>
      </c>
      <c r="Q3967" s="6" t="s">
        <v>8273</v>
      </c>
      <c r="R3967" s="11">
        <f t="shared" si="247"/>
        <v>42413.860879629632</v>
      </c>
      <c r="S3967" s="12">
        <f t="shared" si="244"/>
        <v>42473.819212962961</v>
      </c>
    </row>
    <row r="3968" spans="1:19" ht="57.6">
      <c r="A3968">
        <v>3966</v>
      </c>
      <c r="B3968" s="3" t="s">
        <v>3963</v>
      </c>
      <c r="C3968" s="3" t="s">
        <v>8073</v>
      </c>
      <c r="D3968" s="15">
        <v>7500</v>
      </c>
      <c r="E3968" s="1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7">
        <f t="shared" si="245"/>
        <v>3750</v>
      </c>
      <c r="O3968" s="5">
        <f t="shared" si="246"/>
        <v>6.0000000000000001E-3</v>
      </c>
      <c r="P3968" s="6" t="s">
        <v>8272</v>
      </c>
      <c r="Q3968" s="6" t="s">
        <v>8273</v>
      </c>
      <c r="R3968" s="11">
        <f t="shared" si="247"/>
        <v>41801.336550925924</v>
      </c>
      <c r="S3968" s="12">
        <f t="shared" si="244"/>
        <v>41843.749305555553</v>
      </c>
    </row>
    <row r="3969" spans="1:19" ht="43.2">
      <c r="A3969">
        <v>3967</v>
      </c>
      <c r="B3969" s="3" t="s">
        <v>3964</v>
      </c>
      <c r="C3969" s="3" t="s">
        <v>8074</v>
      </c>
      <c r="D3969" s="15">
        <v>1700</v>
      </c>
      <c r="E3969" s="1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7">
        <f t="shared" si="245"/>
        <v>170</v>
      </c>
      <c r="O3969" s="5">
        <f t="shared" si="246"/>
        <v>0.2411764705882353</v>
      </c>
      <c r="P3969" s="6" t="s">
        <v>8272</v>
      </c>
      <c r="Q3969" s="6" t="s">
        <v>8273</v>
      </c>
      <c r="R3969" s="11">
        <f t="shared" si="247"/>
        <v>42769.915590277778</v>
      </c>
      <c r="S3969" s="12">
        <f t="shared" si="244"/>
        <v>42799.915590277778</v>
      </c>
    </row>
    <row r="3970" spans="1:19" ht="43.2">
      <c r="A3970">
        <v>3968</v>
      </c>
      <c r="B3970" s="3" t="s">
        <v>3965</v>
      </c>
      <c r="C3970" s="3" t="s">
        <v>8075</v>
      </c>
      <c r="D3970" s="15">
        <v>5000</v>
      </c>
      <c r="E3970" s="1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7">
        <f t="shared" si="245"/>
        <v>454.54545454545456</v>
      </c>
      <c r="O3970" s="5">
        <f t="shared" si="246"/>
        <v>0.10539999999999999</v>
      </c>
      <c r="P3970" s="6" t="s">
        <v>8272</v>
      </c>
      <c r="Q3970" s="6" t="s">
        <v>8273</v>
      </c>
      <c r="R3970" s="11">
        <f t="shared" si="247"/>
        <v>42452.440659722226</v>
      </c>
      <c r="S3970" s="12">
        <f t="shared" ref="S3970:S4033" si="248">(I3970/86400)+25569+(-9/24)</f>
        <v>42512.440659722226</v>
      </c>
    </row>
    <row r="3971" spans="1:19" ht="57.6">
      <c r="A3971">
        <v>3969</v>
      </c>
      <c r="B3971" s="3" t="s">
        <v>3966</v>
      </c>
      <c r="C3971" s="3" t="s">
        <v>8076</v>
      </c>
      <c r="D3971" s="15">
        <v>2825</v>
      </c>
      <c r="E3971" s="1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7">
        <f t="shared" ref="N3971:N4034" si="249">D3971/L3971</f>
        <v>470.83333333333331</v>
      </c>
      <c r="O3971" s="5">
        <f t="shared" ref="O3971:O4034" si="250">E3971/D3971</f>
        <v>7.4690265486725665E-2</v>
      </c>
      <c r="P3971" s="6" t="s">
        <v>8272</v>
      </c>
      <c r="Q3971" s="6" t="s">
        <v>8273</v>
      </c>
      <c r="R3971" s="11">
        <f t="shared" ref="R3971:R4034" si="251">(J3971/86400)+25569+(-9/24)</f>
        <v>42601.479699074072</v>
      </c>
      <c r="S3971" s="12">
        <f t="shared" si="248"/>
        <v>42610.788194444445</v>
      </c>
    </row>
    <row r="3972" spans="1:19" ht="57.6">
      <c r="A3972">
        <v>3970</v>
      </c>
      <c r="B3972" s="3" t="s">
        <v>3967</v>
      </c>
      <c r="C3972" s="3" t="s">
        <v>8077</v>
      </c>
      <c r="D3972" s="15">
        <v>15000</v>
      </c>
      <c r="E3972" s="1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7">
        <f t="shared" si="249"/>
        <v>7500</v>
      </c>
      <c r="O3972" s="5">
        <f t="shared" si="250"/>
        <v>7.3333333333333334E-4</v>
      </c>
      <c r="P3972" s="6" t="s">
        <v>8272</v>
      </c>
      <c r="Q3972" s="6" t="s">
        <v>8273</v>
      </c>
      <c r="R3972" s="11">
        <f t="shared" si="251"/>
        <v>42447.488553240742</v>
      </c>
      <c r="S3972" s="12">
        <f t="shared" si="248"/>
        <v>42477.488553240742</v>
      </c>
    </row>
    <row r="3973" spans="1:19" ht="43.2">
      <c r="A3973">
        <v>3971</v>
      </c>
      <c r="B3973" s="3" t="s">
        <v>3968</v>
      </c>
      <c r="C3973" s="3" t="s">
        <v>8078</v>
      </c>
      <c r="D3973" s="15">
        <v>14000</v>
      </c>
      <c r="E3973" s="1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7">
        <f t="shared" si="249"/>
        <v>2333.3333333333335</v>
      </c>
      <c r="O3973" s="5">
        <f t="shared" si="250"/>
        <v>9.7142857142857135E-3</v>
      </c>
      <c r="P3973" s="6" t="s">
        <v>8272</v>
      </c>
      <c r="Q3973" s="6" t="s">
        <v>8273</v>
      </c>
      <c r="R3973" s="11">
        <f t="shared" si="251"/>
        <v>41811.161180555559</v>
      </c>
      <c r="S3973" s="12">
        <f t="shared" si="248"/>
        <v>41841.161180555559</v>
      </c>
    </row>
    <row r="3974" spans="1:19" ht="43.2">
      <c r="A3974">
        <v>3972</v>
      </c>
      <c r="B3974" s="3" t="s">
        <v>3969</v>
      </c>
      <c r="C3974" s="3" t="s">
        <v>8079</v>
      </c>
      <c r="D3974" s="15">
        <v>1000</v>
      </c>
      <c r="E3974" s="1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7">
        <f t="shared" si="249"/>
        <v>125</v>
      </c>
      <c r="O3974" s="5">
        <f t="shared" si="250"/>
        <v>0.21099999999999999</v>
      </c>
      <c r="P3974" s="6" t="s">
        <v>8272</v>
      </c>
      <c r="Q3974" s="6" t="s">
        <v>8273</v>
      </c>
      <c r="R3974" s="11">
        <f t="shared" si="251"/>
        <v>41980.692523148144</v>
      </c>
      <c r="S3974" s="12">
        <f t="shared" si="248"/>
        <v>42040.692523148144</v>
      </c>
    </row>
    <row r="3975" spans="1:19" ht="43.2">
      <c r="A3975">
        <v>3973</v>
      </c>
      <c r="B3975" s="3" t="s">
        <v>3970</v>
      </c>
      <c r="C3975" s="3" t="s">
        <v>8080</v>
      </c>
      <c r="D3975" s="15">
        <v>5000</v>
      </c>
      <c r="E3975" s="1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7">
        <f t="shared" si="249"/>
        <v>135.13513513513513</v>
      </c>
      <c r="O3975" s="5">
        <f t="shared" si="250"/>
        <v>0.78100000000000003</v>
      </c>
      <c r="P3975" s="6" t="s">
        <v>8272</v>
      </c>
      <c r="Q3975" s="6" t="s">
        <v>8273</v>
      </c>
      <c r="R3975" s="11">
        <f t="shared" si="251"/>
        <v>42469.30914351852</v>
      </c>
      <c r="S3975" s="12">
        <f t="shared" si="248"/>
        <v>42498.791666666672</v>
      </c>
    </row>
    <row r="3976" spans="1:19" ht="43.2">
      <c r="A3976">
        <v>3974</v>
      </c>
      <c r="B3976" s="3" t="s">
        <v>3971</v>
      </c>
      <c r="C3976" s="3" t="s">
        <v>8081</v>
      </c>
      <c r="D3976" s="15">
        <v>1000</v>
      </c>
      <c r="E3976" s="1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7">
        <f t="shared" si="249"/>
        <v>90.909090909090907</v>
      </c>
      <c r="O3976" s="5">
        <f t="shared" si="250"/>
        <v>0.32</v>
      </c>
      <c r="P3976" s="6" t="s">
        <v>8272</v>
      </c>
      <c r="Q3976" s="6" t="s">
        <v>8273</v>
      </c>
      <c r="R3976" s="11">
        <f t="shared" si="251"/>
        <v>42493.171851851846</v>
      </c>
      <c r="S3976" s="12">
        <f t="shared" si="248"/>
        <v>42523.171851851846</v>
      </c>
    </row>
    <row r="3977" spans="1:19" ht="43.2">
      <c r="A3977">
        <v>3975</v>
      </c>
      <c r="B3977" s="3" t="s">
        <v>3972</v>
      </c>
      <c r="C3977" s="3" t="s">
        <v>8082</v>
      </c>
      <c r="D3977" s="15">
        <v>678</v>
      </c>
      <c r="E3977" s="1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7" t="e">
        <f t="shared" si="249"/>
        <v>#DIV/0!</v>
      </c>
      <c r="O3977" s="5">
        <f t="shared" si="250"/>
        <v>0</v>
      </c>
      <c r="P3977" s="6" t="s">
        <v>8272</v>
      </c>
      <c r="Q3977" s="6" t="s">
        <v>8273</v>
      </c>
      <c r="R3977" s="11">
        <f t="shared" si="251"/>
        <v>42534.491875</v>
      </c>
      <c r="S3977" s="12">
        <f t="shared" si="248"/>
        <v>42564.491875</v>
      </c>
    </row>
    <row r="3978" spans="1:19" ht="43.2">
      <c r="A3978">
        <v>3976</v>
      </c>
      <c r="B3978" s="3" t="s">
        <v>3973</v>
      </c>
      <c r="C3978" s="3" t="s">
        <v>8083</v>
      </c>
      <c r="D3978" s="15">
        <v>1300</v>
      </c>
      <c r="E3978" s="1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7">
        <f t="shared" si="249"/>
        <v>130</v>
      </c>
      <c r="O3978" s="5">
        <f t="shared" si="250"/>
        <v>0.47692307692307695</v>
      </c>
      <c r="P3978" s="6" t="s">
        <v>8272</v>
      </c>
      <c r="Q3978" s="6" t="s">
        <v>8273</v>
      </c>
      <c r="R3978" s="11">
        <f t="shared" si="251"/>
        <v>41830.483344907407</v>
      </c>
      <c r="S3978" s="12">
        <f t="shared" si="248"/>
        <v>41851.916666666664</v>
      </c>
    </row>
    <row r="3979" spans="1:19" ht="43.2">
      <c r="A3979">
        <v>3977</v>
      </c>
      <c r="B3979" s="3" t="s">
        <v>3974</v>
      </c>
      <c r="C3979" s="3" t="s">
        <v>8084</v>
      </c>
      <c r="D3979" s="15">
        <v>90000</v>
      </c>
      <c r="E3979" s="1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7">
        <f t="shared" si="249"/>
        <v>15000</v>
      </c>
      <c r="O3979" s="5">
        <f t="shared" si="250"/>
        <v>1.4500000000000001E-2</v>
      </c>
      <c r="P3979" s="6" t="s">
        <v>8272</v>
      </c>
      <c r="Q3979" s="6" t="s">
        <v>8273</v>
      </c>
      <c r="R3979" s="11">
        <f t="shared" si="251"/>
        <v>42543.413564814815</v>
      </c>
      <c r="S3979" s="12">
        <f t="shared" si="248"/>
        <v>42573.413564814815</v>
      </c>
    </row>
    <row r="3980" spans="1:19" ht="43.2">
      <c r="A3980">
        <v>3978</v>
      </c>
      <c r="B3980" s="3" t="s">
        <v>3975</v>
      </c>
      <c r="C3980" s="3" t="s">
        <v>8085</v>
      </c>
      <c r="D3980" s="15">
        <v>2000</v>
      </c>
      <c r="E3980" s="1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7">
        <f t="shared" si="249"/>
        <v>250</v>
      </c>
      <c r="O3980" s="5">
        <f t="shared" si="250"/>
        <v>0.107</v>
      </c>
      <c r="P3980" s="6" t="s">
        <v>8272</v>
      </c>
      <c r="Q3980" s="6" t="s">
        <v>8273</v>
      </c>
      <c r="R3980" s="11">
        <f t="shared" si="251"/>
        <v>41975.267974537041</v>
      </c>
      <c r="S3980" s="12">
        <f t="shared" si="248"/>
        <v>42035.267974537041</v>
      </c>
    </row>
    <row r="3981" spans="1:19" ht="43.2">
      <c r="A3981">
        <v>3979</v>
      </c>
      <c r="B3981" s="3" t="s">
        <v>3976</v>
      </c>
      <c r="C3981" s="3" t="s">
        <v>8086</v>
      </c>
      <c r="D3981" s="15">
        <v>6000</v>
      </c>
      <c r="E3981" s="1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7">
        <f t="shared" si="249"/>
        <v>1000</v>
      </c>
      <c r="O3981" s="5">
        <f t="shared" si="250"/>
        <v>1.8333333333333333E-2</v>
      </c>
      <c r="P3981" s="6" t="s">
        <v>8272</v>
      </c>
      <c r="Q3981" s="6" t="s">
        <v>8273</v>
      </c>
      <c r="R3981" s="11">
        <f t="shared" si="251"/>
        <v>42069.528437500005</v>
      </c>
      <c r="S3981" s="12">
        <f t="shared" si="248"/>
        <v>42092.458333333328</v>
      </c>
    </row>
    <row r="3982" spans="1:19" ht="57.6">
      <c r="A3982">
        <v>3980</v>
      </c>
      <c r="B3982" s="3" t="s">
        <v>3977</v>
      </c>
      <c r="C3982" s="3" t="s">
        <v>8087</v>
      </c>
      <c r="D3982" s="15">
        <v>2500</v>
      </c>
      <c r="E3982" s="1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7">
        <f t="shared" si="249"/>
        <v>357.14285714285717</v>
      </c>
      <c r="O3982" s="5">
        <f t="shared" si="250"/>
        <v>0.18</v>
      </c>
      <c r="P3982" s="6" t="s">
        <v>8272</v>
      </c>
      <c r="Q3982" s="6" t="s">
        <v>8273</v>
      </c>
      <c r="R3982" s="11">
        <f t="shared" si="251"/>
        <v>41795.223923611113</v>
      </c>
      <c r="S3982" s="12">
        <f t="shared" si="248"/>
        <v>41825.223923611113</v>
      </c>
    </row>
    <row r="3983" spans="1:19" ht="43.2">
      <c r="A3983">
        <v>3981</v>
      </c>
      <c r="B3983" s="3" t="s">
        <v>3358</v>
      </c>
      <c r="C3983" s="3" t="s">
        <v>7469</v>
      </c>
      <c r="D3983" s="15">
        <v>30000</v>
      </c>
      <c r="E3983" s="1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7">
        <f t="shared" si="249"/>
        <v>4285.7142857142853</v>
      </c>
      <c r="O3983" s="5">
        <f t="shared" si="250"/>
        <v>4.0833333333333333E-2</v>
      </c>
      <c r="P3983" s="6" t="s">
        <v>8272</v>
      </c>
      <c r="Q3983" s="6" t="s">
        <v>8273</v>
      </c>
      <c r="R3983" s="11">
        <f t="shared" si="251"/>
        <v>42507.804965277777</v>
      </c>
      <c r="S3983" s="12">
        <f t="shared" si="248"/>
        <v>42567.804965277777</v>
      </c>
    </row>
    <row r="3984" spans="1:19" ht="57.6">
      <c r="A3984">
        <v>3982</v>
      </c>
      <c r="B3984" s="3" t="s">
        <v>3978</v>
      </c>
      <c r="C3984" s="3" t="s">
        <v>8088</v>
      </c>
      <c r="D3984" s="15">
        <v>850</v>
      </c>
      <c r="E3984" s="1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7">
        <f t="shared" si="249"/>
        <v>170</v>
      </c>
      <c r="O3984" s="5">
        <f t="shared" si="250"/>
        <v>0.2</v>
      </c>
      <c r="P3984" s="6" t="s">
        <v>8272</v>
      </c>
      <c r="Q3984" s="6" t="s">
        <v>8273</v>
      </c>
      <c r="R3984" s="11">
        <f t="shared" si="251"/>
        <v>42132.434953703705</v>
      </c>
      <c r="S3984" s="12">
        <f t="shared" si="248"/>
        <v>42192.434953703705</v>
      </c>
    </row>
    <row r="3985" spans="1:19" ht="43.2">
      <c r="A3985">
        <v>3983</v>
      </c>
      <c r="B3985" s="3" t="s">
        <v>3979</v>
      </c>
      <c r="C3985" s="3" t="s">
        <v>8089</v>
      </c>
      <c r="D3985" s="15">
        <v>11140</v>
      </c>
      <c r="E3985" s="1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7">
        <f t="shared" si="249"/>
        <v>242.17391304347825</v>
      </c>
      <c r="O3985" s="5">
        <f t="shared" si="250"/>
        <v>0.34802513464991025</v>
      </c>
      <c r="P3985" s="6" t="s">
        <v>8272</v>
      </c>
      <c r="Q3985" s="6" t="s">
        <v>8273</v>
      </c>
      <c r="R3985" s="11">
        <f t="shared" si="251"/>
        <v>41747.49486111111</v>
      </c>
      <c r="S3985" s="12">
        <f t="shared" si="248"/>
        <v>41778.915972222225</v>
      </c>
    </row>
    <row r="3986" spans="1:19" ht="43.2">
      <c r="A3986">
        <v>3984</v>
      </c>
      <c r="B3986" s="3" t="s">
        <v>3980</v>
      </c>
      <c r="C3986" s="3" t="s">
        <v>8090</v>
      </c>
      <c r="D3986" s="15">
        <v>1500</v>
      </c>
      <c r="E3986" s="1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7">
        <f t="shared" si="249"/>
        <v>150</v>
      </c>
      <c r="O3986" s="5">
        <f t="shared" si="250"/>
        <v>6.3333333333333339E-2</v>
      </c>
      <c r="P3986" s="6" t="s">
        <v>8272</v>
      </c>
      <c r="Q3986" s="6" t="s">
        <v>8273</v>
      </c>
      <c r="R3986" s="11">
        <f t="shared" si="251"/>
        <v>41920.588472222225</v>
      </c>
      <c r="S3986" s="12">
        <f t="shared" si="248"/>
        <v>41950.625</v>
      </c>
    </row>
    <row r="3987" spans="1:19" ht="57.6">
      <c r="A3987">
        <v>3985</v>
      </c>
      <c r="B3987" s="3" t="s">
        <v>3981</v>
      </c>
      <c r="C3987" s="3" t="s">
        <v>8091</v>
      </c>
      <c r="D3987" s="15">
        <v>2000</v>
      </c>
      <c r="E3987" s="1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7">
        <f t="shared" si="249"/>
        <v>105.26315789473684</v>
      </c>
      <c r="O3987" s="5">
        <f t="shared" si="250"/>
        <v>0.32050000000000001</v>
      </c>
      <c r="P3987" s="6" t="s">
        <v>8272</v>
      </c>
      <c r="Q3987" s="6" t="s">
        <v>8273</v>
      </c>
      <c r="R3987" s="11">
        <f t="shared" si="251"/>
        <v>42399.332407407404</v>
      </c>
      <c r="S3987" s="12">
        <f t="shared" si="248"/>
        <v>42420.503472222219</v>
      </c>
    </row>
    <row r="3988" spans="1:19" ht="57.6">
      <c r="A3988">
        <v>3986</v>
      </c>
      <c r="B3988" s="3" t="s">
        <v>3982</v>
      </c>
      <c r="C3988" s="3" t="s">
        <v>8092</v>
      </c>
      <c r="D3988" s="15">
        <v>5000</v>
      </c>
      <c r="E3988" s="1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7">
        <f t="shared" si="249"/>
        <v>384.61538461538464</v>
      </c>
      <c r="O3988" s="5">
        <f t="shared" si="250"/>
        <v>9.7600000000000006E-2</v>
      </c>
      <c r="P3988" s="6" t="s">
        <v>8272</v>
      </c>
      <c r="Q3988" s="6" t="s">
        <v>8273</v>
      </c>
      <c r="R3988" s="11">
        <f t="shared" si="251"/>
        <v>42467.173541666663</v>
      </c>
      <c r="S3988" s="12">
        <f t="shared" si="248"/>
        <v>42496.169444444444</v>
      </c>
    </row>
    <row r="3989" spans="1:19" ht="43.2">
      <c r="A3989">
        <v>3987</v>
      </c>
      <c r="B3989" s="3" t="s">
        <v>3983</v>
      </c>
      <c r="C3989" s="3" t="s">
        <v>8093</v>
      </c>
      <c r="D3989" s="15">
        <v>400</v>
      </c>
      <c r="E3989" s="1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7">
        <f t="shared" si="249"/>
        <v>30.76923076923077</v>
      </c>
      <c r="O3989" s="5">
        <f t="shared" si="250"/>
        <v>0.3775</v>
      </c>
      <c r="P3989" s="6" t="s">
        <v>8272</v>
      </c>
      <c r="Q3989" s="6" t="s">
        <v>8273</v>
      </c>
      <c r="R3989" s="11">
        <f t="shared" si="251"/>
        <v>41765.54965277778</v>
      </c>
      <c r="S3989" s="12">
        <f t="shared" si="248"/>
        <v>41775.54965277778</v>
      </c>
    </row>
    <row r="3990" spans="1:19" ht="28.8">
      <c r="A3990">
        <v>3988</v>
      </c>
      <c r="B3990" s="3" t="s">
        <v>3984</v>
      </c>
      <c r="C3990" s="3" t="s">
        <v>8094</v>
      </c>
      <c r="D3990" s="15">
        <v>1500</v>
      </c>
      <c r="E3990" s="1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7">
        <f t="shared" si="249"/>
        <v>375</v>
      </c>
      <c r="O3990" s="5">
        <f t="shared" si="250"/>
        <v>2.1333333333333333E-2</v>
      </c>
      <c r="P3990" s="6" t="s">
        <v>8272</v>
      </c>
      <c r="Q3990" s="6" t="s">
        <v>8273</v>
      </c>
      <c r="R3990" s="11">
        <f t="shared" si="251"/>
        <v>42229.70616898148</v>
      </c>
      <c r="S3990" s="12">
        <f t="shared" si="248"/>
        <v>42244.70616898148</v>
      </c>
    </row>
    <row r="3991" spans="1:19" ht="43.2">
      <c r="A3991">
        <v>3989</v>
      </c>
      <c r="B3991" s="3" t="s">
        <v>3985</v>
      </c>
      <c r="C3991" s="3" t="s">
        <v>8095</v>
      </c>
      <c r="D3991" s="15">
        <v>3000</v>
      </c>
      <c r="E3991" s="1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7" t="e">
        <f t="shared" si="249"/>
        <v>#DIV/0!</v>
      </c>
      <c r="O3991" s="5">
        <f t="shared" si="250"/>
        <v>0</v>
      </c>
      <c r="P3991" s="6" t="s">
        <v>8272</v>
      </c>
      <c r="Q3991" s="6" t="s">
        <v>8273</v>
      </c>
      <c r="R3991" s="11">
        <f t="shared" si="251"/>
        <v>42286.374780092592</v>
      </c>
      <c r="S3991" s="12">
        <f t="shared" si="248"/>
        <v>42316.416446759264</v>
      </c>
    </row>
    <row r="3992" spans="1:19" ht="43.2">
      <c r="A3992">
        <v>3990</v>
      </c>
      <c r="B3992" s="3" t="s">
        <v>3986</v>
      </c>
      <c r="C3992" s="3" t="s">
        <v>8096</v>
      </c>
      <c r="D3992" s="15">
        <v>1650</v>
      </c>
      <c r="E3992" s="1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7">
        <f t="shared" si="249"/>
        <v>550</v>
      </c>
      <c r="O3992" s="5">
        <f t="shared" si="250"/>
        <v>4.1818181818181817E-2</v>
      </c>
      <c r="P3992" s="6" t="s">
        <v>8272</v>
      </c>
      <c r="Q3992" s="6" t="s">
        <v>8273</v>
      </c>
      <c r="R3992" s="11">
        <f t="shared" si="251"/>
        <v>42401.297372685185</v>
      </c>
      <c r="S3992" s="12">
        <f t="shared" si="248"/>
        <v>42431.297372685185</v>
      </c>
    </row>
    <row r="3993" spans="1:19" ht="28.8">
      <c r="A3993">
        <v>3991</v>
      </c>
      <c r="B3993" s="3" t="s">
        <v>3987</v>
      </c>
      <c r="C3993" s="3" t="s">
        <v>8097</v>
      </c>
      <c r="D3993" s="15">
        <v>500</v>
      </c>
      <c r="E3993" s="1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7">
        <f t="shared" si="249"/>
        <v>500</v>
      </c>
      <c r="O3993" s="5">
        <f t="shared" si="250"/>
        <v>0.2</v>
      </c>
      <c r="P3993" s="6" t="s">
        <v>8272</v>
      </c>
      <c r="Q3993" s="6" t="s">
        <v>8273</v>
      </c>
      <c r="R3993" s="11">
        <f t="shared" si="251"/>
        <v>42125.269467592589</v>
      </c>
      <c r="S3993" s="12">
        <f t="shared" si="248"/>
        <v>42155.269467592589</v>
      </c>
    </row>
    <row r="3994" spans="1:19" ht="43.2">
      <c r="A3994">
        <v>3992</v>
      </c>
      <c r="B3994" s="3" t="s">
        <v>3988</v>
      </c>
      <c r="C3994" s="3" t="s">
        <v>8098</v>
      </c>
      <c r="D3994" s="15">
        <v>10000</v>
      </c>
      <c r="E3994" s="1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7">
        <f t="shared" si="249"/>
        <v>1111.1111111111111</v>
      </c>
      <c r="O3994" s="5">
        <f t="shared" si="250"/>
        <v>5.4100000000000002E-2</v>
      </c>
      <c r="P3994" s="6" t="s">
        <v>8272</v>
      </c>
      <c r="Q3994" s="6" t="s">
        <v>8273</v>
      </c>
      <c r="R3994" s="11">
        <f t="shared" si="251"/>
        <v>42289.56549768518</v>
      </c>
      <c r="S3994" s="12">
        <f t="shared" si="248"/>
        <v>42349.607164351852</v>
      </c>
    </row>
    <row r="3995" spans="1:19" ht="43.2">
      <c r="A3995">
        <v>3993</v>
      </c>
      <c r="B3995" s="3" t="s">
        <v>3989</v>
      </c>
      <c r="C3995" s="3" t="s">
        <v>8099</v>
      </c>
      <c r="D3995" s="15">
        <v>50000</v>
      </c>
      <c r="E3995" s="1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7">
        <f t="shared" si="249"/>
        <v>50000</v>
      </c>
      <c r="O3995" s="5">
        <f t="shared" si="250"/>
        <v>6.0000000000000002E-5</v>
      </c>
      <c r="P3995" s="6" t="s">
        <v>8272</v>
      </c>
      <c r="Q3995" s="6" t="s">
        <v>8273</v>
      </c>
      <c r="R3995" s="11">
        <f t="shared" si="251"/>
        <v>42107.489722222221</v>
      </c>
      <c r="S3995" s="12">
        <f t="shared" si="248"/>
        <v>42137.489722222221</v>
      </c>
    </row>
    <row r="3996" spans="1:19" ht="43.2">
      <c r="A3996">
        <v>3994</v>
      </c>
      <c r="B3996" s="3" t="s">
        <v>3990</v>
      </c>
      <c r="C3996" s="3" t="s">
        <v>8100</v>
      </c>
      <c r="D3996" s="15">
        <v>2000</v>
      </c>
      <c r="E3996" s="1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7">
        <f t="shared" si="249"/>
        <v>2000</v>
      </c>
      <c r="O3996" s="5">
        <f t="shared" si="250"/>
        <v>2.5000000000000001E-3</v>
      </c>
      <c r="P3996" s="6" t="s">
        <v>8272</v>
      </c>
      <c r="Q3996" s="6" t="s">
        <v>8273</v>
      </c>
      <c r="R3996" s="11">
        <f t="shared" si="251"/>
        <v>41809.014930555553</v>
      </c>
      <c r="S3996" s="12">
        <f t="shared" si="248"/>
        <v>41839.014930555553</v>
      </c>
    </row>
    <row r="3997" spans="1:19" ht="43.2">
      <c r="A3997">
        <v>3995</v>
      </c>
      <c r="B3997" s="3" t="s">
        <v>3991</v>
      </c>
      <c r="C3997" s="3" t="s">
        <v>8101</v>
      </c>
      <c r="D3997" s="15">
        <v>200</v>
      </c>
      <c r="E3997" s="1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7">
        <f t="shared" si="249"/>
        <v>50</v>
      </c>
      <c r="O3997" s="5">
        <f t="shared" si="250"/>
        <v>0.35</v>
      </c>
      <c r="P3997" s="6" t="s">
        <v>8272</v>
      </c>
      <c r="Q3997" s="6" t="s">
        <v>8273</v>
      </c>
      <c r="R3997" s="11">
        <f t="shared" si="251"/>
        <v>42019.308761574073</v>
      </c>
      <c r="S3997" s="12">
        <f t="shared" si="248"/>
        <v>42049.102083333331</v>
      </c>
    </row>
    <row r="3998" spans="1:19" ht="43.2">
      <c r="A3998">
        <v>3996</v>
      </c>
      <c r="B3998" s="3" t="s">
        <v>3992</v>
      </c>
      <c r="C3998" s="3" t="s">
        <v>8102</v>
      </c>
      <c r="D3998" s="15">
        <v>3000</v>
      </c>
      <c r="E3998" s="1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7">
        <f t="shared" si="249"/>
        <v>176.47058823529412</v>
      </c>
      <c r="O3998" s="5">
        <f t="shared" si="250"/>
        <v>0.16566666666666666</v>
      </c>
      <c r="P3998" s="6" t="s">
        <v>8272</v>
      </c>
      <c r="Q3998" s="6" t="s">
        <v>8273</v>
      </c>
      <c r="R3998" s="11">
        <f t="shared" si="251"/>
        <v>41949.891944444447</v>
      </c>
      <c r="S3998" s="12">
        <f t="shared" si="248"/>
        <v>41963.294444444444</v>
      </c>
    </row>
    <row r="3999" spans="1:19" ht="43.2">
      <c r="A3999">
        <v>3997</v>
      </c>
      <c r="B3999" s="3" t="s">
        <v>3993</v>
      </c>
      <c r="C3999" s="3" t="s">
        <v>8103</v>
      </c>
      <c r="D3999" s="15">
        <v>3000</v>
      </c>
      <c r="E3999" s="1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7" t="e">
        <f t="shared" si="249"/>
        <v>#DIV/0!</v>
      </c>
      <c r="O3999" s="5">
        <f t="shared" si="250"/>
        <v>0</v>
      </c>
      <c r="P3999" s="6" t="s">
        <v>8272</v>
      </c>
      <c r="Q3999" s="6" t="s">
        <v>8273</v>
      </c>
      <c r="R3999" s="11">
        <f t="shared" si="251"/>
        <v>42069.016446759255</v>
      </c>
      <c r="S3999" s="12">
        <f t="shared" si="248"/>
        <v>42098.974780092598</v>
      </c>
    </row>
    <row r="4000" spans="1:19" ht="43.2">
      <c r="A4000">
        <v>3998</v>
      </c>
      <c r="B4000" s="3" t="s">
        <v>3994</v>
      </c>
      <c r="C4000" s="3" t="s">
        <v>8104</v>
      </c>
      <c r="D4000" s="15">
        <v>1250</v>
      </c>
      <c r="E4000" s="1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7">
        <f t="shared" si="249"/>
        <v>104.16666666666667</v>
      </c>
      <c r="O4000" s="5">
        <f t="shared" si="250"/>
        <v>0.57199999999999995</v>
      </c>
      <c r="P4000" s="6" t="s">
        <v>8272</v>
      </c>
      <c r="Q4000" s="6" t="s">
        <v>8273</v>
      </c>
      <c r="R4000" s="11">
        <f t="shared" si="251"/>
        <v>42061.588263888887</v>
      </c>
      <c r="S4000" s="12">
        <f t="shared" si="248"/>
        <v>42091.546597222223</v>
      </c>
    </row>
    <row r="4001" spans="1:19" ht="43.2">
      <c r="A4001">
        <v>3999</v>
      </c>
      <c r="B4001" s="3" t="s">
        <v>3995</v>
      </c>
      <c r="C4001" s="3" t="s">
        <v>8105</v>
      </c>
      <c r="D4001" s="15">
        <v>7000</v>
      </c>
      <c r="E4001" s="1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7">
        <f t="shared" si="249"/>
        <v>500</v>
      </c>
      <c r="O4001" s="5">
        <f t="shared" si="250"/>
        <v>0.16514285714285715</v>
      </c>
      <c r="P4001" s="6" t="s">
        <v>8272</v>
      </c>
      <c r="Q4001" s="6" t="s">
        <v>8273</v>
      </c>
      <c r="R4001" s="11">
        <f t="shared" si="251"/>
        <v>41842.453680555554</v>
      </c>
      <c r="S4001" s="12">
        <f t="shared" si="248"/>
        <v>41882.452650462961</v>
      </c>
    </row>
    <row r="4002" spans="1:19" ht="28.8">
      <c r="A4002">
        <v>4000</v>
      </c>
      <c r="B4002" s="3" t="s">
        <v>3996</v>
      </c>
      <c r="C4002" s="3" t="s">
        <v>8106</v>
      </c>
      <c r="D4002" s="15">
        <v>8000</v>
      </c>
      <c r="E4002" s="1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7">
        <f t="shared" si="249"/>
        <v>8000</v>
      </c>
      <c r="O4002" s="5">
        <f t="shared" si="250"/>
        <v>1.25E-3</v>
      </c>
      <c r="P4002" s="6" t="s">
        <v>8272</v>
      </c>
      <c r="Q4002" s="6" t="s">
        <v>8273</v>
      </c>
      <c r="R4002" s="11">
        <f t="shared" si="251"/>
        <v>42437.27034722222</v>
      </c>
      <c r="S4002" s="12">
        <f t="shared" si="248"/>
        <v>42497.228680555556</v>
      </c>
    </row>
    <row r="4003" spans="1:19" ht="57.6">
      <c r="A4003">
        <v>4001</v>
      </c>
      <c r="B4003" s="3" t="s">
        <v>3997</v>
      </c>
      <c r="C4003" s="3" t="s">
        <v>8107</v>
      </c>
      <c r="D4003" s="15">
        <v>1200</v>
      </c>
      <c r="E4003" s="1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7">
        <f t="shared" si="249"/>
        <v>85.714285714285708</v>
      </c>
      <c r="O4003" s="5">
        <f t="shared" si="250"/>
        <v>0.3775</v>
      </c>
      <c r="P4003" s="6" t="s">
        <v>8272</v>
      </c>
      <c r="Q4003" s="6" t="s">
        <v>8273</v>
      </c>
      <c r="R4003" s="11">
        <f t="shared" si="251"/>
        <v>42775.589212962965</v>
      </c>
      <c r="S4003" s="12">
        <f t="shared" si="248"/>
        <v>42795.416666666672</v>
      </c>
    </row>
    <row r="4004" spans="1:19" ht="43.2">
      <c r="A4004">
        <v>4002</v>
      </c>
      <c r="B4004" s="3" t="s">
        <v>3998</v>
      </c>
      <c r="C4004" s="3" t="s">
        <v>8108</v>
      </c>
      <c r="D4004" s="15">
        <v>1250</v>
      </c>
      <c r="E4004" s="1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7">
        <f t="shared" si="249"/>
        <v>312.5</v>
      </c>
      <c r="O4004" s="5">
        <f t="shared" si="250"/>
        <v>1.84E-2</v>
      </c>
      <c r="P4004" s="6" t="s">
        <v>8272</v>
      </c>
      <c r="Q4004" s="6" t="s">
        <v>8273</v>
      </c>
      <c r="R4004" s="11">
        <f t="shared" si="251"/>
        <v>41878.668530092589</v>
      </c>
      <c r="S4004" s="12">
        <f t="shared" si="248"/>
        <v>41908.668530092589</v>
      </c>
    </row>
    <row r="4005" spans="1:19" ht="43.2">
      <c r="A4005">
        <v>4003</v>
      </c>
      <c r="B4005" s="3" t="s">
        <v>3999</v>
      </c>
      <c r="C4005" s="3" t="s">
        <v>8071</v>
      </c>
      <c r="D4005" s="15">
        <v>2000</v>
      </c>
      <c r="E4005" s="1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7">
        <f t="shared" si="249"/>
        <v>1000</v>
      </c>
      <c r="O4005" s="5">
        <f t="shared" si="250"/>
        <v>0.10050000000000001</v>
      </c>
      <c r="P4005" s="6" t="s">
        <v>8272</v>
      </c>
      <c r="Q4005" s="6" t="s">
        <v>8273</v>
      </c>
      <c r="R4005" s="11">
        <f t="shared" si="251"/>
        <v>42020.212349537032</v>
      </c>
      <c r="S4005" s="12">
        <f t="shared" si="248"/>
        <v>42050.212349537032</v>
      </c>
    </row>
    <row r="4006" spans="1:19">
      <c r="A4006">
        <v>4004</v>
      </c>
      <c r="B4006" s="3" t="s">
        <v>4000</v>
      </c>
      <c r="C4006" s="3" t="s">
        <v>8109</v>
      </c>
      <c r="D4006" s="15">
        <v>500</v>
      </c>
      <c r="E4006" s="1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7">
        <f t="shared" si="249"/>
        <v>500</v>
      </c>
      <c r="O4006" s="5">
        <f t="shared" si="250"/>
        <v>2E-3</v>
      </c>
      <c r="P4006" s="6" t="s">
        <v>8272</v>
      </c>
      <c r="Q4006" s="6" t="s">
        <v>8273</v>
      </c>
      <c r="R4006" s="11">
        <f t="shared" si="251"/>
        <v>41889.78769675926</v>
      </c>
      <c r="S4006" s="12">
        <f t="shared" si="248"/>
        <v>41919.78769675926</v>
      </c>
    </row>
    <row r="4007" spans="1:19" ht="43.2">
      <c r="A4007">
        <v>4005</v>
      </c>
      <c r="B4007" s="3" t="s">
        <v>4001</v>
      </c>
      <c r="C4007" s="3" t="s">
        <v>8110</v>
      </c>
      <c r="D4007" s="15">
        <v>3000</v>
      </c>
      <c r="E4007" s="1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7">
        <f t="shared" si="249"/>
        <v>1500</v>
      </c>
      <c r="O4007" s="5">
        <f t="shared" si="250"/>
        <v>1.3333333333333334E-2</v>
      </c>
      <c r="P4007" s="6" t="s">
        <v>8272</v>
      </c>
      <c r="Q4007" s="6" t="s">
        <v>8273</v>
      </c>
      <c r="R4007" s="11">
        <f t="shared" si="251"/>
        <v>41872.432696759257</v>
      </c>
      <c r="S4007" s="12">
        <f t="shared" si="248"/>
        <v>41932.432696759257</v>
      </c>
    </row>
    <row r="4008" spans="1:19" ht="43.2">
      <c r="A4008">
        <v>4006</v>
      </c>
      <c r="B4008" s="3" t="s">
        <v>4002</v>
      </c>
      <c r="C4008" s="3" t="s">
        <v>8111</v>
      </c>
      <c r="D4008" s="15">
        <v>30000</v>
      </c>
      <c r="E4008" s="1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7">
        <f t="shared" si="249"/>
        <v>30000</v>
      </c>
      <c r="O4008" s="5">
        <f t="shared" si="250"/>
        <v>6.666666666666667E-5</v>
      </c>
      <c r="P4008" s="6" t="s">
        <v>8272</v>
      </c>
      <c r="Q4008" s="6" t="s">
        <v>8273</v>
      </c>
      <c r="R4008" s="11">
        <f t="shared" si="251"/>
        <v>42391.397997685184</v>
      </c>
      <c r="S4008" s="12">
        <f t="shared" si="248"/>
        <v>42416.397997685184</v>
      </c>
    </row>
    <row r="4009" spans="1:19" ht="43.2">
      <c r="A4009">
        <v>4007</v>
      </c>
      <c r="B4009" s="3" t="s">
        <v>4003</v>
      </c>
      <c r="C4009" s="3" t="s">
        <v>8112</v>
      </c>
      <c r="D4009" s="15">
        <v>2000</v>
      </c>
      <c r="E4009" s="1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7">
        <f t="shared" si="249"/>
        <v>2000</v>
      </c>
      <c r="O4009" s="5">
        <f t="shared" si="250"/>
        <v>2.5000000000000001E-3</v>
      </c>
      <c r="P4009" s="6" t="s">
        <v>8272</v>
      </c>
      <c r="Q4009" s="6" t="s">
        <v>8273</v>
      </c>
      <c r="R4009" s="11">
        <f t="shared" si="251"/>
        <v>41848.397928240738</v>
      </c>
      <c r="S4009" s="12">
        <f t="shared" si="248"/>
        <v>41877.311111111107</v>
      </c>
    </row>
    <row r="4010" spans="1:19" ht="43.2">
      <c r="A4010">
        <v>4008</v>
      </c>
      <c r="B4010" s="3" t="s">
        <v>4004</v>
      </c>
      <c r="C4010" s="3" t="s">
        <v>8113</v>
      </c>
      <c r="D4010" s="15">
        <v>1000</v>
      </c>
      <c r="E4010" s="1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7">
        <f t="shared" si="249"/>
        <v>250</v>
      </c>
      <c r="O4010" s="5">
        <f t="shared" si="250"/>
        <v>0.06</v>
      </c>
      <c r="P4010" s="6" t="s">
        <v>8272</v>
      </c>
      <c r="Q4010" s="6" t="s">
        <v>8273</v>
      </c>
      <c r="R4010" s="11">
        <f t="shared" si="251"/>
        <v>42177.589201388888</v>
      </c>
      <c r="S4010" s="12">
        <f t="shared" si="248"/>
        <v>42207.589201388888</v>
      </c>
    </row>
    <row r="4011" spans="1:19" ht="43.2">
      <c r="A4011">
        <v>4009</v>
      </c>
      <c r="B4011" s="3" t="s">
        <v>4005</v>
      </c>
      <c r="C4011" s="3" t="s">
        <v>8114</v>
      </c>
      <c r="D4011" s="15">
        <v>1930</v>
      </c>
      <c r="E4011" s="1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7">
        <f t="shared" si="249"/>
        <v>643.33333333333337</v>
      </c>
      <c r="O4011" s="5">
        <f t="shared" si="250"/>
        <v>3.8860103626943004E-2</v>
      </c>
      <c r="P4011" s="6" t="s">
        <v>8272</v>
      </c>
      <c r="Q4011" s="6" t="s">
        <v>8273</v>
      </c>
      <c r="R4011" s="11">
        <f t="shared" si="251"/>
        <v>41851.325925925928</v>
      </c>
      <c r="S4011" s="12">
        <f t="shared" si="248"/>
        <v>41891.325925925928</v>
      </c>
    </row>
    <row r="4012" spans="1:19" ht="43.2">
      <c r="A4012">
        <v>4010</v>
      </c>
      <c r="B4012" s="3" t="s">
        <v>4006</v>
      </c>
      <c r="C4012" s="3" t="s">
        <v>8115</v>
      </c>
      <c r="D4012" s="15">
        <v>7200</v>
      </c>
      <c r="E4012" s="1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7">
        <f t="shared" si="249"/>
        <v>189.47368421052633</v>
      </c>
      <c r="O4012" s="5">
        <f t="shared" si="250"/>
        <v>0.24194444444444443</v>
      </c>
      <c r="P4012" s="6" t="s">
        <v>8272</v>
      </c>
      <c r="Q4012" s="6" t="s">
        <v>8273</v>
      </c>
      <c r="R4012" s="11">
        <f t="shared" si="251"/>
        <v>41921.395439814813</v>
      </c>
      <c r="S4012" s="12">
        <f t="shared" si="248"/>
        <v>41938.395439814813</v>
      </c>
    </row>
    <row r="4013" spans="1:19" ht="43.2">
      <c r="A4013">
        <v>4011</v>
      </c>
      <c r="B4013" s="3" t="s">
        <v>4007</v>
      </c>
      <c r="C4013" s="3" t="s">
        <v>8116</v>
      </c>
      <c r="D4013" s="15">
        <v>250</v>
      </c>
      <c r="E4013" s="1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7">
        <f t="shared" si="249"/>
        <v>62.5</v>
      </c>
      <c r="O4013" s="5">
        <f t="shared" si="250"/>
        <v>7.5999999999999998E-2</v>
      </c>
      <c r="P4013" s="6" t="s">
        <v>8272</v>
      </c>
      <c r="Q4013" s="6" t="s">
        <v>8273</v>
      </c>
      <c r="R4013" s="11">
        <f t="shared" si="251"/>
        <v>42002.16988425926</v>
      </c>
      <c r="S4013" s="12">
        <f t="shared" si="248"/>
        <v>42032.16988425926</v>
      </c>
    </row>
    <row r="4014" spans="1:19" ht="57.6">
      <c r="A4014">
        <v>4012</v>
      </c>
      <c r="B4014" s="3" t="s">
        <v>4008</v>
      </c>
      <c r="C4014" s="3" t="s">
        <v>8117</v>
      </c>
      <c r="D4014" s="15">
        <v>575</v>
      </c>
      <c r="E4014" s="1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7" t="e">
        <f t="shared" si="249"/>
        <v>#DIV/0!</v>
      </c>
      <c r="O4014" s="5">
        <f t="shared" si="250"/>
        <v>0</v>
      </c>
      <c r="P4014" s="6" t="s">
        <v>8272</v>
      </c>
      <c r="Q4014" s="6" t="s">
        <v>8273</v>
      </c>
      <c r="R4014" s="11">
        <f t="shared" si="251"/>
        <v>42096.169548611113</v>
      </c>
      <c r="S4014" s="12">
        <f t="shared" si="248"/>
        <v>42126.169548611113</v>
      </c>
    </row>
    <row r="4015" spans="1:19" ht="57.6">
      <c r="A4015">
        <v>4013</v>
      </c>
      <c r="B4015" s="3" t="s">
        <v>4009</v>
      </c>
      <c r="C4015" s="3" t="s">
        <v>8118</v>
      </c>
      <c r="D4015" s="15">
        <v>2000</v>
      </c>
      <c r="E4015" s="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7">
        <f t="shared" si="249"/>
        <v>1000</v>
      </c>
      <c r="O4015" s="5">
        <f t="shared" si="250"/>
        <v>1.2999999999999999E-2</v>
      </c>
      <c r="P4015" s="6" t="s">
        <v>8272</v>
      </c>
      <c r="Q4015" s="6" t="s">
        <v>8273</v>
      </c>
      <c r="R4015" s="11">
        <f t="shared" si="251"/>
        <v>42020.926192129627</v>
      </c>
      <c r="S4015" s="12">
        <f t="shared" si="248"/>
        <v>42050.926192129627</v>
      </c>
    </row>
    <row r="4016" spans="1:19" ht="43.2">
      <c r="A4016">
        <v>4014</v>
      </c>
      <c r="B4016" s="3" t="s">
        <v>4010</v>
      </c>
      <c r="C4016" s="3" t="s">
        <v>8119</v>
      </c>
      <c r="D4016" s="15">
        <v>9000</v>
      </c>
      <c r="E4016" s="1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7" t="e">
        <f t="shared" si="249"/>
        <v>#DIV/0!</v>
      </c>
      <c r="O4016" s="5">
        <f t="shared" si="250"/>
        <v>0</v>
      </c>
      <c r="P4016" s="6" t="s">
        <v>8272</v>
      </c>
      <c r="Q4016" s="6" t="s">
        <v>8273</v>
      </c>
      <c r="R4016" s="11">
        <f t="shared" si="251"/>
        <v>42418.871168981481</v>
      </c>
      <c r="S4016" s="12">
        <f t="shared" si="248"/>
        <v>42433.871168981481</v>
      </c>
    </row>
    <row r="4017" spans="1:19" ht="43.2">
      <c r="A4017">
        <v>4015</v>
      </c>
      <c r="B4017" s="3" t="s">
        <v>4011</v>
      </c>
      <c r="C4017" s="3" t="s">
        <v>8120</v>
      </c>
      <c r="D4017" s="15">
        <v>7000</v>
      </c>
      <c r="E4017" s="1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7">
        <f t="shared" si="249"/>
        <v>7000</v>
      </c>
      <c r="O4017" s="5">
        <f t="shared" si="250"/>
        <v>1.4285714285714287E-4</v>
      </c>
      <c r="P4017" s="6" t="s">
        <v>8272</v>
      </c>
      <c r="Q4017" s="6" t="s">
        <v>8273</v>
      </c>
      <c r="R4017" s="11">
        <f t="shared" si="251"/>
        <v>42174.405821759261</v>
      </c>
      <c r="S4017" s="12">
        <f t="shared" si="248"/>
        <v>42204.405821759261</v>
      </c>
    </row>
    <row r="4018" spans="1:19" ht="43.2">
      <c r="A4018">
        <v>4016</v>
      </c>
      <c r="B4018" s="3" t="s">
        <v>4012</v>
      </c>
      <c r="C4018" s="3" t="s">
        <v>8121</v>
      </c>
      <c r="D4018" s="15">
        <v>500</v>
      </c>
      <c r="E4018" s="1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7">
        <f t="shared" si="249"/>
        <v>71.428571428571431</v>
      </c>
      <c r="O4018" s="5">
        <f t="shared" si="250"/>
        <v>0.14000000000000001</v>
      </c>
      <c r="P4018" s="6" t="s">
        <v>8272</v>
      </c>
      <c r="Q4018" s="6" t="s">
        <v>8273</v>
      </c>
      <c r="R4018" s="11">
        <f t="shared" si="251"/>
        <v>41869.497685185182</v>
      </c>
      <c r="S4018" s="12">
        <f t="shared" si="248"/>
        <v>41899.497685185182</v>
      </c>
    </row>
    <row r="4019" spans="1:19" ht="43.2">
      <c r="A4019">
        <v>4017</v>
      </c>
      <c r="B4019" s="3" t="s">
        <v>4013</v>
      </c>
      <c r="C4019" s="3" t="s">
        <v>8122</v>
      </c>
      <c r="D4019" s="15">
        <v>10000</v>
      </c>
      <c r="E4019" s="1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7">
        <f t="shared" si="249"/>
        <v>5000</v>
      </c>
      <c r="O4019" s="5">
        <f t="shared" si="250"/>
        <v>1.0500000000000001E-2</v>
      </c>
      <c r="P4019" s="6" t="s">
        <v>8272</v>
      </c>
      <c r="Q4019" s="6" t="s">
        <v>8273</v>
      </c>
      <c r="R4019" s="11">
        <f t="shared" si="251"/>
        <v>41856.297152777777</v>
      </c>
      <c r="S4019" s="12">
        <f t="shared" si="248"/>
        <v>41886.297152777777</v>
      </c>
    </row>
    <row r="4020" spans="1:19" ht="28.8">
      <c r="A4020">
        <v>4018</v>
      </c>
      <c r="B4020" s="3" t="s">
        <v>4014</v>
      </c>
      <c r="C4020" s="3" t="s">
        <v>8123</v>
      </c>
      <c r="D4020" s="15">
        <v>1500</v>
      </c>
      <c r="E4020" s="1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7">
        <f t="shared" si="249"/>
        <v>375</v>
      </c>
      <c r="O4020" s="5">
        <f t="shared" si="250"/>
        <v>8.666666666666667E-2</v>
      </c>
      <c r="P4020" s="6" t="s">
        <v>8272</v>
      </c>
      <c r="Q4020" s="6" t="s">
        <v>8273</v>
      </c>
      <c r="R4020" s="11">
        <f t="shared" si="251"/>
        <v>42620.53597222222</v>
      </c>
      <c r="S4020" s="12">
        <f t="shared" si="248"/>
        <v>42650.53597222222</v>
      </c>
    </row>
    <row r="4021" spans="1:19" ht="43.2">
      <c r="A4021">
        <v>4019</v>
      </c>
      <c r="B4021" s="3" t="s">
        <v>4015</v>
      </c>
      <c r="C4021" s="3" t="s">
        <v>8124</v>
      </c>
      <c r="D4021" s="15">
        <v>3500</v>
      </c>
      <c r="E4021" s="1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7">
        <f t="shared" si="249"/>
        <v>875</v>
      </c>
      <c r="O4021" s="5">
        <f t="shared" si="250"/>
        <v>8.2857142857142851E-3</v>
      </c>
      <c r="P4021" s="6" t="s">
        <v>8272</v>
      </c>
      <c r="Q4021" s="6" t="s">
        <v>8273</v>
      </c>
      <c r="R4021" s="11">
        <f t="shared" si="251"/>
        <v>42417.300879629634</v>
      </c>
      <c r="S4021" s="12">
        <f t="shared" si="248"/>
        <v>42475.311111111107</v>
      </c>
    </row>
    <row r="4022" spans="1:19" ht="43.2">
      <c r="A4022">
        <v>4020</v>
      </c>
      <c r="B4022" s="3" t="s">
        <v>4016</v>
      </c>
      <c r="C4022" s="3" t="s">
        <v>8125</v>
      </c>
      <c r="D4022" s="15">
        <v>600</v>
      </c>
      <c r="E4022" s="1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7">
        <f t="shared" si="249"/>
        <v>200</v>
      </c>
      <c r="O4022" s="5">
        <f t="shared" si="250"/>
        <v>0.16666666666666666</v>
      </c>
      <c r="P4022" s="6" t="s">
        <v>8272</v>
      </c>
      <c r="Q4022" s="6" t="s">
        <v>8273</v>
      </c>
      <c r="R4022" s="11">
        <f t="shared" si="251"/>
        <v>42056.815960648149</v>
      </c>
      <c r="S4022" s="12">
        <f t="shared" si="248"/>
        <v>42086.774293981478</v>
      </c>
    </row>
    <row r="4023" spans="1:19" ht="43.2">
      <c r="A4023">
        <v>4021</v>
      </c>
      <c r="B4023" s="3" t="s">
        <v>4017</v>
      </c>
      <c r="C4023" s="3" t="s">
        <v>8126</v>
      </c>
      <c r="D4023" s="15">
        <v>15000</v>
      </c>
      <c r="E4023" s="1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7">
        <f t="shared" si="249"/>
        <v>7500</v>
      </c>
      <c r="O4023" s="5">
        <f t="shared" si="250"/>
        <v>8.3333333333333332E-3</v>
      </c>
      <c r="P4023" s="6" t="s">
        <v>8272</v>
      </c>
      <c r="Q4023" s="6" t="s">
        <v>8273</v>
      </c>
      <c r="R4023" s="11">
        <f t="shared" si="251"/>
        <v>41878.536550925928</v>
      </c>
      <c r="S4023" s="12">
        <f t="shared" si="248"/>
        <v>41938.536550925928</v>
      </c>
    </row>
    <row r="4024" spans="1:19" ht="28.8">
      <c r="A4024">
        <v>4022</v>
      </c>
      <c r="B4024" s="3" t="s">
        <v>4018</v>
      </c>
      <c r="C4024" s="3" t="s">
        <v>8127</v>
      </c>
      <c r="D4024" s="15">
        <v>18000</v>
      </c>
      <c r="E4024" s="1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7">
        <f t="shared" si="249"/>
        <v>91.370558375634516</v>
      </c>
      <c r="O4024" s="5">
        <f t="shared" si="250"/>
        <v>0.69561111111111107</v>
      </c>
      <c r="P4024" s="6" t="s">
        <v>8272</v>
      </c>
      <c r="Q4024" s="6" t="s">
        <v>8273</v>
      </c>
      <c r="R4024" s="11">
        <f t="shared" si="251"/>
        <v>41990.209108796298</v>
      </c>
      <c r="S4024" s="12">
        <f t="shared" si="248"/>
        <v>42035.745833333334</v>
      </c>
    </row>
    <row r="4025" spans="1:19" ht="43.2">
      <c r="A4025">
        <v>4023</v>
      </c>
      <c r="B4025" s="3" t="s">
        <v>4019</v>
      </c>
      <c r="C4025" s="3" t="s">
        <v>8128</v>
      </c>
      <c r="D4025" s="15">
        <v>7000</v>
      </c>
      <c r="E4025" s="1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7" t="e">
        <f t="shared" si="249"/>
        <v>#DIV/0!</v>
      </c>
      <c r="O4025" s="5">
        <f t="shared" si="250"/>
        <v>0</v>
      </c>
      <c r="P4025" s="6" t="s">
        <v>8272</v>
      </c>
      <c r="Q4025" s="6" t="s">
        <v>8273</v>
      </c>
      <c r="R4025" s="11">
        <f t="shared" si="251"/>
        <v>42408.624571759261</v>
      </c>
      <c r="S4025" s="12">
        <f t="shared" si="248"/>
        <v>42453.582905092597</v>
      </c>
    </row>
    <row r="4026" spans="1:19" ht="43.2">
      <c r="A4026">
        <v>4024</v>
      </c>
      <c r="B4026" s="3" t="s">
        <v>4020</v>
      </c>
      <c r="C4026" s="3" t="s">
        <v>8129</v>
      </c>
      <c r="D4026" s="15">
        <v>800</v>
      </c>
      <c r="E4026" s="1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7">
        <f t="shared" si="249"/>
        <v>800</v>
      </c>
      <c r="O4026" s="5">
        <f t="shared" si="250"/>
        <v>1.2500000000000001E-2</v>
      </c>
      <c r="P4026" s="6" t="s">
        <v>8272</v>
      </c>
      <c r="Q4026" s="6" t="s">
        <v>8273</v>
      </c>
      <c r="R4026" s="11">
        <f t="shared" si="251"/>
        <v>42217.295104166667</v>
      </c>
      <c r="S4026" s="12">
        <f t="shared" si="248"/>
        <v>42247.295104166667</v>
      </c>
    </row>
    <row r="4027" spans="1:19" ht="57.6">
      <c r="A4027">
        <v>4025</v>
      </c>
      <c r="B4027" s="3" t="s">
        <v>4021</v>
      </c>
      <c r="C4027" s="3" t="s">
        <v>8130</v>
      </c>
      <c r="D4027" s="15">
        <v>5000</v>
      </c>
      <c r="E4027" s="1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7">
        <f t="shared" si="249"/>
        <v>1250</v>
      </c>
      <c r="O4027" s="5">
        <f t="shared" si="250"/>
        <v>0.05</v>
      </c>
      <c r="P4027" s="6" t="s">
        <v>8272</v>
      </c>
      <c r="Q4027" s="6" t="s">
        <v>8273</v>
      </c>
      <c r="R4027" s="11">
        <f t="shared" si="251"/>
        <v>42150.862685185188</v>
      </c>
      <c r="S4027" s="12">
        <f t="shared" si="248"/>
        <v>42210.862685185188</v>
      </c>
    </row>
    <row r="4028" spans="1:19" ht="43.2">
      <c r="A4028">
        <v>4026</v>
      </c>
      <c r="B4028" s="3" t="s">
        <v>4022</v>
      </c>
      <c r="C4028" s="3" t="s">
        <v>8131</v>
      </c>
      <c r="D4028" s="15">
        <v>4000</v>
      </c>
      <c r="E4028" s="1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7" t="e">
        <f t="shared" si="249"/>
        <v>#DIV/0!</v>
      </c>
      <c r="O4028" s="5">
        <f t="shared" si="250"/>
        <v>0</v>
      </c>
      <c r="P4028" s="6" t="s">
        <v>8272</v>
      </c>
      <c r="Q4028" s="6" t="s">
        <v>8273</v>
      </c>
      <c r="R4028" s="11">
        <f t="shared" si="251"/>
        <v>42282.280543981484</v>
      </c>
      <c r="S4028" s="12">
        <f t="shared" si="248"/>
        <v>42342.322210648148</v>
      </c>
    </row>
    <row r="4029" spans="1:19" ht="43.2">
      <c r="A4029">
        <v>4027</v>
      </c>
      <c r="B4029" s="3" t="s">
        <v>4023</v>
      </c>
      <c r="C4029" s="3" t="s">
        <v>8132</v>
      </c>
      <c r="D4029" s="15">
        <v>3000</v>
      </c>
      <c r="E4029" s="1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7">
        <f t="shared" si="249"/>
        <v>428.57142857142856</v>
      </c>
      <c r="O4029" s="5">
        <f t="shared" si="250"/>
        <v>7.166666666666667E-2</v>
      </c>
      <c r="P4029" s="6" t="s">
        <v>8272</v>
      </c>
      <c r="Q4029" s="6" t="s">
        <v>8273</v>
      </c>
      <c r="R4029" s="11">
        <f t="shared" si="251"/>
        <v>42768.59584490741</v>
      </c>
      <c r="S4029" s="12">
        <f t="shared" si="248"/>
        <v>42788.666666666672</v>
      </c>
    </row>
    <row r="4030" spans="1:19" ht="43.2">
      <c r="A4030">
        <v>4028</v>
      </c>
      <c r="B4030" s="3" t="s">
        <v>4024</v>
      </c>
      <c r="C4030" s="3" t="s">
        <v>8133</v>
      </c>
      <c r="D4030" s="15">
        <v>2000</v>
      </c>
      <c r="E4030" s="1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7">
        <f t="shared" si="249"/>
        <v>181.81818181818181</v>
      </c>
      <c r="O4030" s="5">
        <f t="shared" si="250"/>
        <v>0.28050000000000003</v>
      </c>
      <c r="P4030" s="6" t="s">
        <v>8272</v>
      </c>
      <c r="Q4030" s="6" t="s">
        <v>8273</v>
      </c>
      <c r="R4030" s="11">
        <f t="shared" si="251"/>
        <v>41765.563657407409</v>
      </c>
      <c r="S4030" s="12">
        <f t="shared" si="248"/>
        <v>41795.563657407409</v>
      </c>
    </row>
    <row r="4031" spans="1:19" ht="43.2">
      <c r="A4031">
        <v>4029</v>
      </c>
      <c r="B4031" s="3" t="s">
        <v>4025</v>
      </c>
      <c r="C4031" s="3" t="s">
        <v>8134</v>
      </c>
      <c r="D4031" s="15">
        <v>20000</v>
      </c>
      <c r="E4031" s="1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7" t="e">
        <f t="shared" si="249"/>
        <v>#DIV/0!</v>
      </c>
      <c r="O4031" s="5">
        <f t="shared" si="250"/>
        <v>0</v>
      </c>
      <c r="P4031" s="6" t="s">
        <v>8272</v>
      </c>
      <c r="Q4031" s="6" t="s">
        <v>8273</v>
      </c>
      <c r="R4031" s="11">
        <f t="shared" si="251"/>
        <v>42321.65011574074</v>
      </c>
      <c r="S4031" s="12">
        <f t="shared" si="248"/>
        <v>42351.65011574074</v>
      </c>
    </row>
    <row r="4032" spans="1:19" ht="57.6">
      <c r="A4032">
        <v>4030</v>
      </c>
      <c r="B4032" s="3" t="s">
        <v>4026</v>
      </c>
      <c r="C4032" s="3" t="s">
        <v>8135</v>
      </c>
      <c r="D4032" s="15">
        <v>2500</v>
      </c>
      <c r="E4032" s="1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7">
        <f t="shared" si="249"/>
        <v>416.66666666666669</v>
      </c>
      <c r="O4032" s="5">
        <f t="shared" si="250"/>
        <v>0.16</v>
      </c>
      <c r="P4032" s="6" t="s">
        <v>8272</v>
      </c>
      <c r="Q4032" s="6" t="s">
        <v>8273</v>
      </c>
      <c r="R4032" s="11">
        <f t="shared" si="251"/>
        <v>42374.280081018514</v>
      </c>
      <c r="S4032" s="12">
        <f t="shared" si="248"/>
        <v>42403.40902777778</v>
      </c>
    </row>
    <row r="4033" spans="1:19" ht="43.2">
      <c r="A4033">
        <v>4031</v>
      </c>
      <c r="B4033" s="3" t="s">
        <v>4027</v>
      </c>
      <c r="C4033" s="3" t="s">
        <v>8136</v>
      </c>
      <c r="D4033" s="15">
        <v>5000</v>
      </c>
      <c r="E4033" s="1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7" t="e">
        <f t="shared" si="249"/>
        <v>#DIV/0!</v>
      </c>
      <c r="O4033" s="5">
        <f t="shared" si="250"/>
        <v>0</v>
      </c>
      <c r="P4033" s="6" t="s">
        <v>8272</v>
      </c>
      <c r="Q4033" s="6" t="s">
        <v>8273</v>
      </c>
      <c r="R4033" s="11">
        <f t="shared" si="251"/>
        <v>41941.210231481484</v>
      </c>
      <c r="S4033" s="12">
        <f t="shared" si="248"/>
        <v>41991.251898148148</v>
      </c>
    </row>
    <row r="4034" spans="1:19" ht="43.2">
      <c r="A4034">
        <v>4032</v>
      </c>
      <c r="B4034" s="3" t="s">
        <v>4028</v>
      </c>
      <c r="C4034" s="3" t="s">
        <v>8137</v>
      </c>
      <c r="D4034" s="15">
        <v>6048</v>
      </c>
      <c r="E4034" s="1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7">
        <f t="shared" si="249"/>
        <v>864</v>
      </c>
      <c r="O4034" s="5">
        <f t="shared" si="250"/>
        <v>6.8287037037037035E-2</v>
      </c>
      <c r="P4034" s="6" t="s">
        <v>8272</v>
      </c>
      <c r="Q4034" s="6" t="s">
        <v>8273</v>
      </c>
      <c r="R4034" s="11">
        <f t="shared" si="251"/>
        <v>42293.434212962966</v>
      </c>
      <c r="S4034" s="12">
        <f t="shared" ref="S4034:S4097" si="252">(I4034/86400)+25569+(-9/24)</f>
        <v>42353.47587962963</v>
      </c>
    </row>
    <row r="4035" spans="1:19" ht="43.2">
      <c r="A4035">
        <v>4033</v>
      </c>
      <c r="B4035" s="3" t="s">
        <v>4029</v>
      </c>
      <c r="C4035" s="3" t="s">
        <v>8138</v>
      </c>
      <c r="D4035" s="15">
        <v>23900</v>
      </c>
      <c r="E4035" s="1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7">
        <f t="shared" ref="N4035:N4098" si="253">D4035/L4035</f>
        <v>254.25531914893617</v>
      </c>
      <c r="O4035" s="5">
        <f t="shared" ref="O4035:O4098" si="254">E4035/D4035</f>
        <v>0.25698702928870293</v>
      </c>
      <c r="P4035" s="6" t="s">
        <v>8272</v>
      </c>
      <c r="Q4035" s="6" t="s">
        <v>8273</v>
      </c>
      <c r="R4035" s="11">
        <f t="shared" ref="R4035:R4098" si="255">(J4035/86400)+25569+(-9/24)</f>
        <v>42613.893796296295</v>
      </c>
      <c r="S4035" s="12">
        <f t="shared" si="252"/>
        <v>42645</v>
      </c>
    </row>
    <row r="4036" spans="1:19" ht="43.2">
      <c r="A4036">
        <v>4034</v>
      </c>
      <c r="B4036" s="3" t="s">
        <v>4030</v>
      </c>
      <c r="C4036" s="3" t="s">
        <v>8139</v>
      </c>
      <c r="D4036" s="15">
        <v>13500</v>
      </c>
      <c r="E4036" s="1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7">
        <f t="shared" si="253"/>
        <v>6750</v>
      </c>
      <c r="O4036" s="5">
        <f t="shared" si="254"/>
        <v>1.4814814814814815E-2</v>
      </c>
      <c r="P4036" s="6" t="s">
        <v>8272</v>
      </c>
      <c r="Q4036" s="6" t="s">
        <v>8273</v>
      </c>
      <c r="R4036" s="11">
        <f t="shared" si="255"/>
        <v>42067.572337962964</v>
      </c>
      <c r="S4036" s="12">
        <f t="shared" si="252"/>
        <v>42097.530671296292</v>
      </c>
    </row>
    <row r="4037" spans="1:19" ht="28.8">
      <c r="A4037">
        <v>4035</v>
      </c>
      <c r="B4037" s="3" t="s">
        <v>4031</v>
      </c>
      <c r="C4037" s="3" t="s">
        <v>8140</v>
      </c>
      <c r="D4037" s="15">
        <v>10000</v>
      </c>
      <c r="E4037" s="1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7">
        <f t="shared" si="253"/>
        <v>400</v>
      </c>
      <c r="O4037" s="5">
        <f t="shared" si="254"/>
        <v>0.36849999999999999</v>
      </c>
      <c r="P4037" s="6" t="s">
        <v>8272</v>
      </c>
      <c r="Q4037" s="6" t="s">
        <v>8273</v>
      </c>
      <c r="R4037" s="11">
        <f t="shared" si="255"/>
        <v>41903.507951388892</v>
      </c>
      <c r="S4037" s="12">
        <f t="shared" si="252"/>
        <v>41933.507951388892</v>
      </c>
    </row>
    <row r="4038" spans="1:19" ht="43.2">
      <c r="A4038">
        <v>4036</v>
      </c>
      <c r="B4038" s="3" t="s">
        <v>4032</v>
      </c>
      <c r="C4038" s="3" t="s">
        <v>7438</v>
      </c>
      <c r="D4038" s="15">
        <v>6000</v>
      </c>
      <c r="E4038" s="1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7">
        <f t="shared" si="253"/>
        <v>352.94117647058823</v>
      </c>
      <c r="O4038" s="5">
        <f t="shared" si="254"/>
        <v>0.47049999999999997</v>
      </c>
      <c r="P4038" s="6" t="s">
        <v>8272</v>
      </c>
      <c r="Q4038" s="6" t="s">
        <v>8273</v>
      </c>
      <c r="R4038" s="11">
        <f t="shared" si="255"/>
        <v>41804.562083333338</v>
      </c>
      <c r="S4038" s="12">
        <f t="shared" si="252"/>
        <v>41821.5625</v>
      </c>
    </row>
    <row r="4039" spans="1:19" ht="57.6">
      <c r="A4039">
        <v>4037</v>
      </c>
      <c r="B4039" s="3" t="s">
        <v>4033</v>
      </c>
      <c r="C4039" s="3" t="s">
        <v>8141</v>
      </c>
      <c r="D4039" s="15">
        <v>700</v>
      </c>
      <c r="E4039" s="1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7">
        <f t="shared" si="253"/>
        <v>350</v>
      </c>
      <c r="O4039" s="5">
        <f t="shared" si="254"/>
        <v>0.11428571428571428</v>
      </c>
      <c r="P4039" s="6" t="s">
        <v>8272</v>
      </c>
      <c r="Q4039" s="6" t="s">
        <v>8273</v>
      </c>
      <c r="R4039" s="11">
        <f t="shared" si="255"/>
        <v>42496.695775462962</v>
      </c>
      <c r="S4039" s="12">
        <f t="shared" si="252"/>
        <v>42514.225694444445</v>
      </c>
    </row>
    <row r="4040" spans="1:19" ht="43.2">
      <c r="A4040">
        <v>4038</v>
      </c>
      <c r="B4040" s="3" t="s">
        <v>4034</v>
      </c>
      <c r="C4040" s="3" t="s">
        <v>8142</v>
      </c>
      <c r="D4040" s="15">
        <v>2500</v>
      </c>
      <c r="E4040" s="1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7">
        <f t="shared" si="253"/>
        <v>625</v>
      </c>
      <c r="O4040" s="5">
        <f t="shared" si="254"/>
        <v>0.12039999999999999</v>
      </c>
      <c r="P4040" s="6" t="s">
        <v>8272</v>
      </c>
      <c r="Q4040" s="6" t="s">
        <v>8273</v>
      </c>
      <c r="R4040" s="11">
        <f t="shared" si="255"/>
        <v>41869.423726851848</v>
      </c>
      <c r="S4040" s="12">
        <f t="shared" si="252"/>
        <v>41929.423726851848</v>
      </c>
    </row>
    <row r="4041" spans="1:19" ht="43.2">
      <c r="A4041">
        <v>4039</v>
      </c>
      <c r="B4041" s="3" t="s">
        <v>4035</v>
      </c>
      <c r="C4041" s="3" t="s">
        <v>8143</v>
      </c>
      <c r="D4041" s="15">
        <v>500</v>
      </c>
      <c r="E4041" s="1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7">
        <f t="shared" si="253"/>
        <v>100</v>
      </c>
      <c r="O4041" s="5">
        <f t="shared" si="254"/>
        <v>0.6</v>
      </c>
      <c r="P4041" s="6" t="s">
        <v>8272</v>
      </c>
      <c r="Q4041" s="6" t="s">
        <v>8273</v>
      </c>
      <c r="R4041" s="11">
        <f t="shared" si="255"/>
        <v>42305.295914351853</v>
      </c>
      <c r="S4041" s="12">
        <f t="shared" si="252"/>
        <v>42338.874305555553</v>
      </c>
    </row>
    <row r="4042" spans="1:19" ht="43.2">
      <c r="A4042">
        <v>4040</v>
      </c>
      <c r="B4042" s="3" t="s">
        <v>4036</v>
      </c>
      <c r="C4042" s="3" t="s">
        <v>8144</v>
      </c>
      <c r="D4042" s="15">
        <v>8000</v>
      </c>
      <c r="E4042" s="1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7">
        <f t="shared" si="253"/>
        <v>4000</v>
      </c>
      <c r="O4042" s="5">
        <f t="shared" si="254"/>
        <v>0.3125</v>
      </c>
      <c r="P4042" s="6" t="s">
        <v>8272</v>
      </c>
      <c r="Q4042" s="6" t="s">
        <v>8273</v>
      </c>
      <c r="R4042" s="11">
        <f t="shared" si="255"/>
        <v>42143.856527777782</v>
      </c>
      <c r="S4042" s="12">
        <f t="shared" si="252"/>
        <v>42202.75</v>
      </c>
    </row>
    <row r="4043" spans="1:19" ht="28.8">
      <c r="A4043">
        <v>4041</v>
      </c>
      <c r="B4043" s="3" t="s">
        <v>4037</v>
      </c>
      <c r="C4043" s="3" t="s">
        <v>8145</v>
      </c>
      <c r="D4043" s="15">
        <v>5000</v>
      </c>
      <c r="E4043" s="1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7">
        <f t="shared" si="253"/>
        <v>2500</v>
      </c>
      <c r="O4043" s="5">
        <f t="shared" si="254"/>
        <v>4.1999999999999997E-3</v>
      </c>
      <c r="P4043" s="6" t="s">
        <v>8272</v>
      </c>
      <c r="Q4043" s="6" t="s">
        <v>8273</v>
      </c>
      <c r="R4043" s="11">
        <f t="shared" si="255"/>
        <v>42559.099004629628</v>
      </c>
      <c r="S4043" s="12">
        <f t="shared" si="252"/>
        <v>42619.099004629628</v>
      </c>
    </row>
    <row r="4044" spans="1:19" ht="43.2">
      <c r="A4044">
        <v>4042</v>
      </c>
      <c r="B4044" s="3" t="s">
        <v>4038</v>
      </c>
      <c r="C4044" s="3" t="s">
        <v>8146</v>
      </c>
      <c r="D4044" s="15">
        <v>10000</v>
      </c>
      <c r="E4044" s="1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7">
        <f t="shared" si="253"/>
        <v>3333.3333333333335</v>
      </c>
      <c r="O4044" s="5">
        <f t="shared" si="254"/>
        <v>2.0999999999999999E-3</v>
      </c>
      <c r="P4044" s="6" t="s">
        <v>8272</v>
      </c>
      <c r="Q4044" s="6" t="s">
        <v>8273</v>
      </c>
      <c r="R4044" s="11">
        <f t="shared" si="255"/>
        <v>41994.709074074075</v>
      </c>
      <c r="S4044" s="12">
        <f t="shared" si="252"/>
        <v>42024.427777777775</v>
      </c>
    </row>
    <row r="4045" spans="1:19" ht="43.2">
      <c r="A4045">
        <v>4043</v>
      </c>
      <c r="B4045" s="3" t="s">
        <v>4039</v>
      </c>
      <c r="C4045" s="3" t="s">
        <v>8147</v>
      </c>
      <c r="D4045" s="15">
        <v>300</v>
      </c>
      <c r="E4045" s="1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7" t="e">
        <f t="shared" si="253"/>
        <v>#DIV/0!</v>
      </c>
      <c r="O4045" s="5">
        <f t="shared" si="254"/>
        <v>0</v>
      </c>
      <c r="P4045" s="6" t="s">
        <v>8272</v>
      </c>
      <c r="Q4045" s="6" t="s">
        <v>8273</v>
      </c>
      <c r="R4045" s="11">
        <f t="shared" si="255"/>
        <v>41948.582465277781</v>
      </c>
      <c r="S4045" s="12">
        <f t="shared" si="252"/>
        <v>41963.582465277781</v>
      </c>
    </row>
    <row r="4046" spans="1:19" ht="43.2">
      <c r="A4046">
        <v>4044</v>
      </c>
      <c r="B4046" s="3" t="s">
        <v>4040</v>
      </c>
      <c r="C4046" s="3" t="s">
        <v>8148</v>
      </c>
      <c r="D4046" s="15">
        <v>600</v>
      </c>
      <c r="E4046" s="1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7">
        <f t="shared" si="253"/>
        <v>150</v>
      </c>
      <c r="O4046" s="5">
        <f t="shared" si="254"/>
        <v>0.375</v>
      </c>
      <c r="P4046" s="6" t="s">
        <v>8272</v>
      </c>
      <c r="Q4046" s="6" t="s">
        <v>8273</v>
      </c>
      <c r="R4046" s="11">
        <f t="shared" si="255"/>
        <v>42073.844699074078</v>
      </c>
      <c r="S4046" s="12">
        <f t="shared" si="252"/>
        <v>42103.833333333328</v>
      </c>
    </row>
    <row r="4047" spans="1:19" ht="57.6">
      <c r="A4047">
        <v>4045</v>
      </c>
      <c r="B4047" s="3" t="s">
        <v>4041</v>
      </c>
      <c r="C4047" s="3" t="s">
        <v>8149</v>
      </c>
      <c r="D4047" s="15">
        <v>5000</v>
      </c>
      <c r="E4047" s="1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7">
        <f t="shared" si="253"/>
        <v>5000</v>
      </c>
      <c r="O4047" s="5">
        <f t="shared" si="254"/>
        <v>2.0000000000000001E-4</v>
      </c>
      <c r="P4047" s="6" t="s">
        <v>8272</v>
      </c>
      <c r="Q4047" s="6" t="s">
        <v>8273</v>
      </c>
      <c r="R4047" s="11">
        <f t="shared" si="255"/>
        <v>41841.826261574075</v>
      </c>
      <c r="S4047" s="12">
        <f t="shared" si="252"/>
        <v>41871.826261574075</v>
      </c>
    </row>
    <row r="4048" spans="1:19" ht="57.6">
      <c r="A4048">
        <v>4046</v>
      </c>
      <c r="B4048" s="3" t="s">
        <v>4042</v>
      </c>
      <c r="C4048" s="3" t="s">
        <v>8150</v>
      </c>
      <c r="D4048" s="15">
        <v>5600</v>
      </c>
      <c r="E4048" s="1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7">
        <f t="shared" si="253"/>
        <v>466.66666666666669</v>
      </c>
      <c r="O4048" s="5">
        <f t="shared" si="254"/>
        <v>8.2142857142857142E-2</v>
      </c>
      <c r="P4048" s="6" t="s">
        <v>8272</v>
      </c>
      <c r="Q4048" s="6" t="s">
        <v>8273</v>
      </c>
      <c r="R4048" s="11">
        <f t="shared" si="255"/>
        <v>41904.275578703702</v>
      </c>
      <c r="S4048" s="12">
        <f t="shared" si="252"/>
        <v>41934.275578703702</v>
      </c>
    </row>
    <row r="4049" spans="1:19" ht="43.2">
      <c r="A4049">
        <v>4047</v>
      </c>
      <c r="B4049" s="3" t="s">
        <v>4043</v>
      </c>
      <c r="C4049" s="3" t="s">
        <v>8151</v>
      </c>
      <c r="D4049" s="15">
        <v>5000</v>
      </c>
      <c r="E4049" s="1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7">
        <f t="shared" si="253"/>
        <v>1250</v>
      </c>
      <c r="O4049" s="5">
        <f t="shared" si="254"/>
        <v>2.1999999999999999E-2</v>
      </c>
      <c r="P4049" s="6" t="s">
        <v>8272</v>
      </c>
      <c r="Q4049" s="6" t="s">
        <v>8273</v>
      </c>
      <c r="R4049" s="11">
        <f t="shared" si="255"/>
        <v>41990.647488425922</v>
      </c>
      <c r="S4049" s="12">
        <f t="shared" si="252"/>
        <v>42014.666666666672</v>
      </c>
    </row>
    <row r="4050" spans="1:19" ht="43.2">
      <c r="A4050">
        <v>4048</v>
      </c>
      <c r="B4050" s="3" t="s">
        <v>4044</v>
      </c>
      <c r="C4050" s="3" t="s">
        <v>8152</v>
      </c>
      <c r="D4050" s="15">
        <v>17000</v>
      </c>
      <c r="E4050" s="1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7">
        <f t="shared" si="253"/>
        <v>186.8131868131868</v>
      </c>
      <c r="O4050" s="5">
        <f t="shared" si="254"/>
        <v>0.17652941176470588</v>
      </c>
      <c r="P4050" s="6" t="s">
        <v>8272</v>
      </c>
      <c r="Q4050" s="6" t="s">
        <v>8273</v>
      </c>
      <c r="R4050" s="11">
        <f t="shared" si="255"/>
        <v>42436.134108796294</v>
      </c>
      <c r="S4050" s="12">
        <f t="shared" si="252"/>
        <v>42471.092442129629</v>
      </c>
    </row>
    <row r="4051" spans="1:19" ht="43.2">
      <c r="A4051">
        <v>4049</v>
      </c>
      <c r="B4051" s="3" t="s">
        <v>4045</v>
      </c>
      <c r="C4051" s="3" t="s">
        <v>8153</v>
      </c>
      <c r="D4051" s="15">
        <v>20000</v>
      </c>
      <c r="E4051" s="1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7">
        <f t="shared" si="253"/>
        <v>20000</v>
      </c>
      <c r="O4051" s="5">
        <f t="shared" si="254"/>
        <v>8.0000000000000004E-4</v>
      </c>
      <c r="P4051" s="6" t="s">
        <v>8272</v>
      </c>
      <c r="Q4051" s="6" t="s">
        <v>8273</v>
      </c>
      <c r="R4051" s="11">
        <f t="shared" si="255"/>
        <v>42169.583506944444</v>
      </c>
      <c r="S4051" s="12">
        <f t="shared" si="252"/>
        <v>42199.583506944444</v>
      </c>
    </row>
    <row r="4052" spans="1:19" ht="43.2">
      <c r="A4052">
        <v>4050</v>
      </c>
      <c r="B4052" s="3" t="s">
        <v>4046</v>
      </c>
      <c r="C4052" s="3" t="s">
        <v>8154</v>
      </c>
      <c r="D4052" s="15">
        <v>1500</v>
      </c>
      <c r="E4052" s="1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7">
        <f t="shared" si="253"/>
        <v>1500</v>
      </c>
      <c r="O4052" s="5">
        <f t="shared" si="254"/>
        <v>6.6666666666666664E-4</v>
      </c>
      <c r="P4052" s="6" t="s">
        <v>8272</v>
      </c>
      <c r="Q4052" s="6" t="s">
        <v>8273</v>
      </c>
      <c r="R4052" s="11">
        <f t="shared" si="255"/>
        <v>41905.261469907404</v>
      </c>
      <c r="S4052" s="12">
        <f t="shared" si="252"/>
        <v>41935.261469907404</v>
      </c>
    </row>
    <row r="4053" spans="1:19" ht="43.2">
      <c r="A4053">
        <v>4051</v>
      </c>
      <c r="B4053" s="3" t="s">
        <v>4047</v>
      </c>
      <c r="C4053" s="3" t="s">
        <v>8155</v>
      </c>
      <c r="D4053" s="15">
        <v>500</v>
      </c>
      <c r="E4053" s="1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7" t="e">
        <f t="shared" si="253"/>
        <v>#DIV/0!</v>
      </c>
      <c r="O4053" s="5">
        <f t="shared" si="254"/>
        <v>0</v>
      </c>
      <c r="P4053" s="6" t="s">
        <v>8272</v>
      </c>
      <c r="Q4053" s="6" t="s">
        <v>8273</v>
      </c>
      <c r="R4053" s="11">
        <f t="shared" si="255"/>
        <v>41761.435150462959</v>
      </c>
      <c r="S4053" s="12">
        <f t="shared" si="252"/>
        <v>41767.911805555559</v>
      </c>
    </row>
    <row r="4054" spans="1:19" ht="57.6">
      <c r="A4054">
        <v>4052</v>
      </c>
      <c r="B4054" s="3" t="s">
        <v>4048</v>
      </c>
      <c r="C4054" s="3" t="s">
        <v>8156</v>
      </c>
      <c r="D4054" s="15">
        <v>3000</v>
      </c>
      <c r="E4054" s="1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7">
        <f t="shared" si="253"/>
        <v>230.76923076923077</v>
      </c>
      <c r="O4054" s="5">
        <f t="shared" si="254"/>
        <v>0.37533333333333335</v>
      </c>
      <c r="P4054" s="6" t="s">
        <v>8272</v>
      </c>
      <c r="Q4054" s="6" t="s">
        <v>8273</v>
      </c>
      <c r="R4054" s="11">
        <f t="shared" si="255"/>
        <v>41865.503657407404</v>
      </c>
      <c r="S4054" s="12">
        <f t="shared" si="252"/>
        <v>41925.503657407404</v>
      </c>
    </row>
    <row r="4055" spans="1:19" ht="43.2">
      <c r="A4055">
        <v>4053</v>
      </c>
      <c r="B4055" s="3" t="s">
        <v>4049</v>
      </c>
      <c r="C4055" s="3" t="s">
        <v>8157</v>
      </c>
      <c r="D4055" s="15">
        <v>500</v>
      </c>
      <c r="E4055" s="1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7">
        <f t="shared" si="253"/>
        <v>250</v>
      </c>
      <c r="O4055" s="5">
        <f t="shared" si="254"/>
        <v>0.22</v>
      </c>
      <c r="P4055" s="6" t="s">
        <v>8272</v>
      </c>
      <c r="Q4055" s="6" t="s">
        <v>8273</v>
      </c>
      <c r="R4055" s="11">
        <f t="shared" si="255"/>
        <v>41928.315138888887</v>
      </c>
      <c r="S4055" s="12">
        <f t="shared" si="252"/>
        <v>41958.458333333328</v>
      </c>
    </row>
    <row r="4056" spans="1:19" ht="43.2">
      <c r="A4056">
        <v>4054</v>
      </c>
      <c r="B4056" s="3" t="s">
        <v>4050</v>
      </c>
      <c r="C4056" s="3" t="s">
        <v>8158</v>
      </c>
      <c r="D4056" s="15">
        <v>8880</v>
      </c>
      <c r="E4056" s="1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7" t="e">
        <f t="shared" si="253"/>
        <v>#DIV/0!</v>
      </c>
      <c r="O4056" s="5">
        <f t="shared" si="254"/>
        <v>0</v>
      </c>
      <c r="P4056" s="6" t="s">
        <v>8272</v>
      </c>
      <c r="Q4056" s="6" t="s">
        <v>8273</v>
      </c>
      <c r="R4056" s="11">
        <f t="shared" si="255"/>
        <v>42613.466261574074</v>
      </c>
      <c r="S4056" s="12">
        <f t="shared" si="252"/>
        <v>42643.791666666672</v>
      </c>
    </row>
    <row r="4057" spans="1:19" ht="43.2">
      <c r="A4057">
        <v>4055</v>
      </c>
      <c r="B4057" s="3" t="s">
        <v>4051</v>
      </c>
      <c r="C4057" s="3" t="s">
        <v>8159</v>
      </c>
      <c r="D4057" s="15">
        <v>5000</v>
      </c>
      <c r="E4057" s="1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7">
        <f t="shared" si="253"/>
        <v>238.0952380952381</v>
      </c>
      <c r="O4057" s="5">
        <f t="shared" si="254"/>
        <v>0.1762</v>
      </c>
      <c r="P4057" s="6" t="s">
        <v>8272</v>
      </c>
      <c r="Q4057" s="6" t="s">
        <v>8273</v>
      </c>
      <c r="R4057" s="11">
        <f t="shared" si="255"/>
        <v>41779.273506944446</v>
      </c>
      <c r="S4057" s="12">
        <f t="shared" si="252"/>
        <v>41809.273506944446</v>
      </c>
    </row>
    <row r="4058" spans="1:19" ht="43.2">
      <c r="A4058">
        <v>4056</v>
      </c>
      <c r="B4058" s="3" t="s">
        <v>4052</v>
      </c>
      <c r="C4058" s="3" t="s">
        <v>8160</v>
      </c>
      <c r="D4058" s="15">
        <v>1500</v>
      </c>
      <c r="E4058" s="1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7">
        <f t="shared" si="253"/>
        <v>166.66666666666666</v>
      </c>
      <c r="O4058" s="5">
        <f t="shared" si="254"/>
        <v>0.53</v>
      </c>
      <c r="P4058" s="6" t="s">
        <v>8272</v>
      </c>
      <c r="Q4058" s="6" t="s">
        <v>8273</v>
      </c>
      <c r="R4058" s="11">
        <f t="shared" si="255"/>
        <v>42534.558321759258</v>
      </c>
      <c r="S4058" s="12">
        <f t="shared" si="252"/>
        <v>42554.457638888889</v>
      </c>
    </row>
    <row r="4059" spans="1:19" ht="57.6">
      <c r="A4059">
        <v>4057</v>
      </c>
      <c r="B4059" s="3" t="s">
        <v>4053</v>
      </c>
      <c r="C4059" s="3" t="s">
        <v>8161</v>
      </c>
      <c r="D4059" s="15">
        <v>3500</v>
      </c>
      <c r="E4059" s="1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7">
        <f t="shared" si="253"/>
        <v>583.33333333333337</v>
      </c>
      <c r="O4059" s="5">
        <f t="shared" si="254"/>
        <v>0.22142857142857142</v>
      </c>
      <c r="P4059" s="6" t="s">
        <v>8272</v>
      </c>
      <c r="Q4059" s="6" t="s">
        <v>8273</v>
      </c>
      <c r="R4059" s="11">
        <f t="shared" si="255"/>
        <v>42310.593518518523</v>
      </c>
      <c r="S4059" s="12">
        <f t="shared" si="252"/>
        <v>42333.583333333328</v>
      </c>
    </row>
    <row r="4060" spans="1:19" ht="43.2">
      <c r="A4060">
        <v>4058</v>
      </c>
      <c r="B4060" s="3" t="s">
        <v>4054</v>
      </c>
      <c r="C4060" s="3" t="s">
        <v>8162</v>
      </c>
      <c r="D4060" s="15">
        <v>3750</v>
      </c>
      <c r="E4060" s="1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7">
        <f t="shared" si="253"/>
        <v>937.5</v>
      </c>
      <c r="O4060" s="5">
        <f t="shared" si="254"/>
        <v>2.5333333333333333E-2</v>
      </c>
      <c r="P4060" s="6" t="s">
        <v>8272</v>
      </c>
      <c r="Q4060" s="6" t="s">
        <v>8273</v>
      </c>
      <c r="R4060" s="11">
        <f t="shared" si="255"/>
        <v>42445.685694444444</v>
      </c>
      <c r="S4060" s="12">
        <f t="shared" si="252"/>
        <v>42460.790972222225</v>
      </c>
    </row>
    <row r="4061" spans="1:19" ht="43.2">
      <c r="A4061">
        <v>4059</v>
      </c>
      <c r="B4061" s="3" t="s">
        <v>4055</v>
      </c>
      <c r="C4061" s="3" t="s">
        <v>8163</v>
      </c>
      <c r="D4061" s="15">
        <v>10000</v>
      </c>
      <c r="E4061" s="1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7">
        <f t="shared" si="253"/>
        <v>1428.5714285714287</v>
      </c>
      <c r="O4061" s="5">
        <f t="shared" si="254"/>
        <v>2.5000000000000001E-2</v>
      </c>
      <c r="P4061" s="6" t="s">
        <v>8272</v>
      </c>
      <c r="Q4061" s="6" t="s">
        <v>8273</v>
      </c>
      <c r="R4061" s="11">
        <f t="shared" si="255"/>
        <v>41866.265648148146</v>
      </c>
      <c r="S4061" s="12">
        <f t="shared" si="252"/>
        <v>41897.75</v>
      </c>
    </row>
    <row r="4062" spans="1:19" ht="57.6">
      <c r="A4062">
        <v>4060</v>
      </c>
      <c r="B4062" s="3" t="s">
        <v>4056</v>
      </c>
      <c r="C4062" s="3" t="s">
        <v>8164</v>
      </c>
      <c r="D4062" s="15">
        <v>10000</v>
      </c>
      <c r="E4062" s="1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7">
        <f t="shared" si="253"/>
        <v>2000</v>
      </c>
      <c r="O4062" s="5">
        <f t="shared" si="254"/>
        <v>2.8500000000000001E-2</v>
      </c>
      <c r="P4062" s="6" t="s">
        <v>8272</v>
      </c>
      <c r="Q4062" s="6" t="s">
        <v>8273</v>
      </c>
      <c r="R4062" s="11">
        <f t="shared" si="255"/>
        <v>41779.320092592592</v>
      </c>
      <c r="S4062" s="12">
        <f t="shared" si="252"/>
        <v>41813.291666666664</v>
      </c>
    </row>
    <row r="4063" spans="1:19" ht="43.2">
      <c r="A4063">
        <v>4061</v>
      </c>
      <c r="B4063" s="3" t="s">
        <v>4057</v>
      </c>
      <c r="C4063" s="3" t="s">
        <v>8165</v>
      </c>
      <c r="D4063" s="15">
        <v>525</v>
      </c>
      <c r="E4063" s="1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7" t="e">
        <f t="shared" si="253"/>
        <v>#DIV/0!</v>
      </c>
      <c r="O4063" s="5">
        <f t="shared" si="254"/>
        <v>0</v>
      </c>
      <c r="P4063" s="6" t="s">
        <v>8272</v>
      </c>
      <c r="Q4063" s="6" t="s">
        <v>8273</v>
      </c>
      <c r="R4063" s="11">
        <f t="shared" si="255"/>
        <v>42420.766469907408</v>
      </c>
      <c r="S4063" s="12">
        <f t="shared" si="252"/>
        <v>42480.724803240737</v>
      </c>
    </row>
    <row r="4064" spans="1:19" ht="43.2">
      <c r="A4064">
        <v>4062</v>
      </c>
      <c r="B4064" s="3" t="s">
        <v>4058</v>
      </c>
      <c r="C4064" s="3" t="s">
        <v>8166</v>
      </c>
      <c r="D4064" s="15">
        <v>20000</v>
      </c>
      <c r="E4064" s="1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7">
        <f t="shared" si="253"/>
        <v>6666.666666666667</v>
      </c>
      <c r="O4064" s="5">
        <f t="shared" si="254"/>
        <v>2.4500000000000001E-2</v>
      </c>
      <c r="P4064" s="6" t="s">
        <v>8272</v>
      </c>
      <c r="Q4064" s="6" t="s">
        <v>8273</v>
      </c>
      <c r="R4064" s="11">
        <f t="shared" si="255"/>
        <v>42523.364212962959</v>
      </c>
      <c r="S4064" s="12">
        <f t="shared" si="252"/>
        <v>42553.364212962959</v>
      </c>
    </row>
    <row r="4065" spans="1:19" ht="43.2">
      <c r="A4065">
        <v>4063</v>
      </c>
      <c r="B4065" s="3" t="s">
        <v>4059</v>
      </c>
      <c r="C4065" s="3" t="s">
        <v>8167</v>
      </c>
      <c r="D4065" s="15">
        <v>9500</v>
      </c>
      <c r="E4065" s="1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7">
        <f t="shared" si="253"/>
        <v>1055.5555555555557</v>
      </c>
      <c r="O4065" s="5">
        <f t="shared" si="254"/>
        <v>1.4210526315789474E-2</v>
      </c>
      <c r="P4065" s="6" t="s">
        <v>8272</v>
      </c>
      <c r="Q4065" s="6" t="s">
        <v>8273</v>
      </c>
      <c r="R4065" s="11">
        <f t="shared" si="255"/>
        <v>41787.306527777779</v>
      </c>
      <c r="S4065" s="12">
        <f t="shared" si="252"/>
        <v>41817.306527777779</v>
      </c>
    </row>
    <row r="4066" spans="1:19" ht="43.2">
      <c r="A4066">
        <v>4064</v>
      </c>
      <c r="B4066" s="3" t="s">
        <v>4060</v>
      </c>
      <c r="C4066" s="3" t="s">
        <v>8168</v>
      </c>
      <c r="D4066" s="15">
        <v>2000</v>
      </c>
      <c r="E4066" s="1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7">
        <f t="shared" si="253"/>
        <v>333.33333333333331</v>
      </c>
      <c r="O4066" s="5">
        <f t="shared" si="254"/>
        <v>0.1925</v>
      </c>
      <c r="P4066" s="6" t="s">
        <v>8272</v>
      </c>
      <c r="Q4066" s="6" t="s">
        <v>8273</v>
      </c>
      <c r="R4066" s="11">
        <f t="shared" si="255"/>
        <v>42093.213263888887</v>
      </c>
      <c r="S4066" s="12">
        <f t="shared" si="252"/>
        <v>42123.213263888887</v>
      </c>
    </row>
    <row r="4067" spans="1:19" ht="28.8">
      <c r="A4067">
        <v>4065</v>
      </c>
      <c r="B4067" s="3" t="s">
        <v>4061</v>
      </c>
      <c r="C4067" s="3" t="s">
        <v>8169</v>
      </c>
      <c r="D4067" s="15">
        <v>4000</v>
      </c>
      <c r="E4067" s="1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7">
        <f t="shared" si="253"/>
        <v>1000</v>
      </c>
      <c r="O4067" s="5">
        <f t="shared" si="254"/>
        <v>6.7499999999999999E-3</v>
      </c>
      <c r="P4067" s="6" t="s">
        <v>8272</v>
      </c>
      <c r="Q4067" s="6" t="s">
        <v>8273</v>
      </c>
      <c r="R4067" s="11">
        <f t="shared" si="255"/>
        <v>41833.576516203706</v>
      </c>
      <c r="S4067" s="12">
        <f t="shared" si="252"/>
        <v>41863.576516203706</v>
      </c>
    </row>
    <row r="4068" spans="1:19" ht="57.6">
      <c r="A4068">
        <v>4066</v>
      </c>
      <c r="B4068" s="3" t="s">
        <v>4062</v>
      </c>
      <c r="C4068" s="3" t="s">
        <v>8170</v>
      </c>
      <c r="D4068" s="15">
        <v>15000</v>
      </c>
      <c r="E4068" s="1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7">
        <f t="shared" si="253"/>
        <v>15000</v>
      </c>
      <c r="O4068" s="5">
        <f t="shared" si="254"/>
        <v>1.6666666666666668E-3</v>
      </c>
      <c r="P4068" s="6" t="s">
        <v>8272</v>
      </c>
      <c r="Q4068" s="6" t="s">
        <v>8273</v>
      </c>
      <c r="R4068" s="11">
        <f t="shared" si="255"/>
        <v>42478.664212962962</v>
      </c>
      <c r="S4068" s="12">
        <f t="shared" si="252"/>
        <v>42508.664212962962</v>
      </c>
    </row>
    <row r="4069" spans="1:19" ht="43.2">
      <c r="A4069">
        <v>4067</v>
      </c>
      <c r="B4069" s="3" t="s">
        <v>4063</v>
      </c>
      <c r="C4069" s="3" t="s">
        <v>7998</v>
      </c>
      <c r="D4069" s="15">
        <v>5000</v>
      </c>
      <c r="E4069" s="1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7">
        <f t="shared" si="253"/>
        <v>294.11764705882354</v>
      </c>
      <c r="O4069" s="5">
        <f t="shared" si="254"/>
        <v>0.60899999999999999</v>
      </c>
      <c r="P4069" s="6" t="s">
        <v>8272</v>
      </c>
      <c r="Q4069" s="6" t="s">
        <v>8273</v>
      </c>
      <c r="R4069" s="11">
        <f t="shared" si="255"/>
        <v>42234.742476851854</v>
      </c>
      <c r="S4069" s="12">
        <f t="shared" si="252"/>
        <v>42274.742476851854</v>
      </c>
    </row>
    <row r="4070" spans="1:19" ht="43.2">
      <c r="A4070">
        <v>4068</v>
      </c>
      <c r="B4070" s="3" t="s">
        <v>4064</v>
      </c>
      <c r="C4070" s="3" t="s">
        <v>8171</v>
      </c>
      <c r="D4070" s="15">
        <v>3495</v>
      </c>
      <c r="E4070" s="1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7">
        <f t="shared" si="253"/>
        <v>3495</v>
      </c>
      <c r="O4070" s="5">
        <f t="shared" si="254"/>
        <v>0.01</v>
      </c>
      <c r="P4070" s="6" t="s">
        <v>8272</v>
      </c>
      <c r="Q4070" s="6" t="s">
        <v>8273</v>
      </c>
      <c r="R4070" s="11">
        <f t="shared" si="255"/>
        <v>42718.588599537034</v>
      </c>
      <c r="S4070" s="12">
        <f t="shared" si="252"/>
        <v>42748.586805555555</v>
      </c>
    </row>
    <row r="4071" spans="1:19" ht="43.2">
      <c r="A4071">
        <v>4069</v>
      </c>
      <c r="B4071" s="3" t="s">
        <v>4065</v>
      </c>
      <c r="C4071" s="3" t="s">
        <v>8172</v>
      </c>
      <c r="D4071" s="15">
        <v>1250</v>
      </c>
      <c r="E4071" s="1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7">
        <f t="shared" si="253"/>
        <v>96.15384615384616</v>
      </c>
      <c r="O4071" s="5">
        <f t="shared" si="254"/>
        <v>0.34399999999999997</v>
      </c>
      <c r="P4071" s="6" t="s">
        <v>8272</v>
      </c>
      <c r="Q4071" s="6" t="s">
        <v>8273</v>
      </c>
      <c r="R4071" s="11">
        <f t="shared" si="255"/>
        <v>42022.286527777775</v>
      </c>
      <c r="S4071" s="12">
        <f t="shared" si="252"/>
        <v>42063.125</v>
      </c>
    </row>
    <row r="4072" spans="1:19" ht="43.2">
      <c r="A4072">
        <v>4070</v>
      </c>
      <c r="B4072" s="3" t="s">
        <v>4066</v>
      </c>
      <c r="C4072" s="3" t="s">
        <v>8173</v>
      </c>
      <c r="D4072" s="15">
        <v>1000</v>
      </c>
      <c r="E4072" s="1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7">
        <f t="shared" si="253"/>
        <v>166.66666666666666</v>
      </c>
      <c r="O4072" s="5">
        <f t="shared" si="254"/>
        <v>0.16500000000000001</v>
      </c>
      <c r="P4072" s="6" t="s">
        <v>8272</v>
      </c>
      <c r="Q4072" s="6" t="s">
        <v>8273</v>
      </c>
      <c r="R4072" s="11">
        <f t="shared" si="255"/>
        <v>42031.291898148149</v>
      </c>
      <c r="S4072" s="12">
        <f t="shared" si="252"/>
        <v>42063.75</v>
      </c>
    </row>
    <row r="4073" spans="1:19" ht="57.6">
      <c r="A4073">
        <v>4071</v>
      </c>
      <c r="B4073" s="3" t="s">
        <v>4067</v>
      </c>
      <c r="C4073" s="3" t="s">
        <v>8174</v>
      </c>
      <c r="D4073" s="15">
        <v>20000</v>
      </c>
      <c r="E4073" s="1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7" t="e">
        <f t="shared" si="253"/>
        <v>#DIV/0!</v>
      </c>
      <c r="O4073" s="5">
        <f t="shared" si="254"/>
        <v>0</v>
      </c>
      <c r="P4073" s="6" t="s">
        <v>8272</v>
      </c>
      <c r="Q4073" s="6" t="s">
        <v>8273</v>
      </c>
      <c r="R4073" s="11">
        <f t="shared" si="255"/>
        <v>42700.429756944446</v>
      </c>
      <c r="S4073" s="12">
        <f t="shared" si="252"/>
        <v>42730.429756944446</v>
      </c>
    </row>
    <row r="4074" spans="1:19" ht="57.6">
      <c r="A4074">
        <v>4072</v>
      </c>
      <c r="B4074" s="3" t="s">
        <v>4068</v>
      </c>
      <c r="C4074" s="3" t="s">
        <v>8175</v>
      </c>
      <c r="D4074" s="15">
        <v>1000</v>
      </c>
      <c r="E4074" s="1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7">
        <f t="shared" si="253"/>
        <v>500</v>
      </c>
      <c r="O4074" s="5">
        <f t="shared" si="254"/>
        <v>4.0000000000000001E-3</v>
      </c>
      <c r="P4074" s="6" t="s">
        <v>8272</v>
      </c>
      <c r="Q4074" s="6" t="s">
        <v>8273</v>
      </c>
      <c r="R4074" s="11">
        <f t="shared" si="255"/>
        <v>41812.39943287037</v>
      </c>
      <c r="S4074" s="12">
        <f t="shared" si="252"/>
        <v>41872.39943287037</v>
      </c>
    </row>
    <row r="4075" spans="1:19" ht="43.2">
      <c r="A4075">
        <v>4073</v>
      </c>
      <c r="B4075" s="3" t="s">
        <v>4069</v>
      </c>
      <c r="C4075" s="3" t="s">
        <v>8176</v>
      </c>
      <c r="D4075" s="15">
        <v>3500</v>
      </c>
      <c r="E4075" s="1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7">
        <f t="shared" si="253"/>
        <v>1750</v>
      </c>
      <c r="O4075" s="5">
        <f t="shared" si="254"/>
        <v>1.0571428571428572E-2</v>
      </c>
      <c r="P4075" s="6" t="s">
        <v>8272</v>
      </c>
      <c r="Q4075" s="6" t="s">
        <v>8273</v>
      </c>
      <c r="R4075" s="11">
        <f t="shared" si="255"/>
        <v>42077.970208333332</v>
      </c>
      <c r="S4075" s="12">
        <f t="shared" si="252"/>
        <v>42132.791666666672</v>
      </c>
    </row>
    <row r="4076" spans="1:19" ht="43.2">
      <c r="A4076">
        <v>4074</v>
      </c>
      <c r="B4076" s="3" t="s">
        <v>4070</v>
      </c>
      <c r="C4076" s="3" t="s">
        <v>8177</v>
      </c>
      <c r="D4076" s="15">
        <v>2750</v>
      </c>
      <c r="E4076" s="1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7">
        <f t="shared" si="253"/>
        <v>130.95238095238096</v>
      </c>
      <c r="O4076" s="5">
        <f t="shared" si="254"/>
        <v>0.26727272727272727</v>
      </c>
      <c r="P4076" s="6" t="s">
        <v>8272</v>
      </c>
      <c r="Q4076" s="6" t="s">
        <v>8273</v>
      </c>
      <c r="R4076" s="11">
        <f t="shared" si="255"/>
        <v>42283.177951388891</v>
      </c>
      <c r="S4076" s="12">
        <f t="shared" si="252"/>
        <v>42313.219618055555</v>
      </c>
    </row>
    <row r="4077" spans="1:19" ht="43.2">
      <c r="A4077">
        <v>4075</v>
      </c>
      <c r="B4077" s="3" t="s">
        <v>4071</v>
      </c>
      <c r="C4077" s="3" t="s">
        <v>8178</v>
      </c>
      <c r="D4077" s="15">
        <v>2000</v>
      </c>
      <c r="E4077" s="1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7">
        <f t="shared" si="253"/>
        <v>153.84615384615384</v>
      </c>
      <c r="O4077" s="5">
        <f t="shared" si="254"/>
        <v>0.28799999999999998</v>
      </c>
      <c r="P4077" s="6" t="s">
        <v>8272</v>
      </c>
      <c r="Q4077" s="6" t="s">
        <v>8273</v>
      </c>
      <c r="R4077" s="11">
        <f t="shared" si="255"/>
        <v>41778.670937499999</v>
      </c>
      <c r="S4077" s="12">
        <f t="shared" si="252"/>
        <v>41820.352777777778</v>
      </c>
    </row>
    <row r="4078" spans="1:19" ht="43.2">
      <c r="A4078">
        <v>4076</v>
      </c>
      <c r="B4078" s="3" t="s">
        <v>4072</v>
      </c>
      <c r="C4078" s="3" t="s">
        <v>8179</v>
      </c>
      <c r="D4078" s="15">
        <v>700</v>
      </c>
      <c r="E4078" s="1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7" t="e">
        <f t="shared" si="253"/>
        <v>#DIV/0!</v>
      </c>
      <c r="O4078" s="5">
        <f t="shared" si="254"/>
        <v>0</v>
      </c>
      <c r="P4078" s="6" t="s">
        <v>8272</v>
      </c>
      <c r="Q4078" s="6" t="s">
        <v>8273</v>
      </c>
      <c r="R4078" s="11">
        <f t="shared" si="255"/>
        <v>41905.420706018514</v>
      </c>
      <c r="S4078" s="12">
        <f t="shared" si="252"/>
        <v>41933.452083333337</v>
      </c>
    </row>
    <row r="4079" spans="1:19" ht="43.2">
      <c r="A4079">
        <v>4077</v>
      </c>
      <c r="B4079" s="3" t="s">
        <v>4073</v>
      </c>
      <c r="C4079" s="3" t="s">
        <v>8180</v>
      </c>
      <c r="D4079" s="15">
        <v>15000</v>
      </c>
      <c r="E4079" s="1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7">
        <f t="shared" si="253"/>
        <v>2500</v>
      </c>
      <c r="O4079" s="5">
        <f t="shared" si="254"/>
        <v>8.8999999999999996E-2</v>
      </c>
      <c r="P4079" s="6" t="s">
        <v>8272</v>
      </c>
      <c r="Q4079" s="6" t="s">
        <v>8273</v>
      </c>
      <c r="R4079" s="11">
        <f t="shared" si="255"/>
        <v>42695.3355787037</v>
      </c>
      <c r="S4079" s="12">
        <f t="shared" si="252"/>
        <v>42725.3355787037</v>
      </c>
    </row>
    <row r="4080" spans="1:19" ht="43.2">
      <c r="A4080">
        <v>4078</v>
      </c>
      <c r="B4080" s="3" t="s">
        <v>4074</v>
      </c>
      <c r="C4080" s="3" t="s">
        <v>8181</v>
      </c>
      <c r="D4080" s="15">
        <v>250</v>
      </c>
      <c r="E4080" s="1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7" t="e">
        <f t="shared" si="253"/>
        <v>#DIV/0!</v>
      </c>
      <c r="O4080" s="5">
        <f t="shared" si="254"/>
        <v>0</v>
      </c>
      <c r="P4080" s="6" t="s">
        <v>8272</v>
      </c>
      <c r="Q4080" s="6" t="s">
        <v>8273</v>
      </c>
      <c r="R4080" s="11">
        <f t="shared" si="255"/>
        <v>42732.412523148145</v>
      </c>
      <c r="S4080" s="12">
        <f t="shared" si="252"/>
        <v>42762.412523148145</v>
      </c>
    </row>
    <row r="4081" spans="1:19" ht="43.2">
      <c r="A4081">
        <v>4079</v>
      </c>
      <c r="B4081" s="3" t="s">
        <v>4075</v>
      </c>
      <c r="C4081" s="3" t="s">
        <v>8182</v>
      </c>
      <c r="D4081" s="15">
        <v>3000</v>
      </c>
      <c r="E4081" s="1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7">
        <f t="shared" si="253"/>
        <v>3000</v>
      </c>
      <c r="O4081" s="5">
        <f t="shared" si="254"/>
        <v>1.6666666666666668E-3</v>
      </c>
      <c r="P4081" s="6" t="s">
        <v>8272</v>
      </c>
      <c r="Q4081" s="6" t="s">
        <v>8273</v>
      </c>
      <c r="R4081" s="11">
        <f t="shared" si="255"/>
        <v>42510.563900462963</v>
      </c>
      <c r="S4081" s="12">
        <f t="shared" si="252"/>
        <v>42540.563900462963</v>
      </c>
    </row>
    <row r="4082" spans="1:19" ht="43.2">
      <c r="A4082">
        <v>4080</v>
      </c>
      <c r="B4082" s="3" t="s">
        <v>4076</v>
      </c>
      <c r="C4082" s="3" t="s">
        <v>8183</v>
      </c>
      <c r="D4082" s="15">
        <v>3000</v>
      </c>
      <c r="E4082" s="1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7" t="e">
        <f t="shared" si="253"/>
        <v>#DIV/0!</v>
      </c>
      <c r="O4082" s="5">
        <f t="shared" si="254"/>
        <v>0</v>
      </c>
      <c r="P4082" s="6" t="s">
        <v>8272</v>
      </c>
      <c r="Q4082" s="6" t="s">
        <v>8273</v>
      </c>
      <c r="R4082" s="11">
        <f t="shared" si="255"/>
        <v>42511.323101851856</v>
      </c>
      <c r="S4082" s="12">
        <f t="shared" si="252"/>
        <v>42535.412499999999</v>
      </c>
    </row>
    <row r="4083" spans="1:19" ht="43.2">
      <c r="A4083">
        <v>4081</v>
      </c>
      <c r="B4083" s="3" t="s">
        <v>4077</v>
      </c>
      <c r="C4083" s="3" t="s">
        <v>8184</v>
      </c>
      <c r="D4083" s="15">
        <v>2224</v>
      </c>
      <c r="E4083" s="1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7">
        <f t="shared" si="253"/>
        <v>185.33333333333334</v>
      </c>
      <c r="O4083" s="5">
        <f t="shared" si="254"/>
        <v>0.15737410071942445</v>
      </c>
      <c r="P4083" s="6" t="s">
        <v>8272</v>
      </c>
      <c r="Q4083" s="6" t="s">
        <v>8273</v>
      </c>
      <c r="R4083" s="11">
        <f t="shared" si="255"/>
        <v>42041.206307870365</v>
      </c>
      <c r="S4083" s="12">
        <f t="shared" si="252"/>
        <v>42071.164641203708</v>
      </c>
    </row>
    <row r="4084" spans="1:19" ht="43.2">
      <c r="A4084">
        <v>4082</v>
      </c>
      <c r="B4084" s="3" t="s">
        <v>4078</v>
      </c>
      <c r="C4084" s="3" t="s">
        <v>8185</v>
      </c>
      <c r="D4084" s="15">
        <v>150</v>
      </c>
      <c r="E4084" s="1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7">
        <f t="shared" si="253"/>
        <v>75</v>
      </c>
      <c r="O4084" s="5">
        <f t="shared" si="254"/>
        <v>0.02</v>
      </c>
      <c r="P4084" s="6" t="s">
        <v>8272</v>
      </c>
      <c r="Q4084" s="6" t="s">
        <v>8273</v>
      </c>
      <c r="R4084" s="11">
        <f t="shared" si="255"/>
        <v>42306.814270833333</v>
      </c>
      <c r="S4084" s="12">
        <f t="shared" si="252"/>
        <v>42322.583333333328</v>
      </c>
    </row>
    <row r="4085" spans="1:19" ht="43.2">
      <c r="A4085">
        <v>4083</v>
      </c>
      <c r="B4085" s="3" t="s">
        <v>4079</v>
      </c>
      <c r="C4085" s="3" t="s">
        <v>8186</v>
      </c>
      <c r="D4085" s="15">
        <v>3500</v>
      </c>
      <c r="E4085" s="1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7">
        <f t="shared" si="253"/>
        <v>583.33333333333337</v>
      </c>
      <c r="O4085" s="5">
        <f t="shared" si="254"/>
        <v>0.21685714285714286</v>
      </c>
      <c r="P4085" s="6" t="s">
        <v>8272</v>
      </c>
      <c r="Q4085" s="6" t="s">
        <v>8273</v>
      </c>
      <c r="R4085" s="11">
        <f t="shared" si="255"/>
        <v>42353.386759259258</v>
      </c>
      <c r="S4085" s="12">
        <f t="shared" si="252"/>
        <v>42383.386759259258</v>
      </c>
    </row>
    <row r="4086" spans="1:19" ht="57.6">
      <c r="A4086">
        <v>4084</v>
      </c>
      <c r="B4086" s="3" t="s">
        <v>4080</v>
      </c>
      <c r="C4086" s="3" t="s">
        <v>8187</v>
      </c>
      <c r="D4086" s="15">
        <v>3000</v>
      </c>
      <c r="E4086" s="1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7">
        <f t="shared" si="253"/>
        <v>3000</v>
      </c>
      <c r="O4086" s="5">
        <f t="shared" si="254"/>
        <v>3.3333333333333335E-3</v>
      </c>
      <c r="P4086" s="6" t="s">
        <v>8272</v>
      </c>
      <c r="Q4086" s="6" t="s">
        <v>8273</v>
      </c>
      <c r="R4086" s="11">
        <f t="shared" si="255"/>
        <v>42622.061412037037</v>
      </c>
      <c r="S4086" s="12">
        <f t="shared" si="252"/>
        <v>42652.061412037037</v>
      </c>
    </row>
    <row r="4087" spans="1:19" ht="43.2">
      <c r="A4087">
        <v>4085</v>
      </c>
      <c r="B4087" s="3" t="s">
        <v>4081</v>
      </c>
      <c r="C4087" s="3" t="s">
        <v>8188</v>
      </c>
      <c r="D4087" s="15">
        <v>3500</v>
      </c>
      <c r="E4087" s="1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7">
        <f t="shared" si="253"/>
        <v>3500</v>
      </c>
      <c r="O4087" s="5">
        <f t="shared" si="254"/>
        <v>2.8571428571428571E-3</v>
      </c>
      <c r="P4087" s="6" t="s">
        <v>8272</v>
      </c>
      <c r="Q4087" s="6" t="s">
        <v>8273</v>
      </c>
      <c r="R4087" s="11">
        <f t="shared" si="255"/>
        <v>42058.228877314818</v>
      </c>
      <c r="S4087" s="12">
        <f t="shared" si="252"/>
        <v>42086.790972222225</v>
      </c>
    </row>
    <row r="4088" spans="1:19" ht="43.2">
      <c r="A4088">
        <v>4086</v>
      </c>
      <c r="B4088" s="3" t="s">
        <v>4082</v>
      </c>
      <c r="C4088" s="3" t="s">
        <v>8189</v>
      </c>
      <c r="D4088" s="15">
        <v>1000</v>
      </c>
      <c r="E4088" s="1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7">
        <f t="shared" si="253"/>
        <v>200</v>
      </c>
      <c r="O4088" s="5">
        <f t="shared" si="254"/>
        <v>4.7E-2</v>
      </c>
      <c r="P4088" s="6" t="s">
        <v>8272</v>
      </c>
      <c r="Q4088" s="6" t="s">
        <v>8273</v>
      </c>
      <c r="R4088" s="11">
        <f t="shared" si="255"/>
        <v>42304.565960648149</v>
      </c>
      <c r="S4088" s="12">
        <f t="shared" si="252"/>
        <v>42328.791666666672</v>
      </c>
    </row>
    <row r="4089" spans="1:19">
      <c r="A4089">
        <v>4087</v>
      </c>
      <c r="B4089" s="3" t="s">
        <v>4083</v>
      </c>
      <c r="C4089" s="3" t="s">
        <v>8190</v>
      </c>
      <c r="D4089" s="15">
        <v>9600</v>
      </c>
      <c r="E4089" s="1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7" t="e">
        <f t="shared" si="253"/>
        <v>#DIV/0!</v>
      </c>
      <c r="O4089" s="5">
        <f t="shared" si="254"/>
        <v>0</v>
      </c>
      <c r="P4089" s="6" t="s">
        <v>8272</v>
      </c>
      <c r="Q4089" s="6" t="s">
        <v>8273</v>
      </c>
      <c r="R4089" s="11">
        <f t="shared" si="255"/>
        <v>42538.367893518516</v>
      </c>
      <c r="S4089" s="12">
        <f t="shared" si="252"/>
        <v>42568.367893518516</v>
      </c>
    </row>
    <row r="4090" spans="1:19" ht="43.2">
      <c r="A4090">
        <v>4088</v>
      </c>
      <c r="B4090" s="3" t="s">
        <v>4084</v>
      </c>
      <c r="C4090" s="3" t="s">
        <v>8191</v>
      </c>
      <c r="D4090" s="15">
        <v>2000</v>
      </c>
      <c r="E4090" s="1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7">
        <f t="shared" si="253"/>
        <v>666.66666666666663</v>
      </c>
      <c r="O4090" s="5">
        <f t="shared" si="254"/>
        <v>0.108</v>
      </c>
      <c r="P4090" s="6" t="s">
        <v>8272</v>
      </c>
      <c r="Q4090" s="6" t="s">
        <v>8273</v>
      </c>
      <c r="R4090" s="11">
        <f t="shared" si="255"/>
        <v>41990.237546296295</v>
      </c>
      <c r="S4090" s="12">
        <f t="shared" si="252"/>
        <v>42020.05972222222</v>
      </c>
    </row>
    <row r="4091" spans="1:19" ht="57.6">
      <c r="A4091">
        <v>4089</v>
      </c>
      <c r="B4091" s="3" t="s">
        <v>4085</v>
      </c>
      <c r="C4091" s="3" t="s">
        <v>8192</v>
      </c>
      <c r="D4091" s="15">
        <v>5000</v>
      </c>
      <c r="E4091" s="1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7">
        <f t="shared" si="253"/>
        <v>625</v>
      </c>
      <c r="O4091" s="5">
        <f t="shared" si="254"/>
        <v>4.8000000000000001E-2</v>
      </c>
      <c r="P4091" s="6" t="s">
        <v>8272</v>
      </c>
      <c r="Q4091" s="6" t="s">
        <v>8273</v>
      </c>
      <c r="R4091" s="11">
        <f t="shared" si="255"/>
        <v>42122.357499999998</v>
      </c>
      <c r="S4091" s="12">
        <f t="shared" si="252"/>
        <v>42155.357638888891</v>
      </c>
    </row>
    <row r="4092" spans="1:19" ht="43.2">
      <c r="A4092">
        <v>4090</v>
      </c>
      <c r="B4092" s="3" t="s">
        <v>4086</v>
      </c>
      <c r="C4092" s="3" t="s">
        <v>8193</v>
      </c>
      <c r="D4092" s="15">
        <v>1000</v>
      </c>
      <c r="E4092" s="1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7">
        <f t="shared" si="253"/>
        <v>333.33333333333331</v>
      </c>
      <c r="O4092" s="5">
        <f t="shared" si="254"/>
        <v>3.2000000000000001E-2</v>
      </c>
      <c r="P4092" s="6" t="s">
        <v>8272</v>
      </c>
      <c r="Q4092" s="6" t="s">
        <v>8273</v>
      </c>
      <c r="R4092" s="11">
        <f t="shared" si="255"/>
        <v>42209.29788194444</v>
      </c>
      <c r="S4092" s="12">
        <f t="shared" si="252"/>
        <v>42223.25</v>
      </c>
    </row>
    <row r="4093" spans="1:19" ht="43.2">
      <c r="A4093">
        <v>4091</v>
      </c>
      <c r="B4093" s="3" t="s">
        <v>4087</v>
      </c>
      <c r="C4093" s="3" t="s">
        <v>8194</v>
      </c>
      <c r="D4093" s="15">
        <v>1600</v>
      </c>
      <c r="E4093" s="1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7">
        <f t="shared" si="253"/>
        <v>200</v>
      </c>
      <c r="O4093" s="5">
        <f t="shared" si="254"/>
        <v>0.1275</v>
      </c>
      <c r="P4093" s="6" t="s">
        <v>8272</v>
      </c>
      <c r="Q4093" s="6" t="s">
        <v>8273</v>
      </c>
      <c r="R4093" s="11">
        <f t="shared" si="255"/>
        <v>41990.131377314814</v>
      </c>
      <c r="S4093" s="12">
        <f t="shared" si="252"/>
        <v>42020.131377314814</v>
      </c>
    </row>
    <row r="4094" spans="1:19" ht="43.2">
      <c r="A4094">
        <v>4092</v>
      </c>
      <c r="B4094" s="3" t="s">
        <v>4088</v>
      </c>
      <c r="C4094" s="3" t="s">
        <v>8195</v>
      </c>
      <c r="D4094" s="15">
        <v>110000</v>
      </c>
      <c r="E4094" s="1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7">
        <f t="shared" si="253"/>
        <v>110000</v>
      </c>
      <c r="O4094" s="5">
        <f t="shared" si="254"/>
        <v>1.8181818181818181E-4</v>
      </c>
      <c r="P4094" s="6" t="s">
        <v>8272</v>
      </c>
      <c r="Q4094" s="6" t="s">
        <v>8273</v>
      </c>
      <c r="R4094" s="11">
        <f t="shared" si="255"/>
        <v>42038.819988425923</v>
      </c>
      <c r="S4094" s="12">
        <f t="shared" si="252"/>
        <v>42098.778321759259</v>
      </c>
    </row>
    <row r="4095" spans="1:19" ht="43.2">
      <c r="A4095">
        <v>4093</v>
      </c>
      <c r="B4095" s="3" t="s">
        <v>4089</v>
      </c>
      <c r="C4095" s="3" t="s">
        <v>8196</v>
      </c>
      <c r="D4095" s="15">
        <v>2500</v>
      </c>
      <c r="E4095" s="1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7">
        <f t="shared" si="253"/>
        <v>625</v>
      </c>
      <c r="O4095" s="5">
        <f t="shared" si="254"/>
        <v>2.4E-2</v>
      </c>
      <c r="P4095" s="6" t="s">
        <v>8272</v>
      </c>
      <c r="Q4095" s="6" t="s">
        <v>8273</v>
      </c>
      <c r="R4095" s="11">
        <f t="shared" si="255"/>
        <v>42178.440891203703</v>
      </c>
      <c r="S4095" s="12">
        <f t="shared" si="252"/>
        <v>42238.440891203703</v>
      </c>
    </row>
    <row r="4096" spans="1:19" ht="43.2">
      <c r="A4096">
        <v>4094</v>
      </c>
      <c r="B4096" s="3" t="s">
        <v>4090</v>
      </c>
      <c r="C4096" s="3" t="s">
        <v>8197</v>
      </c>
      <c r="D4096" s="15">
        <v>2000</v>
      </c>
      <c r="E4096" s="1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7">
        <f t="shared" si="253"/>
        <v>250</v>
      </c>
      <c r="O4096" s="5">
        <f t="shared" si="254"/>
        <v>0.36499999999999999</v>
      </c>
      <c r="P4096" s="6" t="s">
        <v>8272</v>
      </c>
      <c r="Q4096" s="6" t="s">
        <v>8273</v>
      </c>
      <c r="R4096" s="11">
        <f t="shared" si="255"/>
        <v>41889.711805555555</v>
      </c>
      <c r="S4096" s="12">
        <f t="shared" si="252"/>
        <v>41933.832638888889</v>
      </c>
    </row>
    <row r="4097" spans="1:19" ht="43.2">
      <c r="A4097">
        <v>4095</v>
      </c>
      <c r="B4097" s="3" t="s">
        <v>4091</v>
      </c>
      <c r="C4097" s="3" t="s">
        <v>8198</v>
      </c>
      <c r="D4097" s="15">
        <v>30000</v>
      </c>
      <c r="E4097" s="1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7">
        <f t="shared" si="253"/>
        <v>30000</v>
      </c>
      <c r="O4097" s="5">
        <f t="shared" si="254"/>
        <v>2.6666666666666668E-2</v>
      </c>
      <c r="P4097" s="6" t="s">
        <v>8272</v>
      </c>
      <c r="Q4097" s="6" t="s">
        <v>8273</v>
      </c>
      <c r="R4097" s="11">
        <f t="shared" si="255"/>
        <v>42692.656828703708</v>
      </c>
      <c r="S4097" s="12">
        <f t="shared" si="252"/>
        <v>42722.656828703708</v>
      </c>
    </row>
    <row r="4098" spans="1:19" ht="43.2">
      <c r="A4098">
        <v>4096</v>
      </c>
      <c r="B4098" s="3" t="s">
        <v>4092</v>
      </c>
      <c r="C4098" s="3" t="s">
        <v>8199</v>
      </c>
      <c r="D4098" s="15">
        <v>3500</v>
      </c>
      <c r="E4098" s="1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7">
        <f t="shared" si="253"/>
        <v>700</v>
      </c>
      <c r="O4098" s="5">
        <f t="shared" si="254"/>
        <v>0.11428571428571428</v>
      </c>
      <c r="P4098" s="6" t="s">
        <v>8272</v>
      </c>
      <c r="Q4098" s="6" t="s">
        <v>8273</v>
      </c>
      <c r="R4098" s="11">
        <f t="shared" si="255"/>
        <v>42750.155312499999</v>
      </c>
      <c r="S4098" s="12">
        <f t="shared" ref="S4098:S4115" si="256">(I4098/86400)+25569+(-9/24)</f>
        <v>42793.993750000001</v>
      </c>
    </row>
    <row r="4099" spans="1:19" ht="43.2">
      <c r="A4099">
        <v>4097</v>
      </c>
      <c r="B4099" s="3" t="s">
        <v>4093</v>
      </c>
      <c r="C4099" s="3" t="s">
        <v>8200</v>
      </c>
      <c r="D4099" s="15">
        <v>10000</v>
      </c>
      <c r="E4099" s="1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7" t="e">
        <f t="shared" ref="N4099:N4115" si="257">D4099/L4099</f>
        <v>#DIV/0!</v>
      </c>
      <c r="O4099" s="5">
        <f t="shared" ref="O4099:O4115" si="258">E4099/D4099</f>
        <v>0</v>
      </c>
      <c r="P4099" s="6" t="s">
        <v>8272</v>
      </c>
      <c r="Q4099" s="6" t="s">
        <v>8273</v>
      </c>
      <c r="R4099" s="11">
        <f t="shared" ref="R4099:R4115" si="259">(J4099/86400)+25569+(-9/24)</f>
        <v>42344.449502314819</v>
      </c>
      <c r="S4099" s="12">
        <f t="shared" si="256"/>
        <v>42400.621527777781</v>
      </c>
    </row>
    <row r="4100" spans="1:19" ht="43.2">
      <c r="A4100">
        <v>4098</v>
      </c>
      <c r="B4100" s="3" t="s">
        <v>4094</v>
      </c>
      <c r="C4100" s="3" t="s">
        <v>8201</v>
      </c>
      <c r="D4100" s="15">
        <v>75000</v>
      </c>
      <c r="E4100" s="1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7" t="e">
        <f t="shared" si="257"/>
        <v>#DIV/0!</v>
      </c>
      <c r="O4100" s="5">
        <f t="shared" si="258"/>
        <v>0</v>
      </c>
      <c r="P4100" s="6" t="s">
        <v>8272</v>
      </c>
      <c r="Q4100" s="6" t="s">
        <v>8273</v>
      </c>
      <c r="R4100" s="11">
        <f t="shared" si="259"/>
        <v>42495.347187499996</v>
      </c>
      <c r="S4100" s="12">
        <f t="shared" si="256"/>
        <v>42525.347187499996</v>
      </c>
    </row>
    <row r="4101" spans="1:19" ht="57.6">
      <c r="A4101">
        <v>4099</v>
      </c>
      <c r="B4101" s="3" t="s">
        <v>4095</v>
      </c>
      <c r="C4101" s="3" t="s">
        <v>8202</v>
      </c>
      <c r="D4101" s="15">
        <v>4500</v>
      </c>
      <c r="E4101" s="1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7">
        <f t="shared" si="257"/>
        <v>4500</v>
      </c>
      <c r="O4101" s="5">
        <f t="shared" si="258"/>
        <v>1.1111111111111112E-2</v>
      </c>
      <c r="P4101" s="6" t="s">
        <v>8272</v>
      </c>
      <c r="Q4101" s="6" t="s">
        <v>8273</v>
      </c>
      <c r="R4101" s="11">
        <f t="shared" si="259"/>
        <v>42570.475381944445</v>
      </c>
      <c r="S4101" s="12">
        <f t="shared" si="256"/>
        <v>42615.475381944445</v>
      </c>
    </row>
    <row r="4102" spans="1:19" ht="43.2">
      <c r="A4102">
        <v>4100</v>
      </c>
      <c r="B4102" s="3" t="s">
        <v>4096</v>
      </c>
      <c r="C4102" s="3" t="s">
        <v>8203</v>
      </c>
      <c r="D4102" s="15">
        <v>270</v>
      </c>
      <c r="E4102" s="1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7" t="e">
        <f t="shared" si="257"/>
        <v>#DIV/0!</v>
      </c>
      <c r="O4102" s="5">
        <f t="shared" si="258"/>
        <v>0</v>
      </c>
      <c r="P4102" s="6" t="s">
        <v>8272</v>
      </c>
      <c r="Q4102" s="6" t="s">
        <v>8273</v>
      </c>
      <c r="R4102" s="11">
        <f t="shared" si="259"/>
        <v>41926.749884259261</v>
      </c>
      <c r="S4102" s="12">
        <f t="shared" si="256"/>
        <v>41936.749884259261</v>
      </c>
    </row>
    <row r="4103" spans="1:19" ht="43.2">
      <c r="A4103">
        <v>4101</v>
      </c>
      <c r="B4103" s="3" t="s">
        <v>4097</v>
      </c>
      <c r="C4103" s="3" t="s">
        <v>8204</v>
      </c>
      <c r="D4103" s="15">
        <v>600</v>
      </c>
      <c r="E4103" s="1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7" t="e">
        <f t="shared" si="257"/>
        <v>#DIV/0!</v>
      </c>
      <c r="O4103" s="5">
        <f t="shared" si="258"/>
        <v>0</v>
      </c>
      <c r="P4103" s="6" t="s">
        <v>8272</v>
      </c>
      <c r="Q4103" s="6" t="s">
        <v>8273</v>
      </c>
      <c r="R4103" s="11">
        <f t="shared" si="259"/>
        <v>42730.528726851851</v>
      </c>
      <c r="S4103" s="12">
        <f t="shared" si="256"/>
        <v>42760.528726851851</v>
      </c>
    </row>
    <row r="4104" spans="1:19" ht="43.2">
      <c r="A4104">
        <v>4102</v>
      </c>
      <c r="B4104" s="3" t="s">
        <v>4098</v>
      </c>
      <c r="C4104" s="3" t="s">
        <v>8205</v>
      </c>
      <c r="D4104" s="15">
        <v>500</v>
      </c>
      <c r="E4104" s="1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7">
        <f t="shared" si="257"/>
        <v>83.333333333333329</v>
      </c>
      <c r="O4104" s="5">
        <f t="shared" si="258"/>
        <v>0.27400000000000002</v>
      </c>
      <c r="P4104" s="6" t="s">
        <v>8272</v>
      </c>
      <c r="Q4104" s="6" t="s">
        <v>8273</v>
      </c>
      <c r="R4104" s="11">
        <f t="shared" si="259"/>
        <v>42475.473067129627</v>
      </c>
      <c r="S4104" s="12">
        <f t="shared" si="256"/>
        <v>42505.473067129627</v>
      </c>
    </row>
    <row r="4105" spans="1:19" ht="43.2">
      <c r="A4105">
        <v>4103</v>
      </c>
      <c r="B4105" s="3" t="s">
        <v>4099</v>
      </c>
      <c r="C4105" s="3" t="s">
        <v>8206</v>
      </c>
      <c r="D4105" s="15">
        <v>1000</v>
      </c>
      <c r="E4105" s="1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7">
        <f t="shared" si="257"/>
        <v>166.66666666666666</v>
      </c>
      <c r="O4105" s="5">
        <f t="shared" si="258"/>
        <v>0.1</v>
      </c>
      <c r="P4105" s="6" t="s">
        <v>8272</v>
      </c>
      <c r="Q4105" s="6" t="s">
        <v>8273</v>
      </c>
      <c r="R4105" s="11">
        <f t="shared" si="259"/>
        <v>42188.45793981482</v>
      </c>
      <c r="S4105" s="12">
        <f t="shared" si="256"/>
        <v>42242.397222222222</v>
      </c>
    </row>
    <row r="4106" spans="1:19" ht="43.2">
      <c r="A4106">
        <v>4104</v>
      </c>
      <c r="B4106" s="3" t="s">
        <v>4100</v>
      </c>
      <c r="C4106" s="3" t="s">
        <v>8207</v>
      </c>
      <c r="D4106" s="15">
        <v>3000</v>
      </c>
      <c r="E4106" s="1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7">
        <f t="shared" si="257"/>
        <v>214.28571428571428</v>
      </c>
      <c r="O4106" s="5">
        <f t="shared" si="258"/>
        <v>0.21366666666666667</v>
      </c>
      <c r="P4106" s="6" t="s">
        <v>8272</v>
      </c>
      <c r="Q4106" s="6" t="s">
        <v>8273</v>
      </c>
      <c r="R4106" s="11">
        <f t="shared" si="259"/>
        <v>42639.903171296297</v>
      </c>
      <c r="S4106" s="12">
        <f t="shared" si="256"/>
        <v>42669.903171296297</v>
      </c>
    </row>
    <row r="4107" spans="1:19" ht="57.6">
      <c r="A4107">
        <v>4105</v>
      </c>
      <c r="B4107" s="3" t="s">
        <v>4101</v>
      </c>
      <c r="C4107" s="3" t="s">
        <v>8208</v>
      </c>
      <c r="D4107" s="15">
        <v>33000</v>
      </c>
      <c r="E4107" s="1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7">
        <f t="shared" si="257"/>
        <v>5500</v>
      </c>
      <c r="O4107" s="5">
        <f t="shared" si="258"/>
        <v>6.9696969696969702E-2</v>
      </c>
      <c r="P4107" s="6" t="s">
        <v>8272</v>
      </c>
      <c r="Q4107" s="6" t="s">
        <v>8273</v>
      </c>
      <c r="R4107" s="11">
        <f t="shared" si="259"/>
        <v>42696.635520833333</v>
      </c>
      <c r="S4107" s="12">
        <f t="shared" si="256"/>
        <v>42729.635520833333</v>
      </c>
    </row>
    <row r="4108" spans="1:19" ht="43.2">
      <c r="A4108">
        <v>4106</v>
      </c>
      <c r="B4108" s="3" t="s">
        <v>4102</v>
      </c>
      <c r="C4108" s="3" t="s">
        <v>8209</v>
      </c>
      <c r="D4108" s="15">
        <v>5000</v>
      </c>
      <c r="E4108" s="1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7">
        <f t="shared" si="257"/>
        <v>151.5151515151515</v>
      </c>
      <c r="O4108" s="5">
        <f t="shared" si="258"/>
        <v>0.70599999999999996</v>
      </c>
      <c r="P4108" s="6" t="s">
        <v>8272</v>
      </c>
      <c r="Q4108" s="6" t="s">
        <v>8273</v>
      </c>
      <c r="R4108" s="11">
        <f t="shared" si="259"/>
        <v>42052.674375000002</v>
      </c>
      <c r="S4108" s="12">
        <f t="shared" si="256"/>
        <v>42095.666666666672</v>
      </c>
    </row>
    <row r="4109" spans="1:19" ht="43.2">
      <c r="A4109">
        <v>4107</v>
      </c>
      <c r="B4109" s="3" t="s">
        <v>4103</v>
      </c>
      <c r="C4109" s="3" t="s">
        <v>8210</v>
      </c>
      <c r="D4109" s="15">
        <v>2000</v>
      </c>
      <c r="E4109" s="1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7">
        <f t="shared" si="257"/>
        <v>500</v>
      </c>
      <c r="O4109" s="5">
        <f t="shared" si="258"/>
        <v>2.0500000000000001E-2</v>
      </c>
      <c r="P4109" s="6" t="s">
        <v>8272</v>
      </c>
      <c r="Q4109" s="6" t="s">
        <v>8273</v>
      </c>
      <c r="R4109" s="11">
        <f t="shared" si="259"/>
        <v>41883.541678240741</v>
      </c>
      <c r="S4109" s="12">
        <f t="shared" si="256"/>
        <v>41906.541678240741</v>
      </c>
    </row>
    <row r="4110" spans="1:19" ht="43.2">
      <c r="A4110">
        <v>4108</v>
      </c>
      <c r="B4110" s="3" t="s">
        <v>4104</v>
      </c>
      <c r="C4110" s="3" t="s">
        <v>8211</v>
      </c>
      <c r="D4110" s="15">
        <v>3000</v>
      </c>
      <c r="E4110" s="1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7">
        <f t="shared" si="257"/>
        <v>3000</v>
      </c>
      <c r="O4110" s="5">
        <f t="shared" si="258"/>
        <v>1.9666666666666666E-2</v>
      </c>
      <c r="P4110" s="6" t="s">
        <v>8272</v>
      </c>
      <c r="Q4110" s="6" t="s">
        <v>8273</v>
      </c>
      <c r="R4110" s="11">
        <f t="shared" si="259"/>
        <v>42766.656678240739</v>
      </c>
      <c r="S4110" s="12">
        <f t="shared" si="256"/>
        <v>42796.833333333328</v>
      </c>
    </row>
    <row r="4111" spans="1:19" ht="43.2">
      <c r="A4111">
        <v>4109</v>
      </c>
      <c r="B4111" s="3" t="s">
        <v>4105</v>
      </c>
      <c r="C4111" s="3" t="s">
        <v>8212</v>
      </c>
      <c r="D4111" s="15">
        <v>500</v>
      </c>
      <c r="E4111" s="1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7" t="e">
        <f t="shared" si="257"/>
        <v>#DIV/0!</v>
      </c>
      <c r="O4111" s="5">
        <f t="shared" si="258"/>
        <v>0</v>
      </c>
      <c r="P4111" s="6" t="s">
        <v>8272</v>
      </c>
      <c r="Q4111" s="6" t="s">
        <v>8273</v>
      </c>
      <c r="R4111" s="11">
        <f t="shared" si="259"/>
        <v>42307.164398148147</v>
      </c>
      <c r="S4111" s="12">
        <f t="shared" si="256"/>
        <v>42337.206064814818</v>
      </c>
    </row>
    <row r="4112" spans="1:19" ht="43.2">
      <c r="A4112">
        <v>4110</v>
      </c>
      <c r="B4112" s="3" t="s">
        <v>4106</v>
      </c>
      <c r="C4112" s="3" t="s">
        <v>8213</v>
      </c>
      <c r="D4112" s="15">
        <v>300</v>
      </c>
      <c r="E4112" s="1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7">
        <f t="shared" si="257"/>
        <v>50</v>
      </c>
      <c r="O4112" s="5">
        <f t="shared" si="258"/>
        <v>0.28666666666666668</v>
      </c>
      <c r="P4112" s="6" t="s">
        <v>8272</v>
      </c>
      <c r="Q4112" s="6" t="s">
        <v>8273</v>
      </c>
      <c r="R4112" s="11">
        <f t="shared" si="259"/>
        <v>42512.251747685186</v>
      </c>
      <c r="S4112" s="12">
        <f t="shared" si="256"/>
        <v>42572.251747685186</v>
      </c>
    </row>
    <row r="4113" spans="1:19" ht="43.2">
      <c r="A4113">
        <v>4111</v>
      </c>
      <c r="B4113" s="3" t="s">
        <v>4107</v>
      </c>
      <c r="C4113" s="3" t="s">
        <v>8214</v>
      </c>
      <c r="D4113" s="15">
        <v>3000</v>
      </c>
      <c r="E4113" s="1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7">
        <f t="shared" si="257"/>
        <v>500</v>
      </c>
      <c r="O4113" s="5">
        <f t="shared" si="258"/>
        <v>3.1333333333333331E-2</v>
      </c>
      <c r="P4113" s="6" t="s">
        <v>8272</v>
      </c>
      <c r="Q4113" s="6" t="s">
        <v>8273</v>
      </c>
      <c r="R4113" s="11">
        <f t="shared" si="259"/>
        <v>42028.760879629626</v>
      </c>
      <c r="S4113" s="12">
        <f t="shared" si="256"/>
        <v>42058.760879629626</v>
      </c>
    </row>
    <row r="4114" spans="1:19" ht="43.2">
      <c r="A4114">
        <v>4112</v>
      </c>
      <c r="B4114" s="3" t="s">
        <v>4108</v>
      </c>
      <c r="C4114" s="3" t="s">
        <v>6961</v>
      </c>
      <c r="D4114" s="15">
        <v>2500</v>
      </c>
      <c r="E4114" s="1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7">
        <f t="shared" si="257"/>
        <v>2500</v>
      </c>
      <c r="O4114" s="5">
        <f t="shared" si="258"/>
        <v>4.0000000000000002E-4</v>
      </c>
      <c r="P4114" s="6" t="s">
        <v>8272</v>
      </c>
      <c r="Q4114" s="6" t="s">
        <v>8273</v>
      </c>
      <c r="R4114" s="11">
        <f t="shared" si="259"/>
        <v>42400.571597222224</v>
      </c>
      <c r="S4114" s="12">
        <f t="shared" si="256"/>
        <v>42427.625</v>
      </c>
    </row>
    <row r="4115" spans="1:19" ht="43.2">
      <c r="A4115">
        <v>4113</v>
      </c>
      <c r="B4115" s="3" t="s">
        <v>4109</v>
      </c>
      <c r="C4115" s="3" t="s">
        <v>8215</v>
      </c>
      <c r="D4115" s="15">
        <v>1500</v>
      </c>
      <c r="E4115" s="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7">
        <f t="shared" si="257"/>
        <v>500</v>
      </c>
      <c r="O4115" s="5">
        <f t="shared" si="258"/>
        <v>2E-3</v>
      </c>
      <c r="P4115" s="6" t="s">
        <v>8272</v>
      </c>
      <c r="Q4115" s="6" t="s">
        <v>8273</v>
      </c>
      <c r="R4115" s="11">
        <f t="shared" si="259"/>
        <v>42358.198182870372</v>
      </c>
      <c r="S4115" s="12">
        <f t="shared" si="256"/>
        <v>42376.898611111115</v>
      </c>
    </row>
  </sheetData>
  <autoFilter ref="A1:S1" xr:uid="{9C2273BD-2976-4215-A254-23D3B4C87557}"/>
  <conditionalFormatting sqref="F2:F4115">
    <cfRule type="containsText" dxfId="2" priority="12" operator="containsText" text="failed">
      <formula>NOT(ISERROR(SEARCH("failed",F2)))</formula>
    </cfRule>
    <cfRule type="containsText" dxfId="1" priority="13" operator="containsText" text="canceled">
      <formula>NOT(ISERROR(SEARCH("canceled",F2)))</formula>
    </cfRule>
    <cfRule type="containsText" dxfId="0" priority="14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percentile" val="5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1294E-3D22-4A82-93BA-6967944999AC}">
  <sheetPr codeName="Sheet2"/>
  <dimension ref="A2:F15"/>
  <sheetViews>
    <sheetView workbookViewId="0">
      <selection activeCell="H6" sqref="H6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2" spans="1:6">
      <c r="A2" s="8" t="s">
        <v>8223</v>
      </c>
      <c r="B2" t="s">
        <v>8321</v>
      </c>
    </row>
    <row r="4" spans="1:6">
      <c r="A4" s="8" t="s">
        <v>8320</v>
      </c>
      <c r="B4" s="8" t="s">
        <v>8322</v>
      </c>
    </row>
    <row r="5" spans="1:6">
      <c r="A5" s="8" t="s">
        <v>8318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>
      <c r="A6" s="9" t="s">
        <v>8265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>
      <c r="A7" s="9" t="s">
        <v>8291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>
      <c r="A8" s="9" t="s">
        <v>8288</v>
      </c>
      <c r="B8" s="10">
        <v>80</v>
      </c>
      <c r="C8" s="10">
        <v>140</v>
      </c>
      <c r="D8" s="10"/>
      <c r="E8" s="10"/>
      <c r="F8" s="10">
        <v>220</v>
      </c>
    </row>
    <row r="9" spans="1:6">
      <c r="A9" s="9" t="s">
        <v>8286</v>
      </c>
      <c r="B9" s="10"/>
      <c r="C9" s="10"/>
      <c r="D9" s="10">
        <v>24</v>
      </c>
      <c r="E9" s="10"/>
      <c r="F9" s="10">
        <v>24</v>
      </c>
    </row>
    <row r="10" spans="1:6">
      <c r="A10" s="9" t="s">
        <v>8280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>
      <c r="A11" s="9" t="s">
        <v>8293</v>
      </c>
      <c r="B11" s="10">
        <v>103</v>
      </c>
      <c r="C11" s="10">
        <v>117</v>
      </c>
      <c r="D11" s="10"/>
      <c r="E11" s="10"/>
      <c r="F11" s="10">
        <v>220</v>
      </c>
    </row>
    <row r="12" spans="1:6">
      <c r="A12" s="9" t="s">
        <v>8277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>
      <c r="A13" s="9" t="s">
        <v>8274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>
      <c r="A14" s="9" t="s">
        <v>8272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>
      <c r="A15" s="9" t="s">
        <v>8319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8CCD2-1705-45C7-9980-A02B2B337A48}">
  <sheetPr codeName="Sheet3"/>
  <dimension ref="A1:F47"/>
  <sheetViews>
    <sheetView topLeftCell="A7" workbookViewId="0">
      <selection activeCell="F3" sqref="F3"/>
    </sheetView>
  </sheetViews>
  <sheetFormatPr defaultRowHeight="14.4"/>
  <cols>
    <col min="1" max="1" width="15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8" t="s">
        <v>8223</v>
      </c>
      <c r="B1" t="s">
        <v>8321</v>
      </c>
    </row>
    <row r="2" spans="1:6">
      <c r="A2" s="8" t="s">
        <v>8315</v>
      </c>
      <c r="B2" t="s">
        <v>8321</v>
      </c>
    </row>
    <row r="4" spans="1:6">
      <c r="A4" s="8" t="s">
        <v>8320</v>
      </c>
      <c r="B4" s="8" t="s">
        <v>8322</v>
      </c>
    </row>
    <row r="5" spans="1:6">
      <c r="A5" s="8" t="s">
        <v>8318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>
      <c r="A6" s="9" t="s">
        <v>8271</v>
      </c>
      <c r="B6" s="10"/>
      <c r="C6" s="10">
        <v>100</v>
      </c>
      <c r="D6" s="10"/>
      <c r="E6" s="10"/>
      <c r="F6" s="10">
        <v>100</v>
      </c>
    </row>
    <row r="7" spans="1:6">
      <c r="A7" s="9" t="s">
        <v>8299</v>
      </c>
      <c r="B7" s="10"/>
      <c r="C7" s="10"/>
      <c r="D7" s="10">
        <v>20</v>
      </c>
      <c r="E7" s="10"/>
      <c r="F7" s="10">
        <v>20</v>
      </c>
    </row>
    <row r="8" spans="1:6">
      <c r="A8" s="9" t="s">
        <v>8287</v>
      </c>
      <c r="B8" s="10"/>
      <c r="C8" s="10"/>
      <c r="D8" s="10">
        <v>24</v>
      </c>
      <c r="E8" s="10"/>
      <c r="F8" s="10">
        <v>24</v>
      </c>
    </row>
    <row r="9" spans="1:6">
      <c r="A9" s="9" t="s">
        <v>8313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8309</v>
      </c>
      <c r="B10" s="10">
        <v>40</v>
      </c>
      <c r="C10" s="10"/>
      <c r="D10" s="10"/>
      <c r="E10" s="10"/>
      <c r="F10" s="10">
        <v>40</v>
      </c>
    </row>
    <row r="11" spans="1:6">
      <c r="A11" s="9" t="s">
        <v>8270</v>
      </c>
      <c r="B11" s="10">
        <v>180</v>
      </c>
      <c r="C11" s="10"/>
      <c r="D11" s="10"/>
      <c r="E11" s="10"/>
      <c r="F11" s="10">
        <v>180</v>
      </c>
    </row>
    <row r="12" spans="1:6">
      <c r="A12" s="9" t="s">
        <v>8269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8285</v>
      </c>
      <c r="B13" s="10">
        <v>40</v>
      </c>
      <c r="C13" s="10"/>
      <c r="D13" s="10"/>
      <c r="E13" s="10"/>
      <c r="F13" s="10">
        <v>40</v>
      </c>
    </row>
    <row r="14" spans="1:6">
      <c r="A14" s="9" t="s">
        <v>8302</v>
      </c>
      <c r="B14" s="10"/>
      <c r="C14" s="10">
        <v>40</v>
      </c>
      <c r="D14" s="10"/>
      <c r="E14" s="10">
        <v>20</v>
      </c>
      <c r="F14" s="10">
        <v>60</v>
      </c>
    </row>
    <row r="15" spans="1:6">
      <c r="A15" s="9" t="s">
        <v>8279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8292</v>
      </c>
      <c r="B16" s="10"/>
      <c r="C16" s="10">
        <v>120</v>
      </c>
      <c r="D16" s="10">
        <v>20</v>
      </c>
      <c r="E16" s="10"/>
      <c r="F16" s="10">
        <v>140</v>
      </c>
    </row>
    <row r="17" spans="1:6">
      <c r="A17" s="9" t="s">
        <v>8303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8304</v>
      </c>
      <c r="B18" s="10">
        <v>140</v>
      </c>
      <c r="C18" s="10"/>
      <c r="D18" s="10"/>
      <c r="E18" s="10"/>
      <c r="F18" s="10">
        <v>140</v>
      </c>
    </row>
    <row r="19" spans="1:6">
      <c r="A19" s="9" t="s">
        <v>8284</v>
      </c>
      <c r="B19" s="10">
        <v>140</v>
      </c>
      <c r="C19" s="10">
        <v>20</v>
      </c>
      <c r="D19" s="10"/>
      <c r="E19" s="10"/>
      <c r="F19" s="10">
        <v>160</v>
      </c>
    </row>
    <row r="20" spans="1:6">
      <c r="A20" s="9" t="s">
        <v>8283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8311</v>
      </c>
      <c r="B21" s="10">
        <v>9</v>
      </c>
      <c r="C21" s="10">
        <v>11</v>
      </c>
      <c r="D21" s="10"/>
      <c r="E21" s="10"/>
      <c r="F21" s="10">
        <v>20</v>
      </c>
    </row>
    <row r="22" spans="1:6">
      <c r="A22" s="9" t="s">
        <v>8282</v>
      </c>
      <c r="B22" s="10">
        <v>20</v>
      </c>
      <c r="C22" s="10"/>
      <c r="D22" s="10"/>
      <c r="E22" s="10"/>
      <c r="F22" s="10">
        <v>20</v>
      </c>
    </row>
    <row r="23" spans="1:6">
      <c r="A23" s="9" t="s">
        <v>8290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8314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>
      <c r="A25" s="9" t="s">
        <v>8298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8278</v>
      </c>
      <c r="B26" s="10">
        <v>60</v>
      </c>
      <c r="C26" s="10"/>
      <c r="D26" s="10"/>
      <c r="E26" s="10"/>
      <c r="F26" s="10">
        <v>60</v>
      </c>
    </row>
    <row r="27" spans="1:6">
      <c r="A27" s="9" t="s">
        <v>8305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8294</v>
      </c>
      <c r="B28" s="10">
        <v>103</v>
      </c>
      <c r="C28" s="10">
        <v>57</v>
      </c>
      <c r="D28" s="10"/>
      <c r="E28" s="10"/>
      <c r="F28" s="10">
        <v>160</v>
      </c>
    </row>
    <row r="29" spans="1:6">
      <c r="A29" s="9" t="s">
        <v>8300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8273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>
      <c r="A31" s="9" t="s">
        <v>8301</v>
      </c>
      <c r="B31" s="10">
        <v>40</v>
      </c>
      <c r="C31" s="10"/>
      <c r="D31" s="10"/>
      <c r="E31" s="10"/>
      <c r="F31" s="10">
        <v>40</v>
      </c>
    </row>
    <row r="32" spans="1:6">
      <c r="A32" s="9" t="s">
        <v>8297</v>
      </c>
      <c r="B32" s="10">
        <v>20</v>
      </c>
      <c r="C32" s="10"/>
      <c r="D32" s="10"/>
      <c r="E32" s="10"/>
      <c r="F32" s="10">
        <v>20</v>
      </c>
    </row>
    <row r="33" spans="1:6">
      <c r="A33" s="9" t="s">
        <v>8308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8281</v>
      </c>
      <c r="B34" s="10">
        <v>260</v>
      </c>
      <c r="C34" s="10"/>
      <c r="D34" s="10"/>
      <c r="E34" s="10"/>
      <c r="F34" s="10">
        <v>260</v>
      </c>
    </row>
    <row r="35" spans="1:6">
      <c r="A35" s="9" t="s">
        <v>8268</v>
      </c>
      <c r="B35" s="10"/>
      <c r="C35" s="10"/>
      <c r="D35" s="10">
        <v>40</v>
      </c>
      <c r="E35" s="10"/>
      <c r="F35" s="10">
        <v>40</v>
      </c>
    </row>
    <row r="36" spans="1:6">
      <c r="A36" s="9" t="s">
        <v>8267</v>
      </c>
      <c r="B36" s="10">
        <v>60</v>
      </c>
      <c r="C36" s="10"/>
      <c r="D36" s="10"/>
      <c r="E36" s="10"/>
      <c r="F36" s="10">
        <v>60</v>
      </c>
    </row>
    <row r="37" spans="1:6">
      <c r="A37" s="9" t="s">
        <v>8307</v>
      </c>
      <c r="B37" s="10">
        <v>34</v>
      </c>
      <c r="C37" s="10"/>
      <c r="D37" s="10"/>
      <c r="E37" s="10">
        <v>6</v>
      </c>
      <c r="F37" s="10">
        <v>40</v>
      </c>
    </row>
    <row r="38" spans="1:6">
      <c r="A38" s="9" t="s">
        <v>8310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>
      <c r="A39" s="9" t="s">
        <v>8312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>
      <c r="A40" s="9" t="s">
        <v>8306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8266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8296</v>
      </c>
      <c r="B42" s="10"/>
      <c r="C42" s="10">
        <v>47</v>
      </c>
      <c r="D42" s="10">
        <v>10</v>
      </c>
      <c r="E42" s="10"/>
      <c r="F42" s="10">
        <v>57</v>
      </c>
    </row>
    <row r="43" spans="1:6">
      <c r="A43" s="9" t="s">
        <v>8289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8276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>
      <c r="A45" s="9" t="s">
        <v>8275</v>
      </c>
      <c r="B45" s="10"/>
      <c r="C45" s="10">
        <v>60</v>
      </c>
      <c r="D45" s="10">
        <v>100</v>
      </c>
      <c r="E45" s="10"/>
      <c r="F45" s="10">
        <v>160</v>
      </c>
    </row>
    <row r="46" spans="1:6">
      <c r="A46" s="9" t="s">
        <v>8295</v>
      </c>
      <c r="B46" s="10"/>
      <c r="C46" s="10"/>
      <c r="D46" s="10">
        <v>20</v>
      </c>
      <c r="E46" s="10"/>
      <c r="F46" s="10">
        <v>20</v>
      </c>
    </row>
    <row r="47" spans="1:6">
      <c r="A47" s="9" t="s">
        <v>8319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6E552-96A3-4CDA-84AE-9790E5ECD16B}">
  <sheetPr codeName="Sheet4"/>
  <dimension ref="A1:E18"/>
  <sheetViews>
    <sheetView workbookViewId="0">
      <selection activeCell="I1" sqref="I1"/>
    </sheetView>
  </sheetViews>
  <sheetFormatPr defaultRowHeight="14.4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8" width="22.6640625" bestFit="1" customWidth="1"/>
    <col min="9" max="9" width="17.77734375" bestFit="1" customWidth="1"/>
    <col min="10" max="10" width="27.44140625" bestFit="1" customWidth="1"/>
    <col min="11" max="11" width="10.77734375" bestFit="1" customWidth="1"/>
  </cols>
  <sheetData>
    <row r="1" spans="1:5">
      <c r="A1" s="8" t="s">
        <v>8315</v>
      </c>
      <c r="B1" t="s">
        <v>8321</v>
      </c>
    </row>
    <row r="2" spans="1:5">
      <c r="A2" s="8" t="s">
        <v>8337</v>
      </c>
      <c r="B2" t="s">
        <v>8321</v>
      </c>
    </row>
    <row r="4" spans="1:5">
      <c r="A4" s="8" t="s">
        <v>8320</v>
      </c>
      <c r="B4" s="8" t="s">
        <v>8322</v>
      </c>
    </row>
    <row r="5" spans="1:5">
      <c r="A5" s="8" t="s">
        <v>8318</v>
      </c>
      <c r="B5" t="s">
        <v>8219</v>
      </c>
      <c r="C5" t="s">
        <v>8221</v>
      </c>
      <c r="D5" t="s">
        <v>8220</v>
      </c>
      <c r="E5" t="s">
        <v>8319</v>
      </c>
    </row>
    <row r="6" spans="1:5">
      <c r="A6" s="13" t="s">
        <v>8327</v>
      </c>
      <c r="B6" s="10">
        <v>184</v>
      </c>
      <c r="C6" s="10">
        <v>148</v>
      </c>
      <c r="D6" s="10">
        <v>34</v>
      </c>
      <c r="E6" s="10">
        <v>366</v>
      </c>
    </row>
    <row r="7" spans="1:5">
      <c r="A7" s="13" t="s">
        <v>8335</v>
      </c>
      <c r="B7" s="10">
        <v>202</v>
      </c>
      <c r="C7" s="10">
        <v>106</v>
      </c>
      <c r="D7" s="10">
        <v>27</v>
      </c>
      <c r="E7" s="10">
        <v>335</v>
      </c>
    </row>
    <row r="8" spans="1:5">
      <c r="A8" s="13" t="s">
        <v>8331</v>
      </c>
      <c r="B8" s="10">
        <v>180</v>
      </c>
      <c r="C8" s="10">
        <v>109</v>
      </c>
      <c r="D8" s="10">
        <v>28</v>
      </c>
      <c r="E8" s="10">
        <v>317</v>
      </c>
    </row>
    <row r="9" spans="1:5">
      <c r="A9" s="13" t="s">
        <v>8332</v>
      </c>
      <c r="B9" s="10">
        <v>193</v>
      </c>
      <c r="C9" s="10">
        <v>102</v>
      </c>
      <c r="D9" s="10">
        <v>27</v>
      </c>
      <c r="E9" s="10">
        <v>322</v>
      </c>
    </row>
    <row r="10" spans="1:5">
      <c r="A10" s="13" t="s">
        <v>8328</v>
      </c>
      <c r="B10" s="10">
        <v>233</v>
      </c>
      <c r="C10" s="10">
        <v>125</v>
      </c>
      <c r="D10" s="10">
        <v>27</v>
      </c>
      <c r="E10" s="10">
        <v>385</v>
      </c>
    </row>
    <row r="11" spans="1:5">
      <c r="A11" s="13" t="s">
        <v>8336</v>
      </c>
      <c r="B11" s="10">
        <v>212</v>
      </c>
      <c r="C11" s="10">
        <v>149</v>
      </c>
      <c r="D11" s="10">
        <v>27</v>
      </c>
      <c r="E11" s="10">
        <v>388</v>
      </c>
    </row>
    <row r="12" spans="1:5">
      <c r="A12" s="13" t="s">
        <v>8329</v>
      </c>
      <c r="B12" s="10">
        <v>191</v>
      </c>
      <c r="C12" s="10">
        <v>147</v>
      </c>
      <c r="D12" s="10">
        <v>43</v>
      </c>
      <c r="E12" s="10">
        <v>381</v>
      </c>
    </row>
    <row r="13" spans="1:5">
      <c r="A13" s="13" t="s">
        <v>8326</v>
      </c>
      <c r="B13" s="10">
        <v>167</v>
      </c>
      <c r="C13" s="10">
        <v>136</v>
      </c>
      <c r="D13" s="10">
        <v>32</v>
      </c>
      <c r="E13" s="10">
        <v>335</v>
      </c>
    </row>
    <row r="14" spans="1:5">
      <c r="A14" s="13" t="s">
        <v>8325</v>
      </c>
      <c r="B14" s="10">
        <v>149</v>
      </c>
      <c r="C14" s="10">
        <v>125</v>
      </c>
      <c r="D14" s="10">
        <v>24</v>
      </c>
      <c r="E14" s="10">
        <v>298</v>
      </c>
    </row>
    <row r="15" spans="1:5">
      <c r="A15" s="13" t="s">
        <v>8333</v>
      </c>
      <c r="B15" s="10">
        <v>183</v>
      </c>
      <c r="C15" s="10">
        <v>151</v>
      </c>
      <c r="D15" s="10">
        <v>20</v>
      </c>
      <c r="E15" s="10">
        <v>354</v>
      </c>
    </row>
    <row r="16" spans="1:5">
      <c r="A16" s="13" t="s">
        <v>8334</v>
      </c>
      <c r="B16" s="10">
        <v>181</v>
      </c>
      <c r="C16" s="10">
        <v>113</v>
      </c>
      <c r="D16" s="10">
        <v>37</v>
      </c>
      <c r="E16" s="10">
        <v>331</v>
      </c>
    </row>
    <row r="17" spans="1:5">
      <c r="A17" s="13" t="s">
        <v>8330</v>
      </c>
      <c r="B17" s="10">
        <v>110</v>
      </c>
      <c r="C17" s="10">
        <v>119</v>
      </c>
      <c r="D17" s="10">
        <v>23</v>
      </c>
      <c r="E17" s="10">
        <v>252</v>
      </c>
    </row>
    <row r="18" spans="1:5">
      <c r="A18" s="13" t="s">
        <v>8319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EF368-1545-4F03-AF28-1B55D1CE8D0B}">
  <dimension ref="A1:K28"/>
  <sheetViews>
    <sheetView tabSelected="1" workbookViewId="0">
      <selection activeCell="L18" sqref="L18"/>
    </sheetView>
  </sheetViews>
  <sheetFormatPr defaultRowHeight="14.4"/>
  <cols>
    <col min="1" max="1" width="26.5546875" bestFit="1" customWidth="1"/>
    <col min="2" max="2" width="20.33203125" bestFit="1" customWidth="1"/>
    <col min="3" max="3" width="15.88671875" bestFit="1" customWidth="1"/>
    <col min="4" max="4" width="18.77734375" bestFit="1" customWidth="1"/>
    <col min="5" max="5" width="15.44140625" bestFit="1" customWidth="1"/>
    <col min="6" max="6" width="23.33203125" bestFit="1" customWidth="1"/>
    <col min="7" max="7" width="18.88671875" bestFit="1" customWidth="1"/>
    <col min="8" max="8" width="26.5546875" bestFit="1" customWidth="1"/>
    <col min="9" max="9" width="26.44140625" bestFit="1" customWidth="1"/>
    <col min="10" max="10" width="22.5546875" bestFit="1" customWidth="1"/>
    <col min="11" max="11" width="25.44140625" bestFit="1" customWidth="1"/>
    <col min="12" max="17" width="13.77734375" bestFit="1" customWidth="1"/>
    <col min="18" max="18" width="12" bestFit="1" customWidth="1"/>
    <col min="19" max="19" width="27" bestFit="1" customWidth="1"/>
    <col min="20" max="20" width="13.33203125" bestFit="1" customWidth="1"/>
    <col min="21" max="21" width="22.5546875" bestFit="1" customWidth="1"/>
    <col min="22" max="29" width="13.77734375" bestFit="1" customWidth="1"/>
    <col min="30" max="30" width="12" bestFit="1" customWidth="1"/>
    <col min="31" max="31" width="27" bestFit="1" customWidth="1"/>
    <col min="32" max="32" width="13.33203125" bestFit="1" customWidth="1"/>
    <col min="33" max="33" width="25.44140625" bestFit="1" customWidth="1"/>
    <col min="34" max="41" width="13.77734375" bestFit="1" customWidth="1"/>
    <col min="42" max="42" width="12" bestFit="1" customWidth="1"/>
    <col min="43" max="43" width="27" bestFit="1" customWidth="1"/>
    <col min="44" max="44" width="13.33203125" bestFit="1" customWidth="1"/>
    <col min="45" max="45" width="31.21875" bestFit="1" customWidth="1"/>
    <col min="46" max="46" width="27.33203125" bestFit="1" customWidth="1"/>
    <col min="47" max="47" width="30.21875" bestFit="1" customWidth="1"/>
  </cols>
  <sheetData>
    <row r="1" spans="1:11">
      <c r="A1" s="16" t="s">
        <v>8338</v>
      </c>
      <c r="B1" s="16" t="s">
        <v>8339</v>
      </c>
      <c r="C1" s="16" t="s">
        <v>8340</v>
      </c>
      <c r="D1" s="16" t="s">
        <v>8341</v>
      </c>
      <c r="E1" s="16" t="s">
        <v>8342</v>
      </c>
      <c r="F1" s="16" t="s">
        <v>8343</v>
      </c>
      <c r="G1" s="16" t="s">
        <v>8344</v>
      </c>
      <c r="H1" s="16" t="s">
        <v>8345</v>
      </c>
    </row>
    <row r="2" spans="1:11">
      <c r="A2" t="s">
        <v>8346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17">
        <f>(B2/E2)</f>
        <v>0.71081677704194257</v>
      </c>
      <c r="G2" s="17">
        <f>(C2/E2)</f>
        <v>0.24944812362030905</v>
      </c>
      <c r="H2" s="17">
        <f>(D2/E2)</f>
        <v>3.9735099337748346E-2</v>
      </c>
    </row>
    <row r="3" spans="1:11">
      <c r="A3" t="s">
        <v>8347</v>
      </c>
      <c r="B3">
        <f>COUNTIFS(Sheet1!$D$2:$D$4115, "&gt;=1000", Sheet1!$D$2:$D$4115,"&gt;=4999", Sheet1!$F$2:$F$4115,"Successful")</f>
        <v>932</v>
      </c>
      <c r="C3">
        <f>COUNTIFS(Sheet1!$D$2:$D$4115, "&gt;=1000", Sheet1!$D$2:$D$4115,"&lt;=4999", Sheet1!$F$2:$F$4115,"failed")</f>
        <v>420</v>
      </c>
      <c r="D3">
        <f>COUNTIFS(Sheet1!$D$2:$D$4115, "&gt;=1000", Sheet1!$D$2:$D$4115,"&lt;=4999", Sheet1!$F$2:$F$4115,"canceled")</f>
        <v>60</v>
      </c>
      <c r="E3">
        <f t="shared" ref="E3:E13" si="0">SUM(B3:D3)</f>
        <v>1412</v>
      </c>
      <c r="F3" s="17">
        <f t="shared" ref="F3:F13" si="1">(B3/E3)</f>
        <v>0.66005665722379603</v>
      </c>
      <c r="G3" s="17">
        <f t="shared" ref="G3:G13" si="2">(C3/E3)</f>
        <v>0.29745042492917845</v>
      </c>
      <c r="H3" s="17">
        <f t="shared" ref="H3:H13" si="3">(D3/E3)</f>
        <v>4.2492917847025496E-2</v>
      </c>
    </row>
    <row r="4" spans="1:11">
      <c r="A4" t="s">
        <v>8348</v>
      </c>
      <c r="B4">
        <f>COUNTIFS(Sheet1!$D$2:$D$4115, "&gt;=5000", Sheet1!$D$2:$D$4115,"&lt;=9999", Sheet1!$F$2:$F$4115,"Successful")</f>
        <v>381</v>
      </c>
      <c r="C4">
        <f>COUNTIFS(Sheet1!$D$2:$D$4115, "&gt;=5000", Sheet1!$D$2:$D$4115,"&lt;=9999", Sheet1!$F$2:$F$4115,"failed")</f>
        <v>283</v>
      </c>
      <c r="D4">
        <f>COUNTIFS(Sheet1!$D$2:$D$4115, "&gt;=5000", Sheet1!$D$2:$D$4115,"&lt;=9999", Sheet1!$F$2:$F$4115,"canceled")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11">
      <c r="A5" t="s">
        <v>8349</v>
      </c>
      <c r="B5">
        <f>COUNTIFS(Sheet1!$D$2:$D$4115, "&gt;=10000", Sheet1!$D$2:$D$4115,"&lt;=14999", Sheet1!$F$2:$F$4115,"Successful")</f>
        <v>168</v>
      </c>
      <c r="C5">
        <f>COUNTIFS(Sheet1!$D$2:$D$4115, "&gt;=10000", Sheet1!$D$2:$D$4115,"&lt;=14999", Sheet1!$F$2:$F$4115,"failed")</f>
        <v>144</v>
      </c>
      <c r="D5">
        <f>COUNTIFS(Sheet1!$D$2:$D$4115, "&gt;=10000", Sheet1!$D$2:$D$4115,"&lt;=14999", Sheet1!$F$2:$F$4115,"canceled")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11">
      <c r="A6" t="s">
        <v>8350</v>
      </c>
      <c r="B6">
        <f>COUNTIFS(Sheet1!$D$2:$D$4115, "&gt;=15000", Sheet1!$D$2:$D$4115,"&lt;=19999", Sheet1!$F$2:$F$4115,"Successful")</f>
        <v>94</v>
      </c>
      <c r="C6">
        <f>COUNTIFS(Sheet1!$D$2:$D$4115, "&gt;=15000", Sheet1!$D$2:$D$4115,"&lt;=19999", Sheet1!$F$2:$F$4115,"failed")</f>
        <v>90</v>
      </c>
      <c r="D6">
        <f>COUNTIFS(Sheet1!$D$2:$D$4115, "&gt;=15000", Sheet1!$D$2:$D$4115,"&lt;=19999", Sheet1!$F$2:$F$4115,"canceled")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11">
      <c r="A7" t="s">
        <v>8351</v>
      </c>
      <c r="B7">
        <f>COUNTIFS(Sheet1!$D$2:$D$4115, "&gt;=20000", Sheet1!$D$2:$D$4115,"&lt;=24999", Sheet1!$F$2:$F$4115,"Successful")</f>
        <v>62</v>
      </c>
      <c r="C7">
        <f>COUNTIFS(Sheet1!$D$2:$D$4115, "&gt;=20000", Sheet1!$D$2:$D$4115,"&lt;=24999", Sheet1!$F$2:$F$4115,"failed")</f>
        <v>72</v>
      </c>
      <c r="D7">
        <f>COUNTIFS(Sheet1!$D$2:$D$4115, "&gt;=20000", Sheet1!$D$2:$D$4115,"&lt;=24999", Sheet1!$F$2:$F$4115,"canceled")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11">
      <c r="A8" t="s">
        <v>8352</v>
      </c>
      <c r="B8">
        <f>COUNTIFS(Sheet1!$D$2:$D$4115, "&gt;=25000", Sheet1!$D$2:$D$4115,"&lt;=29999", Sheet1!$F$2:$F$4115,"Successful")</f>
        <v>55</v>
      </c>
      <c r="C8">
        <f>COUNTIFS(Sheet1!$D$2:$D$4115, "&gt;=25000", Sheet1!$D$2:$D$4115,"&lt;=29999", Sheet1!$F$2:$F$4115,"failed")</f>
        <v>64</v>
      </c>
      <c r="D8">
        <f>COUNTIFS(Sheet1!$D$2:$D$4115, "&gt;=25000", Sheet1!$D$2:$D$4115,"&lt;=29999", Sheet1!$F$2:$F$4115,"canceled")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11">
      <c r="A9" t="s">
        <v>8353</v>
      </c>
      <c r="B9">
        <f>COUNTIFS(Sheet1!$D$2:$D$4115, "&gt;=30000", Sheet1!$D$2:$D$4115,"&lt;=34999", Sheet1!$F$2:$F$4115,"Successful")</f>
        <v>32</v>
      </c>
      <c r="C9">
        <f>COUNTIFS(Sheet1!$D$2:$D$4115, "&gt;=30000", Sheet1!$D$2:$D$4115,"&lt;=34999", Sheet1!$F$2:$F$4115,"failed")</f>
        <v>37</v>
      </c>
      <c r="D9">
        <f>COUNTIFS(Sheet1!$D$2:$D$4115, "&gt;=30000", Sheet1!$D$2:$D$4115,"&lt;=34999", Sheet1!$F$2:$F$4115,"canceled")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11">
      <c r="A10" t="s">
        <v>8354</v>
      </c>
      <c r="B10">
        <f>COUNTIFS(Sheet1!$D$2:$D$4115, "&gt;=35000", Sheet1!$D$2:$D$4115,"&lt;=39999", Sheet1!$F$2:$F$4115,"Successful")</f>
        <v>26</v>
      </c>
      <c r="C10">
        <f>COUNTIFS(Sheet1!$D$2:$D$4115, "&gt;=35000", Sheet1!$D$2:$D$4115,"&lt;=39999", Sheet1!$F$2:$F$4115,"failed")</f>
        <v>22</v>
      </c>
      <c r="D10">
        <f>COUNTIFS(Sheet1!$D$2:$D$4115, "&gt;=35000", Sheet1!$D$2:$D$4115,"&lt;=39999", Sheet1!$F$2:$F$4115,"canceled")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11">
      <c r="A11" t="s">
        <v>8355</v>
      </c>
      <c r="B11">
        <f>COUNTIFS(Sheet1!$D$2:$D$4115, "&gt;=40000", Sheet1!$D$2:$D$4115,"&lt;=44999", Sheet1!$F$2:$F$4115,"Successful")</f>
        <v>21</v>
      </c>
      <c r="C11">
        <f>COUNTIFS(Sheet1!$D$2:$D$4115, "&gt;=40000", Sheet1!$D$2:$D$4115,"&lt;=44999", Sheet1!$F$2:$F$4115,"failed")</f>
        <v>16</v>
      </c>
      <c r="D11">
        <f>COUNTIFS(Sheet1!$D$2:$D$4115, "&gt;=40000", Sheet1!$D$2:$D$4115,"&lt;=44999", Sheet1!$F$2:$F$4115,"Canceled")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11">
      <c r="A12" t="s">
        <v>8356</v>
      </c>
      <c r="B12">
        <f>COUNTIFS(Sheet1!$D$2:$D$4115, "&gt;=45000", Sheet1!$D$2:$D$4115,"&lt;=49999", Sheet1!$F$2:$F$4115,"Successful")</f>
        <v>6</v>
      </c>
      <c r="C12">
        <f>COUNTIFS(Sheet1!$D$2:$D$4115, "&gt;=45000", Sheet1!$D$2:$D$4115,"&lt;=49999", Sheet1!$F$2:$F$4115,"failed")</f>
        <v>11</v>
      </c>
      <c r="D12">
        <f>COUNTIFS(Sheet1!$D$2:$D$4115, "&gt;=45000", Sheet1!$D$2:$D$4115,"&lt;=49999", Sheet1!$F$2:$F$4115,"canceled")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11">
      <c r="A13" t="s">
        <v>8357</v>
      </c>
      <c r="B13">
        <f>COUNTIFS(Sheet1!$D$2:$D$4115, "&gt;=50000", Sheet1!$F$2:$F$4115,"Successful")</f>
        <v>86</v>
      </c>
      <c r="C13">
        <f>COUNTIFS(Sheet1!$D$2:$D$4115, "&gt;=50000", Sheet1!$F$2:$F$4115,"failed")</f>
        <v>258</v>
      </c>
      <c r="D13">
        <f>COUNTIFS(Sheet1!$D$2:$D$4115, "&gt;=50000", Sheet1!$F$2:$F$4115,"Canceled")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  <row r="15" spans="1:11">
      <c r="H15" s="8" t="s">
        <v>8361</v>
      </c>
      <c r="I15" t="s">
        <v>8358</v>
      </c>
      <c r="J15" t="s">
        <v>8359</v>
      </c>
      <c r="K15" t="s">
        <v>8360</v>
      </c>
    </row>
    <row r="16" spans="1:11">
      <c r="H16" s="9" t="s">
        <v>8347</v>
      </c>
      <c r="I16" s="10">
        <v>0.66005665722379603</v>
      </c>
      <c r="J16" s="10">
        <v>0.29745042492917845</v>
      </c>
      <c r="K16" s="10">
        <v>4.2492917847025496E-2</v>
      </c>
    </row>
    <row r="17" spans="8:11">
      <c r="H17" s="9" t="s">
        <v>8349</v>
      </c>
      <c r="I17" s="10">
        <v>0.47727272727272729</v>
      </c>
      <c r="J17" s="10">
        <v>0.40909090909090912</v>
      </c>
      <c r="K17" s="10">
        <v>0.11363636363636363</v>
      </c>
    </row>
    <row r="18" spans="8:11">
      <c r="H18" s="9" t="s">
        <v>8350</v>
      </c>
      <c r="I18" s="10">
        <v>0.46766169154228854</v>
      </c>
      <c r="J18" s="10">
        <v>0.44776119402985076</v>
      </c>
      <c r="K18" s="10">
        <v>8.45771144278607E-2</v>
      </c>
    </row>
    <row r="19" spans="8:11">
      <c r="H19" s="9" t="s">
        <v>8351</v>
      </c>
      <c r="I19" s="10">
        <v>0.41891891891891891</v>
      </c>
      <c r="J19" s="10">
        <v>0.48648648648648651</v>
      </c>
      <c r="K19" s="10">
        <v>9.45945945945946E-2</v>
      </c>
    </row>
    <row r="20" spans="8:11">
      <c r="H20" s="9" t="s">
        <v>8352</v>
      </c>
      <c r="I20" s="10">
        <v>0.40145985401459855</v>
      </c>
      <c r="J20" s="10">
        <v>0.46715328467153283</v>
      </c>
      <c r="K20" s="10">
        <v>0.13138686131386862</v>
      </c>
    </row>
    <row r="21" spans="8:11">
      <c r="H21" s="9" t="s">
        <v>8353</v>
      </c>
      <c r="I21" s="10">
        <v>0.3902439024390244</v>
      </c>
      <c r="J21" s="10">
        <v>0.45121951219512196</v>
      </c>
      <c r="K21" s="10">
        <v>0.15853658536585366</v>
      </c>
    </row>
    <row r="22" spans="8:11">
      <c r="H22" s="9" t="s">
        <v>8354</v>
      </c>
      <c r="I22" s="10">
        <v>0.47272727272727272</v>
      </c>
      <c r="J22" s="10">
        <v>0.4</v>
      </c>
      <c r="K22" s="10">
        <v>0.12727272727272726</v>
      </c>
    </row>
    <row r="23" spans="8:11">
      <c r="H23" s="9" t="s">
        <v>8355</v>
      </c>
      <c r="I23" s="10">
        <v>0.48837209302325579</v>
      </c>
      <c r="J23" s="10">
        <v>0.37209302325581395</v>
      </c>
      <c r="K23" s="10">
        <v>0.13953488372093023</v>
      </c>
    </row>
    <row r="24" spans="8:11">
      <c r="H24" s="9" t="s">
        <v>8356</v>
      </c>
      <c r="I24" s="10">
        <v>0.2857142857142857</v>
      </c>
      <c r="J24" s="10">
        <v>0.52380952380952384</v>
      </c>
      <c r="K24" s="10">
        <v>0.19047619047619047</v>
      </c>
    </row>
    <row r="25" spans="8:11">
      <c r="H25" s="9" t="s">
        <v>8348</v>
      </c>
      <c r="I25" s="10">
        <v>0.53212290502793291</v>
      </c>
      <c r="J25" s="10">
        <v>0.39525139664804471</v>
      </c>
      <c r="K25" s="10">
        <v>7.2625698324022353E-2</v>
      </c>
    </row>
    <row r="26" spans="8:11">
      <c r="H26" s="9" t="s">
        <v>8357</v>
      </c>
      <c r="I26" s="10">
        <v>0.19369369369369369</v>
      </c>
      <c r="J26" s="10">
        <v>0.58108108108108103</v>
      </c>
      <c r="K26" s="10">
        <v>0.22522522522522523</v>
      </c>
    </row>
    <row r="27" spans="8:11">
      <c r="H27" s="9" t="s">
        <v>8346</v>
      </c>
      <c r="I27" s="10">
        <v>0.71081677704194257</v>
      </c>
      <c r="J27" s="10">
        <v>0.24944812362030905</v>
      </c>
      <c r="K27" s="10">
        <v>3.9735099337748346E-2</v>
      </c>
    </row>
    <row r="28" spans="8:11">
      <c r="H28" s="9" t="s">
        <v>8319</v>
      </c>
      <c r="I28" s="10">
        <v>5.4990607786397359</v>
      </c>
      <c r="J28" s="10">
        <v>5.0808449598178518</v>
      </c>
      <c r="K28" s="10">
        <v>1.4200942615424104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jacob</cp:lastModifiedBy>
  <dcterms:created xsi:type="dcterms:W3CDTF">2017-04-20T15:17:24Z</dcterms:created>
  <dcterms:modified xsi:type="dcterms:W3CDTF">2020-09-16T00:43:43Z</dcterms:modified>
</cp:coreProperties>
</file>