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033387/Desktop/Project Portfolio/"/>
    </mc:Choice>
  </mc:AlternateContent>
  <xr:revisionPtr revIDLastSave="0" documentId="8_{F10D8CBB-FE58-7A4A-8172-32E1A16B0546}" xr6:coauthVersionLast="47" xr6:coauthVersionMax="47" xr10:uidLastSave="{00000000-0000-0000-0000-000000000000}"/>
  <bookViews>
    <workbookView xWindow="480" yWindow="1000" windowWidth="25040" windowHeight="14400" xr2:uid="{EC0F4798-0EB2-0746-9DFA-D7D133FEA82C}"/>
  </bookViews>
  <sheets>
    <sheet name="Description" sheetId="3" r:id="rId1"/>
    <sheet name="Newest Data" sheetId="1" r:id="rId2"/>
    <sheet name="Building Key" sheetId="2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C4" i="2"/>
  <c r="C3" i="2"/>
  <c r="C2" i="2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4" i="1"/>
  <c r="E4" i="1"/>
  <c r="D4" i="1"/>
  <c r="C4" i="1"/>
  <c r="B4" i="1"/>
  <c r="F3" i="1"/>
  <c r="E3" i="1"/>
  <c r="D3" i="1"/>
  <c r="C3" i="1"/>
  <c r="B3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<sst xmlns="http://schemas.openxmlformats.org/spreadsheetml/2006/main" count="29" uniqueCount="23">
  <si>
    <t>Map Location</t>
  </si>
  <si>
    <t>Building</t>
  </si>
  <si>
    <t>Building Number</t>
  </si>
  <si>
    <t>Building Name</t>
  </si>
  <si>
    <t>Floor</t>
  </si>
  <si>
    <t>Housing?</t>
  </si>
  <si>
    <t>UofU-Hospital &gt; 0522-WPAV &gt; Floor 4</t>
  </si>
  <si>
    <t>UofU-Hospital &gt; 0522-WPAV &gt; Level A</t>
  </si>
  <si>
    <t>UofU-Hospital &gt; 0522-WPAV &gt; Level B</t>
  </si>
  <si>
    <t>UofU-Campus &gt; 0120-SKIBLDG &gt; Lower Level</t>
  </si>
  <si>
    <t>UofU-Campus &gt; 0120-SKIBLDG &gt; Level 1</t>
  </si>
  <si>
    <t>UofU-FtDouglas &gt; 0821-BENCH &gt; Floor 3</t>
  </si>
  <si>
    <t>UofU-Research &gt; 0887-675ARAP &gt; Floor 1</t>
  </si>
  <si>
    <t>Spence Eccles Ski Team Building</t>
  </si>
  <si>
    <t>Formatted Number</t>
  </si>
  <si>
    <t>West Pavilion (Hosp)</t>
  </si>
  <si>
    <t>Benchmark Plaza 821</t>
  </si>
  <si>
    <t>675 Arapeen Drive (Paradigm II)</t>
  </si>
  <si>
    <t>This is a sample of a project I created to go through all of the Wireless Access Points on the U of U campus and, based on the location information, decide what building each AP was in and whether that was classified as housing.</t>
  </si>
  <si>
    <t>I have removed AP names, MAC addresses, and IP addresses, leaving only a few of the locations, and my own cells with functions for dissecting the location cell.</t>
  </si>
  <si>
    <t>breaking down the location cell in a way that worked for every single row in the report was vital.  My functions can be found in the 'Newest Data' tab in rows B-F.</t>
  </si>
  <si>
    <t>the original dataset has over 800 rows.</t>
  </si>
  <si>
    <t>The 'Building Key' tab contains a reference sheet for the building numbers and names, made necessary by a lack of building names in the original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</si>
</sst>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1">
    <dxf>
      <numFmt numFmtId="164" formatCode="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1033387/Documents/Wireless%20AP%20Tracking/Wireless%20AP%20Tracking%20Sheet%20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ummary"/>
      <sheetName val="Newest Data"/>
      <sheetName val="Building Key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B945F5-E353-9F4B-B063-022F10DC54CE}" name="Table1" displayName="Table1" ref="A1:F11" totalsRowShown="0">
  <autoFilter ref="A1:F11" xr:uid="{28B945F5-E353-9F4B-B063-022F10DC54CE}"/>
  <tableColumns count="6">
    <tableColumn id="5" xr3:uid="{4AFB18AE-CD5E-E443-B656-AA733A08285F}" name="Map Location"/>
    <tableColumn id="10" xr3:uid="{A729563F-F214-A540-A28A-74F27CB5CC18}" name="Building">
      <calculatedColumnFormula>MID([1]!Table1[[#This Row],[Map Location]], SEARCH("&gt;",[1]!Table1[[#This Row],[Map Location]]) + 2, SEARCH("&gt;",[1]!Table1[[#This Row],[Map Location]],SEARCH("&gt;",[1]!Table1[[#This Row],[Map Location]])+1) - SEARCH("&gt;",[1]!Table1[[#This Row],[Map Location]]) - 2)</calculatedColumnFormula>
    </tableColumn>
    <tableColumn id="11" xr3:uid="{F73543D7-0A1F-1C43-A1A9-87E7E070D4DC}" name="Building Number">
      <calculatedColumnFormula>LEFT([1]!Table1[[#This Row],[Building]], 4)</calculatedColumnFormula>
    </tableColumn>
    <tableColumn id="12" xr3:uid="{ECDCBDC4-F753-4B48-8065-65E3A5B68945}" name="Building Name">
      <calculatedColumnFormula>IFERROR(INDEX([1]!Table2[#Data], MATCH([1]!Table1[[#This Row],[Building Number]], [1]!Table2[Formatted Number], 0), 2), "Building Number Not Found")</calculatedColumnFormula>
    </tableColumn>
    <tableColumn id="13" xr3:uid="{F77D6C80-DFB4-864A-8275-FC67DB655B3D}" name="Floor">
      <calculatedColumnFormula>MID([1]!Table1[[#This Row],[Map Location]], FIND("&gt;", [1]!Table1[[#This Row],[Map Location]], FIND("&gt;", [1]!Table1[[#This Row],[Map Location]])+1)+1,256)</calculatedColumnFormula>
    </tableColumn>
    <tableColumn id="14" xr3:uid="{E230D2DE-4F5D-FE46-813F-BE1FA9740C92}" name="Housing?">
      <calculatedColumnFormula>IFERROR(INDEX([1]!Table2[#Data], MATCH([1]!Table1[[#This Row],[Building Number]], [1]!Table2[Formatted Number], 0), 4), "Building Number Not Found")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06627C-ED14-6943-BEC4-C9EFDCB84F6C}" name="Table2" displayName="Table2" ref="A1:D5" totalsRowShown="0">
  <autoFilter ref="A1:D5" xr:uid="{7506627C-ED14-6943-BEC4-C9EFDCB84F6C}"/>
  <tableColumns count="4">
    <tableColumn id="1" xr3:uid="{8F610848-099B-D349-8EEC-E8FA98892B64}" name="Building Number" dataDxfId="0"/>
    <tableColumn id="2" xr3:uid="{087B1690-FAAB-E44E-AA5E-14373F3C9B1C}" name="Building Name"/>
    <tableColumn id="3" xr3:uid="{EA1A2A3B-DFF1-EE4F-BAD0-F97723AFD080}" name="Formatted Number">
      <calculatedColumnFormula>TEXT([1]!Table2[[#This Row],[Building Number]], "0000")</calculatedColumnFormula>
    </tableColumn>
    <tableColumn id="4" xr3:uid="{36A9A730-C13C-1C4D-BD14-20FE677A4F85}" name="Housing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FC89-88B3-FA42-9ADA-2FFFEF469102}">
  <dimension ref="A1:A5"/>
  <sheetViews>
    <sheetView showGridLines="0" tabSelected="1" workbookViewId="0">
      <selection activeCell="A14" sqref="A14"/>
    </sheetView>
  </sheetViews>
  <sheetFormatPr baseColWidth="10" defaultRowHeight="16" x14ac:dyDescent="0.2"/>
  <cols>
    <col min="1" max="1" width="189.1640625" customWidth="1"/>
  </cols>
  <sheetData>
    <row r="1" spans="1:1" x14ac:dyDescent="0.2">
      <c r="A1" s="3" t="s">
        <v>18</v>
      </c>
    </row>
    <row r="2" spans="1:1" x14ac:dyDescent="0.2">
      <c r="A2" s="4" t="s">
        <v>19</v>
      </c>
    </row>
    <row r="3" spans="1:1" x14ac:dyDescent="0.2">
      <c r="A3" s="4" t="s">
        <v>20</v>
      </c>
    </row>
    <row r="4" spans="1:1" x14ac:dyDescent="0.2">
      <c r="A4" s="4" t="s">
        <v>21</v>
      </c>
    </row>
    <row r="5" spans="1:1" x14ac:dyDescent="0.2">
      <c r="A5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6A75-DA73-F141-926E-A40754D20C42}">
  <dimension ref="A1:I11"/>
  <sheetViews>
    <sheetView workbookViewId="0">
      <selection activeCell="F2" sqref="F2"/>
    </sheetView>
  </sheetViews>
  <sheetFormatPr baseColWidth="10" defaultRowHeight="16" x14ac:dyDescent="0.2"/>
  <cols>
    <col min="1" max="1" width="38.83203125" bestFit="1" customWidth="1"/>
    <col min="2" max="2" width="13.83203125" bestFit="1" customWidth="1"/>
    <col min="3" max="3" width="17.5" bestFit="1" customWidth="1"/>
    <col min="4" max="4" width="28.1640625" bestFit="1" customWidth="1"/>
    <col min="6" max="6" width="11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 t="s">
        <v>6</v>
      </c>
      <c r="B2" t="str">
        <f>MID([1]!Table1[[#This Row],[Map Location]], SEARCH("&gt;",[1]!Table1[[#This Row],[Map Location]]) + 2, SEARCH("&gt;",[1]!Table1[[#This Row],[Map Location]],SEARCH("&gt;",[1]!Table1[[#This Row],[Map Location]])+1) - SEARCH("&gt;",[1]!Table1[[#This Row],[Map Location]]) - 2)</f>
        <v xml:space="preserve">0522-WPAV </v>
      </c>
      <c r="C2" t="str">
        <f>LEFT([1]!Table1[[#This Row],[Building]], 4)</f>
        <v>0522</v>
      </c>
      <c r="D2" t="str">
        <f>IFERROR(INDEX([1]!Table2[#Data], MATCH([1]!Table1[[#This Row],[Building Number]], [1]!Table2[Formatted Number], 0), 2), "Building Number Not Found")</f>
        <v>West Pavilion (Hosp)</v>
      </c>
      <c r="E2" t="str">
        <f>MID([1]!Table1[[#This Row],[Map Location]], FIND("&gt;", [1]!Table1[[#This Row],[Map Location]], FIND("&gt;", [1]!Table1[[#This Row],[Map Location]])+1)+1,256)</f>
        <v xml:space="preserve"> Floor 4</v>
      </c>
      <c r="F2" t="b">
        <f>IFERROR(INDEX([1]!Table2[#Data], MATCH([1]!Table1[[#This Row],[Building Number]], [1]!Table2[Formatted Number], 0), 4), "Building Number Not Found")</f>
        <v>0</v>
      </c>
      <c r="I2" s="1"/>
    </row>
    <row r="3" spans="1:9" x14ac:dyDescent="0.2">
      <c r="A3" t="s">
        <v>7</v>
      </c>
      <c r="B3" t="str">
        <f>MID([1]!Table1[[#This Row],[Map Location]], SEARCH("&gt;",[1]!Table1[[#This Row],[Map Location]]) + 2, SEARCH("&gt;",[1]!Table1[[#This Row],[Map Location]],SEARCH("&gt;",[1]!Table1[[#This Row],[Map Location]])+1) - SEARCH("&gt;",[1]!Table1[[#This Row],[Map Location]]) - 2)</f>
        <v xml:space="preserve">0522-WPAV </v>
      </c>
      <c r="C3" t="str">
        <f>LEFT([1]!Table1[[#This Row],[Building]], 4)</f>
        <v>0522</v>
      </c>
      <c r="D3" t="str">
        <f>IFERROR(INDEX([1]!Table2[#Data], MATCH([1]!Table1[[#This Row],[Building Number]], [1]!Table2[Formatted Number], 0), 2), "Building Number Not Found")</f>
        <v>West Pavilion (Hosp)</v>
      </c>
      <c r="E3" t="str">
        <f>MID([1]!Table1[[#This Row],[Map Location]], FIND("&gt;", [1]!Table1[[#This Row],[Map Location]], FIND("&gt;", [1]!Table1[[#This Row],[Map Location]])+1)+1,256)</f>
        <v xml:space="preserve"> Level A</v>
      </c>
      <c r="F3" t="b">
        <f>IFERROR(INDEX([1]!Table2[#Data], MATCH([1]!Table1[[#This Row],[Building Number]], [1]!Table2[Formatted Number], 0), 4), "Building Number Not Found")</f>
        <v>0</v>
      </c>
    </row>
    <row r="4" spans="1:9" x14ac:dyDescent="0.2">
      <c r="A4" t="s">
        <v>8</v>
      </c>
      <c r="B4" t="str">
        <f>MID([1]!Table1[[#This Row],[Map Location]], SEARCH("&gt;",[1]!Table1[[#This Row],[Map Location]]) + 2, SEARCH("&gt;",[1]!Table1[[#This Row],[Map Location]],SEARCH("&gt;",[1]!Table1[[#This Row],[Map Location]])+1) - SEARCH("&gt;",[1]!Table1[[#This Row],[Map Location]]) - 2)</f>
        <v xml:space="preserve">0522-WPAV </v>
      </c>
      <c r="C4" t="str">
        <f>LEFT([1]!Table1[[#This Row],[Building]], 4)</f>
        <v>0522</v>
      </c>
      <c r="D4" t="str">
        <f>IFERROR(INDEX([1]!Table2[#Data], MATCH([1]!Table1[[#This Row],[Building Number]], [1]!Table2[Formatted Number], 0), 2), "Building Number Not Found")</f>
        <v>West Pavilion (Hosp)</v>
      </c>
      <c r="E4" t="str">
        <f>MID([1]!Table1[[#This Row],[Map Location]], FIND("&gt;", [1]!Table1[[#This Row],[Map Location]], FIND("&gt;", [1]!Table1[[#This Row],[Map Location]])+1)+1,256)</f>
        <v xml:space="preserve"> Level B</v>
      </c>
      <c r="F4" t="b">
        <f>IFERROR(INDEX([1]!Table2[#Data], MATCH([1]!Table1[[#This Row],[Building Number]], [1]!Table2[Formatted Number], 0), 4), "Building Number Not Found")</f>
        <v>0</v>
      </c>
    </row>
    <row r="5" spans="1:9" x14ac:dyDescent="0.2">
      <c r="A5" t="s">
        <v>9</v>
      </c>
      <c r="B5" t="str">
        <f>MID([1]!Table1[[#This Row],[Map Location]], SEARCH("&gt;",[1]!Table1[[#This Row],[Map Location]]) + 2, SEARCH("&gt;",[1]!Table1[[#This Row],[Map Location]],SEARCH("&gt;",[1]!Table1[[#This Row],[Map Location]])+1) - SEARCH("&gt;",[1]!Table1[[#This Row],[Map Location]]) - 2)</f>
        <v xml:space="preserve">0120-SKIBLDG </v>
      </c>
      <c r="C5" t="str">
        <f>LEFT([1]!Table1[[#This Row],[Building]], 4)</f>
        <v>0120</v>
      </c>
      <c r="D5" t="str">
        <f>IFERROR(INDEX([1]!Table2[#Data], MATCH([1]!Table1[[#This Row],[Building Number]], [1]!Table2[Formatted Number], 0), 2), "Building Number Not Found")</f>
        <v>Spence Eccles Ski Team Building</v>
      </c>
      <c r="E5" t="str">
        <f>MID([1]!Table1[[#This Row],[Map Location]], FIND("&gt;", [1]!Table1[[#This Row],[Map Location]], FIND("&gt;", [1]!Table1[[#This Row],[Map Location]])+1)+1,256)</f>
        <v xml:space="preserve"> Lower Level</v>
      </c>
      <c r="F5" t="b">
        <f>IFERROR(INDEX([1]!Table2[#Data], MATCH([1]!Table1[[#This Row],[Building Number]], [1]!Table2[Formatted Number], 0), 4), "Building Number Not Found")</f>
        <v>0</v>
      </c>
    </row>
    <row r="6" spans="1:9" x14ac:dyDescent="0.2">
      <c r="A6" t="s">
        <v>10</v>
      </c>
      <c r="B6" t="str">
        <f>MID([1]!Table1[[#This Row],[Map Location]], SEARCH("&gt;",[1]!Table1[[#This Row],[Map Location]]) + 2, SEARCH("&gt;",[1]!Table1[[#This Row],[Map Location]],SEARCH("&gt;",[1]!Table1[[#This Row],[Map Location]])+1) - SEARCH("&gt;",[1]!Table1[[#This Row],[Map Location]]) - 2)</f>
        <v xml:space="preserve">0120-SKIBLDG </v>
      </c>
      <c r="C6" t="str">
        <f>LEFT([1]!Table1[[#This Row],[Building]], 4)</f>
        <v>0120</v>
      </c>
      <c r="D6" t="str">
        <f>IFERROR(INDEX([1]!Table2[#Data], MATCH([1]!Table1[[#This Row],[Building Number]], [1]!Table2[Formatted Number], 0), 2), "Building Number Not Found")</f>
        <v>Spence Eccles Ski Team Building</v>
      </c>
      <c r="E6" t="str">
        <f>MID([1]!Table1[[#This Row],[Map Location]], FIND("&gt;", [1]!Table1[[#This Row],[Map Location]], FIND("&gt;", [1]!Table1[[#This Row],[Map Location]])+1)+1,256)</f>
        <v xml:space="preserve"> Level 1</v>
      </c>
      <c r="F6" t="b">
        <f>IFERROR(INDEX([1]!Table2[#Data], MATCH([1]!Table1[[#This Row],[Building Number]], [1]!Table2[Formatted Number], 0), 4), "Building Number Not Found")</f>
        <v>0</v>
      </c>
    </row>
    <row r="7" spans="1:9" x14ac:dyDescent="0.2">
      <c r="A7" t="s">
        <v>11</v>
      </c>
      <c r="B7" t="str">
        <f>MID([1]!Table1[[#This Row],[Map Location]], SEARCH("&gt;",[1]!Table1[[#This Row],[Map Location]]) + 2, SEARCH("&gt;",[1]!Table1[[#This Row],[Map Location]],SEARCH("&gt;",[1]!Table1[[#This Row],[Map Location]])+1) - SEARCH("&gt;",[1]!Table1[[#This Row],[Map Location]]) - 2)</f>
        <v xml:space="preserve">0821-BENCH </v>
      </c>
      <c r="C7" t="str">
        <f>LEFT([1]!Table1[[#This Row],[Building]], 4)</f>
        <v>0821</v>
      </c>
      <c r="D7" t="str">
        <f>IFERROR(INDEX([1]!Table2[#Data], MATCH([1]!Table1[[#This Row],[Building Number]], [1]!Table2[Formatted Number], 0), 2), "Building Number Not Found")</f>
        <v>Benchmark Plaza 821</v>
      </c>
      <c r="E7" t="str">
        <f>MID([1]!Table1[[#This Row],[Map Location]], FIND("&gt;", [1]!Table1[[#This Row],[Map Location]], FIND("&gt;", [1]!Table1[[#This Row],[Map Location]])+1)+1,256)</f>
        <v xml:space="preserve"> Floor 3</v>
      </c>
      <c r="F7" t="b">
        <f>IFERROR(INDEX([1]!Table2[#Data], MATCH([1]!Table1[[#This Row],[Building Number]], [1]!Table2[Formatted Number], 0), 4), "Building Number Not Found")</f>
        <v>1</v>
      </c>
    </row>
    <row r="8" spans="1:9" x14ac:dyDescent="0.2">
      <c r="A8" t="s">
        <v>12</v>
      </c>
      <c r="B8" t="str">
        <f>MID([1]!Table1[[#This Row],[Map Location]], SEARCH("&gt;",[1]!Table1[[#This Row],[Map Location]]) + 2, SEARCH("&gt;",[1]!Table1[[#This Row],[Map Location]],SEARCH("&gt;",[1]!Table1[[#This Row],[Map Location]])+1) - SEARCH("&gt;",[1]!Table1[[#This Row],[Map Location]]) - 2)</f>
        <v xml:space="preserve">0887-675ARAP </v>
      </c>
      <c r="C8" t="str">
        <f>LEFT([1]!Table1[[#This Row],[Building]], 4)</f>
        <v>0887</v>
      </c>
      <c r="D8" t="str">
        <f>IFERROR(INDEX([1]!Table2[#Data], MATCH([1]!Table1[[#This Row],[Building Number]], [1]!Table2[Formatted Number], 0), 2), "Building Number Not Found")</f>
        <v>675 Arapeen Drive (Paradigm II)</v>
      </c>
      <c r="E8" t="str">
        <f>MID([1]!Table1[[#This Row],[Map Location]], FIND("&gt;", [1]!Table1[[#This Row],[Map Location]], FIND("&gt;", [1]!Table1[[#This Row],[Map Location]])+1)+1,256)</f>
        <v xml:space="preserve"> Floor 1</v>
      </c>
      <c r="F8" t="b">
        <f>IFERROR(INDEX([1]!Table2[#Data], MATCH([1]!Table1[[#This Row],[Building Number]], [1]!Table2[Formatted Number], 0), 4), "Building Number Not Found")</f>
        <v>0</v>
      </c>
    </row>
    <row r="9" spans="1:9" x14ac:dyDescent="0.2">
      <c r="A9" t="s">
        <v>12</v>
      </c>
      <c r="B9" t="str">
        <f>MID([1]!Table1[[#This Row],[Map Location]], SEARCH("&gt;",[1]!Table1[[#This Row],[Map Location]]) + 2, SEARCH("&gt;",[1]!Table1[[#This Row],[Map Location]],SEARCH("&gt;",[1]!Table1[[#This Row],[Map Location]])+1) - SEARCH("&gt;",[1]!Table1[[#This Row],[Map Location]]) - 2)</f>
        <v xml:space="preserve">0887-675ARAP </v>
      </c>
      <c r="C9" t="str">
        <f>LEFT([1]!Table1[[#This Row],[Building]], 4)</f>
        <v>0887</v>
      </c>
      <c r="D9" t="str">
        <f>IFERROR(INDEX([1]!Table2[#Data], MATCH([1]!Table1[[#This Row],[Building Number]], [1]!Table2[Formatted Number], 0), 2), "Building Number Not Found")</f>
        <v>675 Arapeen Drive (Paradigm II)</v>
      </c>
      <c r="E9" t="str">
        <f>MID([1]!Table1[[#This Row],[Map Location]], FIND("&gt;", [1]!Table1[[#This Row],[Map Location]], FIND("&gt;", [1]!Table1[[#This Row],[Map Location]])+1)+1,256)</f>
        <v xml:space="preserve"> Floor 1</v>
      </c>
      <c r="F9" t="b">
        <f>IFERROR(INDEX([1]!Table2[#Data], MATCH([1]!Table1[[#This Row],[Building Number]], [1]!Table2[Formatted Number], 0), 4), "Building Number Not Found")</f>
        <v>0</v>
      </c>
    </row>
    <row r="10" spans="1:9" x14ac:dyDescent="0.2">
      <c r="A10" t="s">
        <v>12</v>
      </c>
      <c r="B10" t="str">
        <f>MID([1]!Table1[[#This Row],[Map Location]], SEARCH("&gt;",[1]!Table1[[#This Row],[Map Location]]) + 2, SEARCH("&gt;",[1]!Table1[[#This Row],[Map Location]],SEARCH("&gt;",[1]!Table1[[#This Row],[Map Location]])+1) - SEARCH("&gt;",[1]!Table1[[#This Row],[Map Location]]) - 2)</f>
        <v xml:space="preserve">0887-675ARAP </v>
      </c>
      <c r="C10" t="str">
        <f>LEFT([1]!Table1[[#This Row],[Building]], 4)</f>
        <v>0887</v>
      </c>
      <c r="D10" t="str">
        <f>IFERROR(INDEX([1]!Table2[#Data], MATCH([1]!Table1[[#This Row],[Building Number]], [1]!Table2[Formatted Number], 0), 2), "Building Number Not Found")</f>
        <v>675 Arapeen Drive (Paradigm II)</v>
      </c>
      <c r="E10" t="str">
        <f>MID([1]!Table1[[#This Row],[Map Location]], FIND("&gt;", [1]!Table1[[#This Row],[Map Location]], FIND("&gt;", [1]!Table1[[#This Row],[Map Location]])+1)+1,256)</f>
        <v xml:space="preserve"> Floor 1</v>
      </c>
      <c r="F10" t="b">
        <f>IFERROR(INDEX([1]!Table2[#Data], MATCH([1]!Table1[[#This Row],[Building Number]], [1]!Table2[Formatted Number], 0), 4), "Building Number Not Found")</f>
        <v>0</v>
      </c>
    </row>
    <row r="11" spans="1:9" x14ac:dyDescent="0.2">
      <c r="A11" t="s">
        <v>12</v>
      </c>
      <c r="B11" t="str">
        <f>MID([1]!Table1[[#This Row],[Map Location]], SEARCH("&gt;",[1]!Table1[[#This Row],[Map Location]]) + 2, SEARCH("&gt;",[1]!Table1[[#This Row],[Map Location]],SEARCH("&gt;",[1]!Table1[[#This Row],[Map Location]])+1) - SEARCH("&gt;",[1]!Table1[[#This Row],[Map Location]]) - 2)</f>
        <v xml:space="preserve">0887-675ARAP </v>
      </c>
      <c r="C11" t="str">
        <f>LEFT([1]!Table1[[#This Row],[Building]], 4)</f>
        <v>0887</v>
      </c>
      <c r="D11" t="str">
        <f>IFERROR(INDEX([1]!Table2[#Data], MATCH([1]!Table1[[#This Row],[Building Number]], [1]!Table2[Formatted Number], 0), 2), "Building Number Not Found")</f>
        <v>675 Arapeen Drive (Paradigm II)</v>
      </c>
      <c r="E11" t="str">
        <f>MID([1]!Table1[[#This Row],[Map Location]], FIND("&gt;", [1]!Table1[[#This Row],[Map Location]], FIND("&gt;", [1]!Table1[[#This Row],[Map Location]])+1)+1,256)</f>
        <v xml:space="preserve"> Floor 1</v>
      </c>
      <c r="F11" t="b">
        <f>IFERROR(INDEX([1]!Table2[#Data], MATCH([1]!Table1[[#This Row],[Building Number]], [1]!Table2[Formatted Number], 0), 4), "Building Number Not Found")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C41D-E81F-0F4E-A59A-6A3C883AFD1C}">
  <dimension ref="A1:D5"/>
  <sheetViews>
    <sheetView workbookViewId="0">
      <selection activeCell="B10" sqref="B10"/>
    </sheetView>
  </sheetViews>
  <sheetFormatPr baseColWidth="10" defaultRowHeight="16" x14ac:dyDescent="0.2"/>
  <cols>
    <col min="1" max="1" width="17.33203125" customWidth="1"/>
    <col min="2" max="2" width="28.1640625" bestFit="1" customWidth="1"/>
    <col min="3" max="3" width="19.33203125" customWidth="1"/>
    <col min="4" max="4" width="11.1640625" customWidth="1"/>
  </cols>
  <sheetData>
    <row r="1" spans="1:4" ht="17" customHeight="1" x14ac:dyDescent="0.2">
      <c r="A1" s="2" t="s">
        <v>2</v>
      </c>
      <c r="B1" t="s">
        <v>3</v>
      </c>
      <c r="C1" t="s">
        <v>14</v>
      </c>
      <c r="D1" t="s">
        <v>5</v>
      </c>
    </row>
    <row r="2" spans="1:4" x14ac:dyDescent="0.2">
      <c r="A2" s="2">
        <v>120</v>
      </c>
      <c r="B2" t="s">
        <v>13</v>
      </c>
      <c r="C2" t="str">
        <f>TEXT([1]!Table2[[#This Row],[Building Number]], "0000")</f>
        <v>0001</v>
      </c>
      <c r="D2" t="b">
        <v>0</v>
      </c>
    </row>
    <row r="3" spans="1:4" x14ac:dyDescent="0.2">
      <c r="A3" s="2">
        <v>522</v>
      </c>
      <c r="B3" t="s">
        <v>15</v>
      </c>
      <c r="C3" t="str">
        <f>TEXT([1]!Table2[[#This Row],[Building Number]], "0000")</f>
        <v>0002</v>
      </c>
      <c r="D3" t="b">
        <v>0</v>
      </c>
    </row>
    <row r="4" spans="1:4" x14ac:dyDescent="0.2">
      <c r="A4" s="2">
        <v>821</v>
      </c>
      <c r="B4" t="s">
        <v>16</v>
      </c>
      <c r="C4" t="str">
        <f>TEXT([1]!Table2[[#This Row],[Building Number]], "0000")</f>
        <v>0003</v>
      </c>
      <c r="D4" t="b">
        <v>1</v>
      </c>
    </row>
    <row r="5" spans="1:4" x14ac:dyDescent="0.2">
      <c r="A5" s="2">
        <v>887</v>
      </c>
      <c r="B5" t="s">
        <v>17</v>
      </c>
      <c r="C5" t="str">
        <f>TEXT([1]!Table2[[#This Row],[Building Number]], "0000")</f>
        <v>0004</v>
      </c>
      <c r="D5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Newest Data</vt:lpstr>
      <vt:lpstr>Building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2022-01-27T19:25:16Z</dcterms:created>
  <dcterms:modified xsi:type="dcterms:W3CDTF">2022-01-27T19:38:00Z</dcterms:modified>
</cp:coreProperties>
</file>