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38400" windowHeight="20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F53" i="1"/>
  <c r="F51" i="1"/>
  <c r="F45" i="1"/>
  <c r="F44" i="1"/>
  <c r="F41" i="1"/>
  <c r="F39" i="1"/>
  <c r="F38" i="1"/>
  <c r="F32" i="1"/>
  <c r="F28" i="1"/>
  <c r="F17" i="1"/>
  <c r="F18" i="1"/>
  <c r="F8" i="1"/>
  <c r="F10" i="1"/>
  <c r="F12" i="1"/>
  <c r="F14" i="1"/>
  <c r="F34" i="1"/>
  <c r="F24" i="1"/>
  <c r="F27" i="1"/>
</calcChain>
</file>

<file path=xl/sharedStrings.xml><?xml version="1.0" encoding="utf-8"?>
<sst xmlns="http://schemas.openxmlformats.org/spreadsheetml/2006/main" count="54" uniqueCount="51">
  <si>
    <t>Harvard Distribution Company</t>
  </si>
  <si>
    <t>Balance Sheet</t>
  </si>
  <si>
    <t>As of December 31, 2012</t>
  </si>
  <si>
    <t>Assets</t>
  </si>
  <si>
    <t>Current assets:</t>
  </si>
  <si>
    <t>Cash</t>
  </si>
  <si>
    <t>Accounts Receivable</t>
  </si>
  <si>
    <t>Short-term investments</t>
  </si>
  <si>
    <t>Less: Allowance for doubtful accounts</t>
  </si>
  <si>
    <t>Accounts receivable, net</t>
  </si>
  <si>
    <t>Merchandise inventory</t>
  </si>
  <si>
    <t>Prepaid insurance</t>
  </si>
  <si>
    <t>Total current assets</t>
  </si>
  <si>
    <t>Property, plant, and equipment:</t>
  </si>
  <si>
    <t>Land, at cost</t>
  </si>
  <si>
    <t>Building, at cost</t>
  </si>
  <si>
    <t>Less: Accumulated depreciation</t>
  </si>
  <si>
    <t>Building, net</t>
  </si>
  <si>
    <t>Equipment, at cost</t>
  </si>
  <si>
    <t>Less accumulated depreciation</t>
  </si>
  <si>
    <t>Equipment, net</t>
  </si>
  <si>
    <t>Property, plant, and equipment, net</t>
  </si>
  <si>
    <t>Total assets</t>
  </si>
  <si>
    <t>Liabilities and Stockholders' Equity</t>
  </si>
  <si>
    <t>Current liabilities:</t>
  </si>
  <si>
    <t>Accounts payable</t>
  </si>
  <si>
    <t>Note payable</t>
  </si>
  <si>
    <t>Interest payable</t>
  </si>
  <si>
    <t>Dividends payable</t>
  </si>
  <si>
    <t>Unearned revenue</t>
  </si>
  <si>
    <t>Total current liabilities</t>
  </si>
  <si>
    <t>Total liabilities</t>
  </si>
  <si>
    <t>Stockholders' equity</t>
  </si>
  <si>
    <t>Contributed capital</t>
  </si>
  <si>
    <t>Common stock</t>
  </si>
  <si>
    <t>Additional paid-in capital</t>
  </si>
  <si>
    <t>Total contributed capital</t>
  </si>
  <si>
    <t>Retained earnings</t>
  </si>
  <si>
    <t>Total stockholders' equity</t>
  </si>
  <si>
    <t>Total liabilities and stockholders' equity</t>
  </si>
  <si>
    <t>&lt;-check</t>
  </si>
  <si>
    <t>Non-current assets:</t>
  </si>
  <si>
    <t>Others</t>
  </si>
  <si>
    <t>Long-term investment</t>
  </si>
  <si>
    <t>Total non-current assets</t>
  </si>
  <si>
    <t>Parcel of land held for sale</t>
  </si>
  <si>
    <t>Total other assets</t>
  </si>
  <si>
    <t>Income taxes payable, due March 2013</t>
  </si>
  <si>
    <t>Additional paid in capital</t>
  </si>
  <si>
    <t>Preferred stock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</si>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</sst>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5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165" fontId="0" fillId="0" borderId="0" xfId="0" applyNumberFormat="1"/>
    <xf numFmtId="6" fontId="0" fillId="0" borderId="0" xfId="0" applyNumberForma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40" sqref="F40"/>
    </sheetView>
  </sheetViews>
  <sheetFormatPr baseColWidth="10" defaultRowHeight="15" x14ac:dyDescent="0"/>
  <cols>
    <col min="2" max="2" width="32" bestFit="1" customWidth="1"/>
    <col min="3" max="3" width="21.1640625" bestFit="1" customWidth="1"/>
    <col min="5" max="5" width="33.33203125" bestFit="1" customWidth="1"/>
    <col min="6" max="6" width="12.5" bestFit="1" customWidth="1"/>
  </cols>
  <sheetData>
    <row r="1" spans="1:7">
      <c r="E1" s="3" t="s">
        <v>0</v>
      </c>
    </row>
    <row r="2" spans="1:7">
      <c r="E2" s="3" t="s">
        <v>1</v>
      </c>
    </row>
    <row r="3" spans="1:7">
      <c r="E3" s="3" t="s">
        <v>2</v>
      </c>
    </row>
    <row r="5" spans="1:7">
      <c r="E5" s="1" t="s">
        <v>3</v>
      </c>
    </row>
    <row r="6" spans="1:7">
      <c r="A6" t="s">
        <v>4</v>
      </c>
    </row>
    <row r="7" spans="1:7">
      <c r="B7" t="s">
        <v>5</v>
      </c>
      <c r="F7" s="5">
        <v>40000</v>
      </c>
    </row>
    <row r="8" spans="1:7">
      <c r="B8" s="2" t="s">
        <v>6</v>
      </c>
      <c r="F8">
        <f>140000+11000</f>
        <v>151000</v>
      </c>
      <c r="G8" t="s">
        <v>40</v>
      </c>
    </row>
    <row r="9" spans="1:7">
      <c r="B9" t="s">
        <v>8</v>
      </c>
      <c r="F9" s="4">
        <v>10500</v>
      </c>
    </row>
    <row r="10" spans="1:7">
      <c r="C10" t="s">
        <v>9</v>
      </c>
      <c r="F10" s="4">
        <f>F8-F9</f>
        <v>140500</v>
      </c>
    </row>
    <row r="11" spans="1:7">
      <c r="B11" t="s">
        <v>10</v>
      </c>
      <c r="F11" s="4">
        <v>255000</v>
      </c>
    </row>
    <row r="12" spans="1:7">
      <c r="B12" t="s">
        <v>7</v>
      </c>
      <c r="F12" s="4">
        <f>63000+25000</f>
        <v>88000</v>
      </c>
    </row>
    <row r="13" spans="1:7">
      <c r="B13" t="s">
        <v>11</v>
      </c>
    </row>
    <row r="14" spans="1:7">
      <c r="E14" t="s">
        <v>12</v>
      </c>
      <c r="F14" s="5">
        <f>SUM(F7:F13)</f>
        <v>685000</v>
      </c>
    </row>
    <row r="16" spans="1:7">
      <c r="A16" t="s">
        <v>41</v>
      </c>
    </row>
    <row r="17" spans="1:6">
      <c r="B17" t="s">
        <v>43</v>
      </c>
      <c r="F17" s="5">
        <f>150000+50000</f>
        <v>200000</v>
      </c>
    </row>
    <row r="18" spans="1:6">
      <c r="E18" t="s">
        <v>44</v>
      </c>
      <c r="F18" s="5">
        <f>F17</f>
        <v>200000</v>
      </c>
    </row>
    <row r="20" spans="1:6">
      <c r="A20" t="s">
        <v>13</v>
      </c>
    </row>
    <row r="21" spans="1:6">
      <c r="B21" t="s">
        <v>14</v>
      </c>
      <c r="F21">
        <v>225000</v>
      </c>
    </row>
    <row r="22" spans="1:6">
      <c r="B22" t="s">
        <v>15</v>
      </c>
      <c r="F22" s="4">
        <v>600000</v>
      </c>
    </row>
    <row r="23" spans="1:6">
      <c r="B23" t="s">
        <v>16</v>
      </c>
      <c r="F23" s="4">
        <v>-200000</v>
      </c>
    </row>
    <row r="24" spans="1:6">
      <c r="C24" t="s">
        <v>17</v>
      </c>
      <c r="F24" s="4">
        <f>F22+F23</f>
        <v>400000</v>
      </c>
    </row>
    <row r="25" spans="1:6">
      <c r="B25" t="s">
        <v>18</v>
      </c>
      <c r="F25">
        <v>227300</v>
      </c>
    </row>
    <row r="26" spans="1:6">
      <c r="B26" t="s">
        <v>19</v>
      </c>
      <c r="F26" s="4">
        <v>-64000</v>
      </c>
    </row>
    <row r="27" spans="1:6">
      <c r="C27" t="s">
        <v>20</v>
      </c>
      <c r="F27" s="4">
        <f>F25+F26</f>
        <v>163300</v>
      </c>
    </row>
    <row r="28" spans="1:6">
      <c r="B28" t="s">
        <v>21</v>
      </c>
      <c r="F28">
        <f>SUM(F25:F26,F21:F23)</f>
        <v>788300</v>
      </c>
    </row>
    <row r="30" spans="1:6">
      <c r="A30" t="s">
        <v>42</v>
      </c>
    </row>
    <row r="31" spans="1:6">
      <c r="B31" t="s">
        <v>45</v>
      </c>
      <c r="F31" s="6">
        <v>75000</v>
      </c>
    </row>
    <row r="32" spans="1:6">
      <c r="E32" t="s">
        <v>46</v>
      </c>
      <c r="F32" s="6">
        <f>F31</f>
        <v>75000</v>
      </c>
    </row>
    <row r="34" spans="1:6">
      <c r="E34" t="s">
        <v>22</v>
      </c>
      <c r="F34" s="6">
        <f>F32+F28+F18+F14</f>
        <v>1748300</v>
      </c>
    </row>
    <row r="36" spans="1:6">
      <c r="E36" s="1" t="s">
        <v>23</v>
      </c>
    </row>
    <row r="37" spans="1:6">
      <c r="A37" t="s">
        <v>24</v>
      </c>
    </row>
    <row r="38" spans="1:6">
      <c r="B38" t="s">
        <v>25</v>
      </c>
      <c r="F38">
        <f>86200-5000</f>
        <v>81200</v>
      </c>
    </row>
    <row r="39" spans="1:6">
      <c r="B39" t="s">
        <v>26</v>
      </c>
      <c r="F39">
        <f>8*50000</f>
        <v>400000</v>
      </c>
    </row>
    <row r="40" spans="1:6">
      <c r="B40" t="s">
        <v>47</v>
      </c>
      <c r="F40">
        <v>18000</v>
      </c>
    </row>
    <row r="41" spans="1:6">
      <c r="B41" t="s">
        <v>27</v>
      </c>
      <c r="F41">
        <f>6000*13</f>
        <v>78000</v>
      </c>
    </row>
    <row r="42" spans="1:6">
      <c r="B42" t="s">
        <v>28</v>
      </c>
      <c r="F42">
        <v>50000</v>
      </c>
    </row>
    <row r="43" spans="1:6">
      <c r="B43" t="s">
        <v>29</v>
      </c>
    </row>
    <row r="44" spans="1:6">
      <c r="C44" t="s">
        <v>30</v>
      </c>
      <c r="F44">
        <f>SUM(F38:F43)</f>
        <v>627200</v>
      </c>
    </row>
    <row r="45" spans="1:6">
      <c r="E45" t="s">
        <v>31</v>
      </c>
      <c r="F45">
        <f>F44</f>
        <v>627200</v>
      </c>
    </row>
    <row r="47" spans="1:6">
      <c r="A47" t="s">
        <v>32</v>
      </c>
    </row>
    <row r="48" spans="1:6">
      <c r="B48" t="s">
        <v>49</v>
      </c>
      <c r="F48" s="3" t="s">
        <v>50</v>
      </c>
    </row>
    <row r="49" spans="2:6">
      <c r="B49" t="s">
        <v>34</v>
      </c>
      <c r="F49" s="4">
        <v>100000</v>
      </c>
    </row>
    <row r="50" spans="2:6">
      <c r="B50" t="s">
        <v>48</v>
      </c>
      <c r="F50">
        <v>500000</v>
      </c>
    </row>
    <row r="51" spans="2:6">
      <c r="C51" t="s">
        <v>36</v>
      </c>
      <c r="F51" s="4">
        <f>F50+F49</f>
        <v>600000</v>
      </c>
    </row>
    <row r="52" spans="2:6">
      <c r="B52" t="s">
        <v>37</v>
      </c>
      <c r="F52">
        <v>494100</v>
      </c>
    </row>
    <row r="53" spans="2:6">
      <c r="C53" t="s">
        <v>38</v>
      </c>
      <c r="F53">
        <f>F52</f>
        <v>494100</v>
      </c>
    </row>
    <row r="54" spans="2:6">
      <c r="D54" t="s">
        <v>39</v>
      </c>
      <c r="F54">
        <f>F53+F45</f>
        <v>1121300</v>
      </c>
    </row>
    <row r="57" spans="2:6">
      <c r="B57" t="s">
        <v>33</v>
      </c>
    </row>
    <row r="58" spans="2:6">
      <c r="B58" t="s">
        <v>34</v>
      </c>
    </row>
    <row r="59" spans="2:6">
      <c r="B59" t="s">
        <v>35</v>
      </c>
    </row>
    <row r="60" spans="2:6">
      <c r="C60" t="s">
        <v>36</v>
      </c>
    </row>
    <row r="61" spans="2:6">
      <c r="B6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Wall</dc:creator>
  <cp:lastModifiedBy>Jacob Wall</cp:lastModifiedBy>
  <dcterms:created xsi:type="dcterms:W3CDTF">2013-02-14T01:21:43Z</dcterms:created>
  <dcterms:modified xsi:type="dcterms:W3CDTF">2013-02-14T02:14:51Z</dcterms:modified>
</cp:coreProperties>
</file>