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8800" windowHeight="16520"/>
  </bookViews>
  <sheets>
    <sheet name="Q1-IncStmt Given Info" sheetId="1" r:id="rId1"/>
    <sheet name="Q2BalSheet-GivenInfo" sheetId="2" r:id="rId2"/>
    <sheet name="Q3-P&amp;G Disc Op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3" l="1"/>
  <c r="B29" i="3"/>
  <c r="B31" i="3"/>
  <c r="B33" i="3"/>
  <c r="F23" i="3"/>
  <c r="D46" i="2"/>
  <c r="D41" i="2"/>
  <c r="D35" i="2"/>
  <c r="D30" i="2"/>
  <c r="D21" i="2"/>
  <c r="D12" i="2"/>
  <c r="E38" i="1"/>
  <c r="E43" i="1"/>
  <c r="C38" i="1"/>
  <c r="C43" i="1"/>
  <c r="E27" i="1"/>
  <c r="C27" i="1"/>
</calcChain>
</file>

<file path=xl/sharedStrings.xml><?xml version="1.0" encoding="utf-8"?>
<sst xmlns="http://schemas.openxmlformats.org/spreadsheetml/2006/main" count="160" uniqueCount="149">
  <si>
    <t>ACCT 3311 - Spring 2013</t>
  </si>
  <si>
    <t>Preparation of Income Statement</t>
  </si>
  <si>
    <t>on December 31.  Frazee Corporation owns and operates a chain of children's clothing stores, and also</t>
  </si>
  <si>
    <t>owns and operates a chain of home furnishings stores throughout the Southern United States.  Each</t>
  </si>
  <si>
    <t>business is considered a component, because Frazee is able to distinguish the results of operations</t>
  </si>
  <si>
    <t>and cash flows for each business individually.</t>
  </si>
  <si>
    <t>In February, 2012, the Company decided to sell the home furnishings business, but continued to operate the</t>
  </si>
  <si>
    <t xml:space="preserve">           (In thousands of dollars)</t>
  </si>
  <si>
    <t xml:space="preserve"> For the Year Ended December 31, 2012</t>
  </si>
  <si>
    <t>Children's Clothing</t>
  </si>
  <si>
    <t>Home Furnishings</t>
  </si>
  <si>
    <t>Stores Component</t>
  </si>
  <si>
    <t>Sales revenue</t>
  </si>
  <si>
    <t>Cost of goods sold</t>
  </si>
  <si>
    <t>Selling, general and administrative expenses</t>
  </si>
  <si>
    <t xml:space="preserve">Inventory write-down (impairment loss) </t>
  </si>
  <si>
    <t>Interest expense on long-term debt</t>
  </si>
  <si>
    <t>Gain/ (loss) on disposal of store computer equipment</t>
  </si>
  <si>
    <t>Gain/(loss) from flood</t>
  </si>
  <si>
    <t>Gain/(loss) on sale of discontinued component</t>
  </si>
  <si>
    <t xml:space="preserve">          Preliminary income before taxes (Pre-tax Income)</t>
  </si>
  <si>
    <t>Additional information:</t>
  </si>
  <si>
    <t>1. Assume that the company's tax rate of 40% applies to all revenues, expenses, gains, and losses.</t>
  </si>
  <si>
    <t>2. Inventory write-downs were due to obsolete inventory resulting from incorrectly forecasting style trends.</t>
  </si>
  <si>
    <t xml:space="preserve">3. Several of the clothing stores were severely damaged in a region that has no recorded history </t>
  </si>
  <si>
    <t>of floods. The flood damage is considered unusual, infrequent, and material.</t>
  </si>
  <si>
    <t>Preferred</t>
  </si>
  <si>
    <t>Common</t>
  </si>
  <si>
    <t>Number of shares outstanding, December 31, 2011</t>
  </si>
  <si>
    <t>Number of shares outstanding, December 31, 2012</t>
  </si>
  <si>
    <t xml:space="preserve">                           Dividends per share</t>
  </si>
  <si>
    <t xml:space="preserve">                           Total amount of dividends declared</t>
  </si>
  <si>
    <t>(Not in thousands)</t>
  </si>
  <si>
    <t>Required:</t>
  </si>
  <si>
    <t>Prepare Frazee Corporation's 2012 income statement (Multiple-Step, 2-Subtotal), in good form,</t>
  </si>
  <si>
    <t>(No form or template is given.)</t>
  </si>
  <si>
    <t xml:space="preserve">        </t>
  </si>
  <si>
    <t>Problem Set #1- Q1</t>
  </si>
  <si>
    <t>In the EPS section, show detailed calculations (the equation) for each EPS amount presented and</t>
  </si>
  <si>
    <t>for the weighted-average number of shares outstanding. The Income Statement must be typed.</t>
  </si>
  <si>
    <t xml:space="preserve">the business until it was sold. That business was sold on September 1, 2012, and Frazee Corp. recognized </t>
  </si>
  <si>
    <t xml:space="preserve">a pretax loss of $10 million on the disposal, which is reflected in the numbers below.  Frazee Corp. will </t>
  </si>
  <si>
    <t xml:space="preserve">including Earnings Per Share.   </t>
  </si>
  <si>
    <t>Additional shares issued, October 1, 2012</t>
  </si>
  <si>
    <t>ACCT 3311 - Spring 2013 - Problem Set #1, Page 3</t>
  </si>
  <si>
    <t>1/17/2013; rev. 1/27/2013  CD</t>
  </si>
  <si>
    <t>2.</t>
  </si>
  <si>
    <t>Preparation of corrected balance sheet (classified) - As of December 31, 2012.</t>
  </si>
  <si>
    <r>
      <t xml:space="preserve">Harvard Distribution Company's new bookkeeper prepared the following </t>
    </r>
    <r>
      <rPr>
        <i/>
        <u/>
        <sz val="10"/>
        <rFont val="Arial"/>
        <family val="2"/>
      </rPr>
      <t>preliminary</t>
    </r>
    <r>
      <rPr>
        <i/>
        <sz val="10"/>
        <rFont val="Arial"/>
        <family val="2"/>
      </rPr>
      <t xml:space="preserve"> balance sheet:</t>
    </r>
  </si>
  <si>
    <t>Assets:</t>
  </si>
  <si>
    <t xml:space="preserve">Cash </t>
  </si>
  <si>
    <t>Short-term investments</t>
  </si>
  <si>
    <t>Trade accounts receivable</t>
  </si>
  <si>
    <t xml:space="preserve">Land </t>
  </si>
  <si>
    <t>Building, net of accumulated depreciation of $200,000</t>
  </si>
  <si>
    <t>Equipment, net of accumulated depreciation of $64,000</t>
  </si>
  <si>
    <t>Merchandise inventory</t>
  </si>
  <si>
    <t>Liabilities &amp; Stockholders' Equity:</t>
  </si>
  <si>
    <t>Allowance for doubtful accounts</t>
  </si>
  <si>
    <t>Accounts payable</t>
  </si>
  <si>
    <t>Income taxes payable, due March 2013</t>
  </si>
  <si>
    <t>Note payable to Park Cities Bank ($50,000 principal due each Aug. 31 through Aug. 31, 2020;</t>
  </si>
  <si>
    <t xml:space="preserve">  and interest payable of $6,000 as of Dec. 31, 2012, due Aug. 31, 2013 )</t>
  </si>
  <si>
    <t>Dividends payable, due 2/14/2013</t>
  </si>
  <si>
    <t>Total stockholders' equity</t>
  </si>
  <si>
    <t>Additional Information:</t>
  </si>
  <si>
    <t>1.  Cash on the bookkeeper's balance sheet includes the following:</t>
  </si>
  <si>
    <t xml:space="preserve">     a.  Checking account at Bank of University Park</t>
  </si>
  <si>
    <t xml:space="preserve">     b.  Checks dated Dec. 31, 2012, and prior - received but not yet deposited</t>
  </si>
  <si>
    <t xml:space="preserve">     c.  Compensating balance required until Aug. 31, 2019--to support note payable</t>
  </si>
  <si>
    <t xml:space="preserve">     d.  Investment in U.S. Treasury bills with original maturity of 4 weeks.</t>
  </si>
  <si>
    <t xml:space="preserve">     e.  Cash surrender value of life insurance policy on the company president</t>
  </si>
  <si>
    <t xml:space="preserve">     f.  Certificates of deposit with original maturity of 180 days</t>
  </si>
  <si>
    <t>2. Trade Accounts Receivable on the bookkeeper's balance sheet includes the following:</t>
  </si>
  <si>
    <t xml:space="preserve">    a.  Accounts receivable from customers - debit balances</t>
  </si>
  <si>
    <t xml:space="preserve">    b.  Accounts receivable from customers - credit balances</t>
  </si>
  <si>
    <t xml:space="preserve">    c.  Receivable due Feb. 1, 2013, from sale of used PP&amp;E</t>
  </si>
  <si>
    <t>3.  Merchandise inventory and Accounts Payable on the bookkeeper's balance sheet</t>
  </si>
  <si>
    <t xml:space="preserve">     includes $5,000 for inventory items received on a consignment basis.</t>
  </si>
  <si>
    <t>4.   Short-term investments on the bookkeeper's balance sheet includes the following:</t>
  </si>
  <si>
    <t xml:space="preserve">     a.  Check dated Jan. 3, 2013 -  received from customer but not yet deposited</t>
  </si>
  <si>
    <t xml:space="preserve">     b.  Note Receivable (principal due 12/1/2013)</t>
  </si>
  <si>
    <t>5. Land on the bookkeeper's balance sheet includes the following items:</t>
  </si>
  <si>
    <t xml:space="preserve">     a.  Land (Site of existing warehouse; Cost, $225,000; Appraised value, $300,000)</t>
  </si>
  <si>
    <t xml:space="preserve">     b.  Land purchased for investment (speculative) purposes</t>
  </si>
  <si>
    <t xml:space="preserve">     c.  Parcel of land held for sale; Management estimates sale will occur after 2013.</t>
  </si>
  <si>
    <t>5. Stockholders' Equity:</t>
  </si>
  <si>
    <t xml:space="preserve">    a.  Common stock:  1,000,000 shares authorized; $2 par value; 50,000 shares issued</t>
  </si>
  <si>
    <t xml:space="preserve">          and outstanding at Dec. 31, 2012; total amount invested = $12 per share.</t>
  </si>
  <si>
    <t>?</t>
  </si>
  <si>
    <t xml:space="preserve">   b.   Preferred stock: 100,000 shares authorized; $10 par value; none issued</t>
  </si>
  <si>
    <t xml:space="preserve">   c.   Retained earnings</t>
  </si>
  <si>
    <r>
      <t>Required</t>
    </r>
    <r>
      <rPr>
        <b/>
        <i/>
        <sz val="10"/>
        <rFont val="Arial"/>
        <family val="2"/>
      </rPr>
      <t xml:space="preserve">: Prepare a Dec. 31, 2012 </t>
    </r>
    <r>
      <rPr>
        <b/>
        <i/>
        <u/>
        <sz val="10"/>
        <rFont val="Arial"/>
        <family val="2"/>
      </rPr>
      <t>classified</t>
    </r>
    <r>
      <rPr>
        <b/>
        <i/>
        <sz val="10"/>
        <rFont val="Arial"/>
        <family val="2"/>
      </rPr>
      <t xml:space="preserve"> balance sheet, </t>
    </r>
    <r>
      <rPr>
        <b/>
        <i/>
        <u/>
        <sz val="10"/>
        <rFont val="Arial"/>
        <family val="2"/>
      </rPr>
      <t>in good form</t>
    </r>
    <r>
      <rPr>
        <b/>
        <i/>
        <sz val="10"/>
        <rFont val="Arial"/>
        <family val="2"/>
      </rPr>
      <t xml:space="preserve">, making any </t>
    </r>
  </si>
  <si>
    <t>necessary corrections to the bookkeeper's version.  Also note the following:</t>
  </si>
  <si>
    <t xml:space="preserve">    -For the Property, Plant and Equipment section, use the most detailed format we</t>
  </si>
  <si>
    <t xml:space="preserve">     have studied (see the "Dallas Electronics" Alternate Solution for the Balance Sheet).</t>
  </si>
  <si>
    <t xml:space="preserve">    -Type your Balance Sheet (no template provided).</t>
  </si>
  <si>
    <t xml:space="preserve">    -Include documentation clearly detailing how you arrived at any line items you </t>
  </si>
  <si>
    <t xml:space="preserve">     changed or created.  (Refer to Ch. 5 homework problems)</t>
  </si>
  <si>
    <t>ACCT 3311 - Spring 2013 - Problem Set 1, Part B</t>
  </si>
  <si>
    <t>3. Reporting Discontinued Operations Results for Fiscal 2008 (Year ended June 30, 2008) - The Proctor &amp; Gamble Company</t>
  </si>
  <si>
    <t xml:space="preserve">Attached is Proctor &amp; Gamble's Statement of Earnings published in its Fiscal 2008 Annual Report --which includes the 2008 results, </t>
  </si>
  <si>
    <r>
      <t xml:space="preserve">as well as 2007 and 2006 for comparison.  </t>
    </r>
    <r>
      <rPr>
        <b/>
        <sz val="11"/>
        <rFont val="Calibri"/>
        <family val="2"/>
        <scheme val="minor"/>
      </rPr>
      <t>Notice that there was no "Discontinued Operations" reported.</t>
    </r>
  </si>
  <si>
    <t>In November 2008 (which was in Fiscal 2009), the Company completed the divestiture of its Folgers Coffee business.</t>
  </si>
  <si>
    <t xml:space="preserve">Generally accepted accounting principles require that the results of discontinued operations be separately reported net of tax, for all periods </t>
  </si>
  <si>
    <t>presented in the comparative financial statements.  This means that in the year the Discontinued Operation is first reported, the previous years'</t>
  </si>
  <si>
    <r>
      <t>results that are presented must be</t>
    </r>
    <r>
      <rPr>
        <i/>
        <u/>
        <sz val="11"/>
        <rFont val="Arial Narrow"/>
        <family val="2"/>
      </rPr>
      <t xml:space="preserve">reclassified </t>
    </r>
    <r>
      <rPr>
        <i/>
        <sz val="11"/>
        <rFont val="Arial Narrow"/>
        <family val="2"/>
      </rPr>
      <t>to reflect the subsequently discontinued business as if it had already been discontinued during those years.</t>
    </r>
  </si>
  <si>
    <t>[The analysis you will complete for Fiscal 2008 could also be donefor Fiscal 2007--but you are not being asked to do that in this problem!]</t>
  </si>
  <si>
    <t>(A)   Identify the differences in the classification of certain Fiscal 2008 results in the 2008 Earnings Statement originally published</t>
  </si>
  <si>
    <t>in the 2008 Annual Report, versus the 2008 results published in the 2009 Annual Report, by completing the last two columns</t>
  </si>
  <si>
    <t>in the analysis below.</t>
  </si>
  <si>
    <t xml:space="preserve">               Fiscal Year 2008 results (In millions)</t>
  </si>
  <si>
    <r>
      <rPr>
        <b/>
        <i/>
        <sz val="12"/>
        <rFont val="Calibri"/>
        <family val="2"/>
        <scheme val="minor"/>
      </rPr>
      <t>2008</t>
    </r>
    <r>
      <rPr>
        <i/>
        <sz val="12"/>
        <rFont val="Calibri"/>
        <family val="2"/>
        <scheme val="minor"/>
      </rPr>
      <t xml:space="preserve"> As</t>
    </r>
  </si>
  <si>
    <r>
      <rPr>
        <b/>
        <sz val="12"/>
        <rFont val="Calibri"/>
        <family val="2"/>
        <scheme val="minor"/>
      </rPr>
      <t>2008</t>
    </r>
    <r>
      <rPr>
        <sz val="12"/>
        <rFont val="Calibri"/>
        <family val="2"/>
        <scheme val="minor"/>
      </rPr>
      <t xml:space="preserve"> As</t>
    </r>
  </si>
  <si>
    <t>Difference</t>
  </si>
  <si>
    <t>originally</t>
  </si>
  <si>
    <t>reported</t>
  </si>
  <si>
    <t>(Equals</t>
  </si>
  <si>
    <t>in 2009</t>
  </si>
  <si>
    <t>Operating</t>
  </si>
  <si>
    <t>in 2008</t>
  </si>
  <si>
    <t>Annual</t>
  </si>
  <si>
    <t>Results for</t>
  </si>
  <si>
    <t>Statement of Earnings</t>
  </si>
  <si>
    <t>Annual Report</t>
  </si>
  <si>
    <t>Report</t>
  </si>
  <si>
    <t>Coffee Business)</t>
  </si>
  <si>
    <t>NET SALES</t>
  </si>
  <si>
    <t>Cost of products sold</t>
  </si>
  <si>
    <t>OPERATING INCOME</t>
  </si>
  <si>
    <t>Interest expense</t>
  </si>
  <si>
    <t>Other non-operating income, net</t>
  </si>
  <si>
    <r>
      <t>EARNINGS [</t>
    </r>
    <r>
      <rPr>
        <b/>
        <i/>
        <sz val="11"/>
        <color theme="1"/>
        <rFont val="Calibri"/>
        <family val="2"/>
        <scheme val="minor"/>
      </rPr>
      <t>FROM CONTINUING OPERATIONS]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>BEFORE INCOME TAXES</t>
    </r>
  </si>
  <si>
    <r>
      <t>Income taxes [</t>
    </r>
    <r>
      <rPr>
        <b/>
        <i/>
        <sz val="11"/>
        <color theme="1"/>
        <rFont val="Calibri"/>
        <family val="2"/>
        <scheme val="minor"/>
      </rPr>
      <t>on continuing operations]</t>
    </r>
  </si>
  <si>
    <r>
      <t>[</t>
    </r>
    <r>
      <rPr>
        <b/>
        <i/>
        <sz val="11"/>
        <color theme="1"/>
        <rFont val="Calibri"/>
        <family val="2"/>
        <scheme val="minor"/>
      </rPr>
      <t>NET EARNINGS FROM CONTINUING OPERATIONS]</t>
    </r>
  </si>
  <si>
    <r>
      <t>[</t>
    </r>
    <r>
      <rPr>
        <b/>
        <i/>
        <sz val="11"/>
        <color theme="1"/>
        <rFont val="Calibri"/>
        <family val="2"/>
        <scheme val="minor"/>
      </rPr>
      <t>NET EARNINGS FROM DISCONTINUED OPERATIONS]</t>
    </r>
  </si>
  <si>
    <t>NET EARNINGS</t>
  </si>
  <si>
    <t>ACCT 3311 - Spring 2013 - Problem Set 1, Part B, Question 3 continued</t>
  </si>
  <si>
    <t>Note:  You may prefer to answer these questions in a Word document:</t>
  </si>
  <si>
    <t>3.(B)  Examine the table in Footnote 12, "Discontinued Operations."  The 2008 results in the table should match the differences</t>
  </si>
  <si>
    <t xml:space="preserve">           you identified (except note that Net Sales of the discontinued business for 2008 is off by $1--it is given as $1,754 in the footnote,</t>
  </si>
  <si>
    <t xml:space="preserve">           but is calculated as $1,755 in your analysis (this difference was already calculated for you.)</t>
  </si>
  <si>
    <t xml:space="preserve">          What was the after-tax earnings in Fiscal 2008 of the discontinued business?  $_________________</t>
  </si>
  <si>
    <t xml:space="preserve">    (C ) How is P&amp;G's method of  reporting of results for the discontinued business helpful to users of the financial statements--</t>
  </si>
  <si>
    <r>
      <t xml:space="preserve">          </t>
    </r>
    <r>
      <rPr>
        <i/>
        <sz val="11"/>
        <color theme="1"/>
        <rFont val="Calibri"/>
        <family val="2"/>
        <scheme val="minor"/>
      </rPr>
      <t xml:space="preserve"> identify two characteristics of the Conceptual Framework of Accounting and explain how each is illustrated.</t>
    </r>
  </si>
  <si>
    <r>
      <t>Preliminary</t>
    </r>
    <r>
      <rPr>
        <sz val="18"/>
        <rFont val="Arial"/>
        <family val="2"/>
      </rPr>
      <t xml:space="preserve"> information for Frazee Corporation is presented below.  The Company's fiscal year ends</t>
    </r>
  </si>
  <si>
    <r>
      <rPr>
        <u/>
        <sz val="18"/>
        <rFont val="Arial"/>
        <family val="2"/>
      </rPr>
      <t>not</t>
    </r>
    <r>
      <rPr>
        <sz val="18"/>
        <rFont val="Arial"/>
        <family val="2"/>
      </rPr>
      <t xml:space="preserve"> have any continuing involvement with this business after the sale.</t>
    </r>
  </si>
  <si>
    <r>
      <t xml:space="preserve">4.  </t>
    </r>
    <r>
      <rPr>
        <u/>
        <sz val="18"/>
        <rFont val="Arial"/>
        <family val="2"/>
      </rPr>
      <t>Share information (</t>
    </r>
    <r>
      <rPr>
        <b/>
        <u/>
        <sz val="18"/>
        <rFont val="Arial"/>
        <family val="2"/>
      </rPr>
      <t>not in thousands</t>
    </r>
    <r>
      <rPr>
        <u/>
        <sz val="18"/>
        <rFont val="Arial"/>
        <family val="2"/>
      </rPr>
      <t>):</t>
    </r>
  </si>
  <si>
    <r>
      <t>5.  Dividends declared during 2012 were as follows (</t>
    </r>
    <r>
      <rPr>
        <b/>
        <sz val="18"/>
        <rFont val="Arial"/>
        <family val="2"/>
      </rPr>
      <t>not in thousands)</t>
    </r>
    <r>
      <rPr>
        <sz val="18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</si>
</sst>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 Narrow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i/>
      <u/>
      <sz val="10"/>
      <name val="Arial"/>
      <family val="2"/>
    </font>
    <font>
      <i/>
      <sz val="10"/>
      <name val="Arial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u/>
      <sz val="10"/>
      <name val="Arial Narrow"/>
      <family val="2"/>
    </font>
    <font>
      <i/>
      <sz val="8"/>
      <name val="Arial Narrow"/>
      <family val="2"/>
    </font>
    <font>
      <u val="singleAccounting"/>
      <sz val="10"/>
      <name val="Arial Narrow"/>
      <family val="2"/>
    </font>
    <font>
      <b/>
      <i/>
      <u/>
      <sz val="10"/>
      <name val="Arial"/>
      <family val="2"/>
    </font>
    <font>
      <b/>
      <i/>
      <sz val="10"/>
      <name val="Arial Narrow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name val="Arial Narrow"/>
      <family val="2"/>
    </font>
    <font>
      <i/>
      <sz val="11"/>
      <name val="Arial Narrow"/>
      <family val="2"/>
    </font>
    <font>
      <i/>
      <u/>
      <sz val="11"/>
      <name val="Arial Narrow"/>
      <family val="2"/>
    </font>
    <font>
      <i/>
      <sz val="11"/>
      <color theme="1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name val="Arial Narrow"/>
      <family val="2"/>
    </font>
    <font>
      <b/>
      <u/>
      <sz val="18"/>
      <name val="Arial"/>
      <family val="2"/>
    </font>
    <font>
      <u/>
      <sz val="18"/>
      <name val="Arial"/>
      <family val="2"/>
    </font>
    <font>
      <b/>
      <i/>
      <sz val="18"/>
      <name val="Arial"/>
      <family val="2"/>
    </font>
    <font>
      <b/>
      <sz val="18"/>
      <name val="Arial Narrow"/>
      <family val="2"/>
    </font>
    <font>
      <b/>
      <u/>
      <sz val="18"/>
      <name val="Arial Narrow"/>
      <family val="2"/>
    </font>
    <font>
      <i/>
      <u/>
      <sz val="18"/>
      <name val="Arial"/>
      <family val="2"/>
    </font>
    <font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 applyFill="1" applyBorder="1"/>
    <xf numFmtId="0" fontId="0" fillId="0" borderId="0" xfId="0" applyFill="1"/>
    <xf numFmtId="0" fontId="12" fillId="0" borderId="0" xfId="0" applyFont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3" fillId="0" borderId="0" xfId="0" applyFont="1" applyFill="1"/>
    <xf numFmtId="14" fontId="4" fillId="0" borderId="0" xfId="0" applyNumberFormat="1" applyFont="1"/>
    <xf numFmtId="0" fontId="5" fillId="0" borderId="0" xfId="0" applyFont="1"/>
    <xf numFmtId="0" fontId="15" fillId="0" borderId="0" xfId="0" applyFont="1"/>
    <xf numFmtId="0" fontId="16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9" fillId="0" borderId="0" xfId="2" applyNumberFormat="1" applyFont="1"/>
    <xf numFmtId="0" fontId="9" fillId="3" borderId="0" xfId="0" applyFont="1" applyFill="1"/>
    <xf numFmtId="165" fontId="9" fillId="0" borderId="0" xfId="1" applyNumberFormat="1" applyFont="1" applyBorder="1"/>
    <xf numFmtId="165" fontId="9" fillId="0" borderId="0" xfId="1" applyNumberFormat="1" applyFont="1"/>
    <xf numFmtId="165" fontId="9" fillId="0" borderId="1" xfId="1" applyNumberFormat="1" applyFont="1" applyBorder="1"/>
    <xf numFmtId="164" fontId="5" fillId="0" borderId="2" xfId="2" applyNumberFormat="1" applyFont="1" applyBorder="1"/>
    <xf numFmtId="164" fontId="5" fillId="0" borderId="3" xfId="2" applyNumberFormat="1" applyFont="1" applyBorder="1"/>
    <xf numFmtId="0" fontId="10" fillId="0" borderId="0" xfId="0" applyFont="1"/>
    <xf numFmtId="0" fontId="10" fillId="0" borderId="0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 applyFill="1"/>
    <xf numFmtId="0" fontId="9" fillId="0" borderId="0" xfId="0" applyFont="1" applyFill="1"/>
    <xf numFmtId="165" fontId="9" fillId="0" borderId="0" xfId="0" applyNumberFormat="1" applyFont="1" applyFill="1" applyBorder="1"/>
    <xf numFmtId="165" fontId="9" fillId="0" borderId="1" xfId="1" applyNumberFormat="1" applyFont="1" applyFill="1" applyBorder="1"/>
    <xf numFmtId="49" fontId="9" fillId="0" borderId="0" xfId="0" applyNumberFormat="1" applyFont="1"/>
    <xf numFmtId="165" fontId="9" fillId="0" borderId="0" xfId="0" applyNumberFormat="1" applyFont="1"/>
    <xf numFmtId="164" fontId="9" fillId="0" borderId="0" xfId="2" applyNumberFormat="1" applyFont="1" applyFill="1"/>
    <xf numFmtId="165" fontId="17" fillId="0" borderId="0" xfId="0" applyNumberFormat="1" applyFont="1" applyFill="1" applyBorder="1"/>
    <xf numFmtId="165" fontId="9" fillId="0" borderId="0" xfId="0" applyNumberFormat="1" applyFont="1" applyFill="1"/>
    <xf numFmtId="165" fontId="9" fillId="0" borderId="0" xfId="0" applyNumberFormat="1" applyFont="1" applyAlignment="1">
      <alignment horizontal="right"/>
    </xf>
    <xf numFmtId="165" fontId="9" fillId="0" borderId="1" xfId="0" applyNumberFormat="1" applyFont="1" applyBorder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Border="1"/>
    <xf numFmtId="0" fontId="0" fillId="2" borderId="0" xfId="0" applyFill="1" applyBorder="1"/>
    <xf numFmtId="0" fontId="1" fillId="0" borderId="0" xfId="24"/>
    <xf numFmtId="0" fontId="21" fillId="0" borderId="0" xfId="24" applyFont="1"/>
    <xf numFmtId="0" fontId="23" fillId="0" borderId="0" xfId="24" applyFont="1"/>
    <xf numFmtId="0" fontId="24" fillId="0" borderId="0" xfId="24" applyFont="1"/>
    <xf numFmtId="0" fontId="26" fillId="0" borderId="0" xfId="24" applyFont="1"/>
    <xf numFmtId="0" fontId="18" fillId="0" borderId="0" xfId="24" applyFont="1"/>
    <xf numFmtId="0" fontId="22" fillId="0" borderId="0" xfId="24" applyFont="1"/>
    <xf numFmtId="0" fontId="14" fillId="0" borderId="0" xfId="24" applyFont="1"/>
    <xf numFmtId="0" fontId="27" fillId="0" borderId="0" xfId="24" applyFont="1"/>
    <xf numFmtId="0" fontId="28" fillId="0" borderId="1" xfId="24" applyFont="1" applyBorder="1"/>
    <xf numFmtId="0" fontId="27" fillId="0" borderId="1" xfId="24" applyFont="1" applyBorder="1"/>
    <xf numFmtId="0" fontId="29" fillId="0" borderId="1" xfId="24" applyFont="1" applyBorder="1"/>
    <xf numFmtId="0" fontId="29" fillId="0" borderId="0" xfId="24" applyFont="1"/>
    <xf numFmtId="0" fontId="30" fillId="0" borderId="0" xfId="24" applyFont="1" applyAlignment="1">
      <alignment horizontal="center"/>
    </xf>
    <xf numFmtId="0" fontId="27" fillId="0" borderId="0" xfId="24" applyFont="1" applyAlignment="1">
      <alignment horizontal="center"/>
    </xf>
    <xf numFmtId="0" fontId="28" fillId="0" borderId="0" xfId="24" applyFont="1" applyAlignment="1">
      <alignment horizontal="center"/>
    </xf>
    <xf numFmtId="0" fontId="32" fillId="0" borderId="0" xfId="24" applyFont="1"/>
    <xf numFmtId="0" fontId="30" fillId="0" borderId="1" xfId="24" applyFont="1" applyBorder="1" applyAlignment="1">
      <alignment horizontal="center"/>
    </xf>
    <xf numFmtId="0" fontId="30" fillId="0" borderId="0" xfId="24" applyFont="1" applyBorder="1" applyAlignment="1">
      <alignment horizontal="center"/>
    </xf>
    <xf numFmtId="0" fontId="27" fillId="0" borderId="1" xfId="24" applyFont="1" applyBorder="1" applyAlignment="1">
      <alignment horizontal="center"/>
    </xf>
    <xf numFmtId="164" fontId="0" fillId="0" borderId="0" xfId="25" applyNumberFormat="1" applyFont="1"/>
    <xf numFmtId="0" fontId="1" fillId="0" borderId="0" xfId="24" applyFont="1"/>
    <xf numFmtId="164" fontId="1" fillId="0" borderId="0" xfId="24" applyNumberFormat="1" applyFont="1"/>
    <xf numFmtId="165" fontId="0" fillId="0" borderId="0" xfId="26" applyNumberFormat="1" applyFont="1"/>
    <xf numFmtId="165" fontId="0" fillId="0" borderId="1" xfId="26" applyNumberFormat="1" applyFont="1" applyBorder="1"/>
    <xf numFmtId="165" fontId="0" fillId="0" borderId="0" xfId="26" applyNumberFormat="1" applyFont="1" applyFill="1" applyBorder="1"/>
    <xf numFmtId="165" fontId="0" fillId="0" borderId="1" xfId="26" applyNumberFormat="1" applyFont="1" applyFill="1" applyBorder="1"/>
    <xf numFmtId="164" fontId="0" fillId="0" borderId="3" xfId="25" applyNumberFormat="1" applyFont="1" applyBorder="1"/>
    <xf numFmtId="0" fontId="35" fillId="0" borderId="0" xfId="24" applyFont="1"/>
    <xf numFmtId="0" fontId="1" fillId="2" borderId="0" xfId="24" applyFill="1"/>
    <xf numFmtId="0" fontId="20" fillId="2" borderId="0" xfId="24" applyFont="1" applyFill="1"/>
    <xf numFmtId="49" fontId="0" fillId="2" borderId="0" xfId="0" applyNumberFormat="1" applyFill="1"/>
    <xf numFmtId="0" fontId="36" fillId="3" borderId="0" xfId="0" applyFont="1" applyFill="1"/>
    <xf numFmtId="0" fontId="37" fillId="0" borderId="0" xfId="0" applyFont="1"/>
    <xf numFmtId="14" fontId="37" fillId="0" borderId="0" xfId="0" applyNumberFormat="1" applyFont="1" applyFill="1"/>
    <xf numFmtId="0" fontId="37" fillId="3" borderId="0" xfId="0" applyFont="1" applyFill="1"/>
    <xf numFmtId="0" fontId="38" fillId="0" borderId="0" xfId="0" applyFont="1" applyFill="1"/>
    <xf numFmtId="0" fontId="37" fillId="2" borderId="0" xfId="0" applyFont="1" applyFill="1"/>
    <xf numFmtId="0" fontId="39" fillId="2" borderId="0" xfId="0" applyFont="1" applyFill="1"/>
    <xf numFmtId="0" fontId="36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 applyAlignment="1">
      <alignment horizontal="center"/>
    </xf>
    <xf numFmtId="0" fontId="38" fillId="0" borderId="0" xfId="0" applyFont="1"/>
    <xf numFmtId="164" fontId="43" fillId="0" borderId="0" xfId="2" applyNumberFormat="1" applyFont="1" applyAlignment="1">
      <alignment horizontal="center"/>
    </xf>
    <xf numFmtId="0" fontId="43" fillId="0" borderId="0" xfId="0" applyFont="1" applyAlignment="1">
      <alignment horizontal="center"/>
    </xf>
    <xf numFmtId="164" fontId="37" fillId="0" borderId="0" xfId="2" applyNumberFormat="1" applyFont="1" applyFill="1" applyBorder="1"/>
    <xf numFmtId="0" fontId="37" fillId="0" borderId="0" xfId="0" applyFont="1" applyFill="1" applyBorder="1"/>
    <xf numFmtId="165" fontId="37" fillId="0" borderId="0" xfId="1" applyNumberFormat="1" applyFont="1" applyFill="1" applyBorder="1"/>
    <xf numFmtId="0" fontId="37" fillId="0" borderId="0" xfId="0" applyFont="1" applyFill="1"/>
    <xf numFmtId="165" fontId="37" fillId="0" borderId="1" xfId="1" applyNumberFormat="1" applyFont="1" applyFill="1" applyBorder="1"/>
    <xf numFmtId="0" fontId="39" fillId="0" borderId="0" xfId="0" applyFont="1" applyFill="1"/>
    <xf numFmtId="0" fontId="40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165" fontId="37" fillId="0" borderId="0" xfId="1" applyNumberFormat="1" applyFont="1" applyFill="1" applyAlignment="1">
      <alignment horizontal="right"/>
    </xf>
    <xf numFmtId="165" fontId="45" fillId="0" borderId="0" xfId="1" applyNumberFormat="1" applyFont="1" applyFill="1" applyAlignment="1">
      <alignment horizontal="right"/>
    </xf>
    <xf numFmtId="43" fontId="37" fillId="0" borderId="1" xfId="1" applyFont="1" applyFill="1" applyBorder="1"/>
    <xf numFmtId="165" fontId="44" fillId="0" borderId="0" xfId="1" applyNumberFormat="1" applyFont="1" applyFill="1"/>
    <xf numFmtId="165" fontId="37" fillId="0" borderId="0" xfId="0" applyNumberFormat="1" applyFont="1" applyFill="1"/>
    <xf numFmtId="165" fontId="45" fillId="0" borderId="0" xfId="0" applyNumberFormat="1" applyFont="1" applyFill="1"/>
    <xf numFmtId="6" fontId="37" fillId="0" borderId="0" xfId="0" applyNumberFormat="1" applyFont="1" applyFill="1" applyAlignment="1">
      <alignment horizontal="right"/>
    </xf>
    <xf numFmtId="164" fontId="45" fillId="0" borderId="0" xfId="2" applyNumberFormat="1" applyFont="1" applyFill="1" applyAlignment="1">
      <alignment horizontal="right"/>
    </xf>
    <xf numFmtId="0" fontId="42" fillId="0" borderId="0" xfId="0" applyFont="1" applyFill="1"/>
    <xf numFmtId="44" fontId="37" fillId="0" borderId="0" xfId="2" applyFont="1" applyFill="1" applyBorder="1" applyAlignment="1">
      <alignment horizontal="center"/>
    </xf>
    <xf numFmtId="44" fontId="45" fillId="0" borderId="0" xfId="2" applyFont="1" applyFill="1" applyAlignment="1">
      <alignment horizontal="center"/>
    </xf>
    <xf numFmtId="164" fontId="37" fillId="0" borderId="0" xfId="2" applyNumberFormat="1" applyFont="1" applyFill="1"/>
    <xf numFmtId="49" fontId="36" fillId="0" borderId="0" xfId="0" applyNumberFormat="1" applyFont="1"/>
    <xf numFmtId="0" fontId="41" fillId="0" borderId="0" xfId="0" applyFont="1" applyFill="1"/>
    <xf numFmtId="0" fontId="45" fillId="0" borderId="0" xfId="0" applyFont="1"/>
  </cellXfs>
  <cellStyles count="27">
    <cellStyle name="Comma" xfId="1" builtinId="3"/>
    <cellStyle name="Comma 2" xfId="3"/>
    <cellStyle name="Comma 2 2" xfId="4"/>
    <cellStyle name="Comma 3" xfId="5"/>
    <cellStyle name="Comma 4" xfId="6"/>
    <cellStyle name="Comma 5" xfId="7"/>
    <cellStyle name="Comma 6" xfId="8"/>
    <cellStyle name="Comma 7" xfId="9"/>
    <cellStyle name="Comma 8" xfId="26"/>
    <cellStyle name="Currency" xfId="2" builtinId="4"/>
    <cellStyle name="Currency 2" xfId="10"/>
    <cellStyle name="Currency 2 2" xfId="11"/>
    <cellStyle name="Currency 3" xfId="12"/>
    <cellStyle name="Currency 4" xfId="13"/>
    <cellStyle name="Currency 5" xfId="14"/>
    <cellStyle name="Currency 6" xfId="15"/>
    <cellStyle name="Currency 7" xfId="16"/>
    <cellStyle name="Currency 8" xfId="25"/>
    <cellStyle name="Normal" xfId="0" builtinId="0"/>
    <cellStyle name="Normal 2" xfId="17"/>
    <cellStyle name="Normal 3" xfId="18"/>
    <cellStyle name="Normal 4" xfId="19"/>
    <cellStyle name="Normal 5" xfId="20"/>
    <cellStyle name="Normal 6" xfId="21"/>
    <cellStyle name="Normal 7" xfId="22"/>
    <cellStyle name="Normal 8" xfId="23"/>
    <cellStyle name="Normal 9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B12" sqref="B12"/>
    </sheetView>
  </sheetViews>
  <sheetFormatPr baseColWidth="10" defaultColWidth="8.83203125" defaultRowHeight="12" x14ac:dyDescent="0"/>
  <cols>
    <col min="1" max="1" width="3.6640625" customWidth="1"/>
    <col min="2" max="2" width="145" bestFit="1" customWidth="1"/>
    <col min="3" max="3" width="57.5" bestFit="1" customWidth="1"/>
    <col min="4" max="4" width="4.6640625" customWidth="1"/>
    <col min="5" max="5" width="28.1640625" bestFit="1" customWidth="1"/>
  </cols>
  <sheetData>
    <row r="1" spans="1:5" ht="21">
      <c r="A1" s="72" t="s">
        <v>0</v>
      </c>
      <c r="B1" s="72"/>
      <c r="C1" s="73"/>
      <c r="D1" s="73"/>
      <c r="E1" s="74">
        <v>41287</v>
      </c>
    </row>
    <row r="2" spans="1:5" ht="22">
      <c r="A2" s="72" t="s">
        <v>37</v>
      </c>
      <c r="B2" s="75"/>
      <c r="C2" s="73"/>
      <c r="D2" s="73"/>
      <c r="E2" s="76"/>
    </row>
    <row r="3" spans="1:5" ht="21">
      <c r="A3" s="77">
        <v>1</v>
      </c>
      <c r="B3" s="78" t="s">
        <v>1</v>
      </c>
      <c r="C3" s="73"/>
      <c r="D3" s="73"/>
      <c r="E3" s="73"/>
    </row>
    <row r="4" spans="1:5" ht="21">
      <c r="A4" s="73"/>
      <c r="B4" s="79" t="s">
        <v>145</v>
      </c>
      <c r="C4" s="73"/>
      <c r="D4" s="73"/>
      <c r="E4" s="73"/>
    </row>
    <row r="5" spans="1:5" ht="21">
      <c r="A5" s="73"/>
      <c r="B5" s="73" t="s">
        <v>2</v>
      </c>
      <c r="C5" s="73"/>
      <c r="D5" s="73"/>
      <c r="E5" s="73"/>
    </row>
    <row r="6" spans="1:5" ht="21">
      <c r="A6" s="73"/>
      <c r="B6" s="73" t="s">
        <v>3</v>
      </c>
      <c r="C6" s="73"/>
      <c r="D6" s="73"/>
      <c r="E6" s="73"/>
    </row>
    <row r="7" spans="1:5" ht="21">
      <c r="A7" s="73"/>
      <c r="B7" s="73" t="s">
        <v>4</v>
      </c>
      <c r="C7" s="73"/>
      <c r="D7" s="73"/>
      <c r="E7" s="73"/>
    </row>
    <row r="8" spans="1:5" ht="21">
      <c r="A8" s="73"/>
      <c r="B8" s="73" t="s">
        <v>5</v>
      </c>
      <c r="C8" s="73"/>
      <c r="D8" s="73"/>
      <c r="E8" s="73"/>
    </row>
    <row r="9" spans="1:5" ht="21">
      <c r="A9" s="73"/>
      <c r="B9" s="73"/>
      <c r="C9" s="73"/>
      <c r="D9" s="73"/>
      <c r="E9" s="73"/>
    </row>
    <row r="10" spans="1:5" ht="21">
      <c r="A10" s="73"/>
      <c r="B10" s="73" t="s">
        <v>6</v>
      </c>
      <c r="C10" s="73"/>
      <c r="D10" s="73"/>
      <c r="E10" s="73"/>
    </row>
    <row r="11" spans="1:5" ht="21">
      <c r="A11" s="73"/>
      <c r="B11" s="73" t="s">
        <v>40</v>
      </c>
      <c r="C11" s="73"/>
      <c r="D11" s="73"/>
      <c r="E11" s="73"/>
    </row>
    <row r="12" spans="1:5" ht="21">
      <c r="A12" s="73"/>
      <c r="B12" s="73" t="s">
        <v>41</v>
      </c>
      <c r="C12" s="73"/>
      <c r="D12" s="73"/>
      <c r="E12" s="73"/>
    </row>
    <row r="13" spans="1:5" ht="21">
      <c r="A13" s="73"/>
      <c r="B13" s="73" t="s">
        <v>146</v>
      </c>
      <c r="C13" s="73"/>
      <c r="D13" s="73"/>
      <c r="E13" s="73"/>
    </row>
    <row r="14" spans="1:5" ht="21">
      <c r="A14" s="73"/>
      <c r="B14" s="73"/>
      <c r="C14" s="73"/>
      <c r="D14" s="73"/>
      <c r="E14" s="73"/>
    </row>
    <row r="15" spans="1:5" ht="21">
      <c r="A15" s="73"/>
      <c r="B15" s="73"/>
      <c r="C15" s="80" t="s">
        <v>7</v>
      </c>
      <c r="D15" s="79"/>
      <c r="E15" s="79"/>
    </row>
    <row r="16" spans="1:5" ht="21">
      <c r="A16" s="73"/>
      <c r="B16" s="73"/>
      <c r="C16" s="81" t="s">
        <v>8</v>
      </c>
      <c r="D16" s="79"/>
      <c r="E16" s="79"/>
    </row>
    <row r="17" spans="1:6" ht="22">
      <c r="A17" s="73"/>
      <c r="B17" s="73"/>
      <c r="C17" s="82" t="s">
        <v>9</v>
      </c>
      <c r="D17" s="83"/>
      <c r="E17" s="82" t="s">
        <v>10</v>
      </c>
    </row>
    <row r="18" spans="1:6" ht="22">
      <c r="A18" s="73"/>
      <c r="B18" s="73"/>
      <c r="C18" s="84" t="s">
        <v>11</v>
      </c>
      <c r="D18" s="83"/>
      <c r="E18" s="85" t="s">
        <v>11</v>
      </c>
    </row>
    <row r="19" spans="1:6" ht="21">
      <c r="A19" s="73"/>
      <c r="B19" s="73" t="s">
        <v>12</v>
      </c>
      <c r="C19" s="86">
        <v>925000</v>
      </c>
      <c r="D19" s="87"/>
      <c r="E19" s="86">
        <v>600000</v>
      </c>
      <c r="F19" s="4"/>
    </row>
    <row r="20" spans="1:6" ht="21">
      <c r="A20" s="73"/>
      <c r="B20" s="73" t="s">
        <v>13</v>
      </c>
      <c r="C20" s="88">
        <v>375000</v>
      </c>
      <c r="D20" s="87"/>
      <c r="E20" s="88">
        <v>290000</v>
      </c>
      <c r="F20" s="4"/>
    </row>
    <row r="21" spans="1:6" ht="21">
      <c r="A21" s="73"/>
      <c r="B21" s="89" t="s">
        <v>14</v>
      </c>
      <c r="C21" s="88">
        <v>405000</v>
      </c>
      <c r="D21" s="87"/>
      <c r="E21" s="88">
        <v>350000</v>
      </c>
      <c r="F21" s="4"/>
    </row>
    <row r="22" spans="1:6" ht="21">
      <c r="A22" s="73"/>
      <c r="B22" s="89" t="s">
        <v>15</v>
      </c>
      <c r="C22" s="88">
        <v>30000</v>
      </c>
      <c r="D22" s="87"/>
      <c r="E22" s="88">
        <v>0</v>
      </c>
      <c r="F22" s="4"/>
    </row>
    <row r="23" spans="1:6" ht="21">
      <c r="A23" s="73"/>
      <c r="B23" s="89" t="s">
        <v>16</v>
      </c>
      <c r="C23" s="88">
        <v>15000</v>
      </c>
      <c r="D23" s="87"/>
      <c r="E23" s="88">
        <v>0</v>
      </c>
      <c r="F23" s="4"/>
    </row>
    <row r="24" spans="1:6" ht="21">
      <c r="A24" s="73"/>
      <c r="B24" s="89" t="s">
        <v>17</v>
      </c>
      <c r="C24" s="88">
        <v>-5000</v>
      </c>
      <c r="D24" s="87"/>
      <c r="E24" s="88">
        <v>0</v>
      </c>
      <c r="F24" s="4"/>
    </row>
    <row r="25" spans="1:6" ht="21">
      <c r="A25" s="73"/>
      <c r="B25" s="89" t="s">
        <v>18</v>
      </c>
      <c r="C25" s="88">
        <v>-25000</v>
      </c>
      <c r="D25" s="87"/>
      <c r="E25" s="88">
        <v>0</v>
      </c>
      <c r="F25" s="4"/>
    </row>
    <row r="26" spans="1:6" ht="21">
      <c r="A26" s="73"/>
      <c r="B26" s="89" t="s">
        <v>19</v>
      </c>
      <c r="C26" s="90">
        <v>0</v>
      </c>
      <c r="D26" s="87"/>
      <c r="E26" s="90">
        <v>-10000</v>
      </c>
      <c r="F26" s="4"/>
    </row>
    <row r="27" spans="1:6" ht="21">
      <c r="A27" s="73"/>
      <c r="B27" s="89" t="s">
        <v>20</v>
      </c>
      <c r="C27" s="88">
        <f>C19-SUM(C20:C23)+C24+C25+C26</f>
        <v>70000</v>
      </c>
      <c r="D27" s="87"/>
      <c r="E27" s="88">
        <f>E19-SUM(E20:E23)+E24+E25+E26</f>
        <v>-50000</v>
      </c>
      <c r="F27" s="4"/>
    </row>
    <row r="28" spans="1:6" ht="21">
      <c r="A28" s="73"/>
      <c r="B28" s="89"/>
      <c r="C28" s="89"/>
      <c r="D28" s="89"/>
      <c r="E28" s="89"/>
    </row>
    <row r="29" spans="1:6" ht="21">
      <c r="A29" s="73"/>
      <c r="B29" s="91" t="s">
        <v>21</v>
      </c>
      <c r="C29" s="89"/>
      <c r="D29" s="89"/>
      <c r="E29" s="89"/>
    </row>
    <row r="30" spans="1:6" ht="21">
      <c r="A30" s="73"/>
      <c r="B30" s="89" t="s">
        <v>22</v>
      </c>
      <c r="C30" s="89"/>
      <c r="D30" s="89"/>
      <c r="E30" s="89"/>
    </row>
    <row r="31" spans="1:6" ht="21">
      <c r="A31" s="73"/>
      <c r="B31" s="89" t="s">
        <v>23</v>
      </c>
      <c r="C31" s="89"/>
      <c r="D31" s="89"/>
      <c r="E31" s="89"/>
    </row>
    <row r="32" spans="1:6" ht="21">
      <c r="A32" s="73"/>
      <c r="B32" s="89" t="s">
        <v>24</v>
      </c>
      <c r="C32" s="89"/>
      <c r="D32" s="89"/>
      <c r="E32" s="89"/>
    </row>
    <row r="33" spans="1:7" ht="21">
      <c r="A33" s="73"/>
      <c r="B33" s="89" t="s">
        <v>25</v>
      </c>
      <c r="C33" s="89"/>
      <c r="D33" s="89"/>
      <c r="E33" s="89"/>
    </row>
    <row r="34" spans="1:7" ht="21">
      <c r="A34" s="89"/>
      <c r="B34" s="73"/>
      <c r="C34" s="89"/>
      <c r="D34" s="89"/>
      <c r="E34" s="89"/>
    </row>
    <row r="35" spans="1:7" ht="21">
      <c r="A35" s="89"/>
      <c r="B35" s="89" t="s">
        <v>147</v>
      </c>
      <c r="C35" s="92" t="s">
        <v>26</v>
      </c>
      <c r="D35" s="89"/>
      <c r="E35" s="93" t="s">
        <v>27</v>
      </c>
    </row>
    <row r="36" spans="1:7" ht="21">
      <c r="A36" s="89"/>
      <c r="B36" s="89" t="s">
        <v>28</v>
      </c>
      <c r="C36" s="94">
        <v>1000000</v>
      </c>
      <c r="D36" s="89"/>
      <c r="E36" s="95">
        <v>26000000</v>
      </c>
    </row>
    <row r="37" spans="1:7" ht="21">
      <c r="A37" s="89"/>
      <c r="B37" s="89" t="s">
        <v>43</v>
      </c>
      <c r="C37" s="96">
        <v>0</v>
      </c>
      <c r="D37" s="89"/>
      <c r="E37" s="97">
        <v>8000000</v>
      </c>
    </row>
    <row r="38" spans="1:7" ht="21">
      <c r="A38" s="89"/>
      <c r="B38" s="89" t="s">
        <v>29</v>
      </c>
      <c r="C38" s="98">
        <f>SUM(C36:C37)</f>
        <v>1000000</v>
      </c>
      <c r="D38" s="89"/>
      <c r="E38" s="99">
        <f>SUM(E36:E37)</f>
        <v>34000000</v>
      </c>
    </row>
    <row r="39" spans="1:7" ht="21">
      <c r="A39" s="89"/>
      <c r="B39" s="89"/>
      <c r="C39" s="100" t="s">
        <v>32</v>
      </c>
      <c r="D39" s="89"/>
      <c r="E39" s="101" t="s">
        <v>32</v>
      </c>
    </row>
    <row r="40" spans="1:7" ht="22">
      <c r="A40" s="89"/>
      <c r="B40" s="89" t="s">
        <v>148</v>
      </c>
      <c r="C40" s="89"/>
      <c r="D40" s="102"/>
      <c r="E40" s="102"/>
    </row>
    <row r="41" spans="1:7" ht="21">
      <c r="A41" s="89"/>
      <c r="B41" s="89"/>
      <c r="C41" s="92" t="s">
        <v>26</v>
      </c>
      <c r="D41" s="89"/>
      <c r="E41" s="93" t="s">
        <v>27</v>
      </c>
      <c r="F41" s="4"/>
      <c r="G41" s="4"/>
    </row>
    <row r="42" spans="1:7" ht="21">
      <c r="A42" s="89"/>
      <c r="B42" s="89" t="s">
        <v>30</v>
      </c>
      <c r="C42" s="103">
        <v>6</v>
      </c>
      <c r="D42" s="89"/>
      <c r="E42" s="104">
        <v>1</v>
      </c>
      <c r="F42" s="4"/>
      <c r="G42" s="4"/>
    </row>
    <row r="43" spans="1:7" ht="21">
      <c r="A43" s="89"/>
      <c r="B43" s="89" t="s">
        <v>31</v>
      </c>
      <c r="C43" s="105">
        <f>C42*C38</f>
        <v>6000000</v>
      </c>
      <c r="D43" s="89"/>
      <c r="E43" s="105">
        <f>E42*E38</f>
        <v>34000000</v>
      </c>
    </row>
    <row r="44" spans="1:7" ht="21">
      <c r="A44" s="89"/>
      <c r="B44" s="89"/>
      <c r="C44" s="100" t="s">
        <v>32</v>
      </c>
      <c r="D44" s="89"/>
      <c r="E44" s="101" t="s">
        <v>32</v>
      </c>
    </row>
    <row r="45" spans="1:7" ht="21">
      <c r="A45" s="89"/>
      <c r="B45" s="89"/>
      <c r="C45" s="100"/>
      <c r="D45" s="89"/>
      <c r="E45" s="101"/>
    </row>
    <row r="46" spans="1:7" ht="21">
      <c r="A46" s="73"/>
      <c r="B46" s="81" t="s">
        <v>33</v>
      </c>
      <c r="C46" s="73"/>
      <c r="D46" s="73"/>
      <c r="E46" s="73"/>
    </row>
    <row r="47" spans="1:7" ht="21">
      <c r="A47" s="73"/>
      <c r="B47" s="106" t="s">
        <v>34</v>
      </c>
      <c r="C47" s="73"/>
      <c r="D47" s="73"/>
      <c r="E47" s="73"/>
    </row>
    <row r="48" spans="1:7" ht="21">
      <c r="A48" s="73"/>
      <c r="B48" s="79" t="s">
        <v>42</v>
      </c>
      <c r="C48" s="73"/>
      <c r="D48" s="73"/>
      <c r="E48" s="73"/>
    </row>
    <row r="49" spans="1:5" ht="21">
      <c r="A49" s="73"/>
      <c r="B49" s="79"/>
      <c r="C49" s="73"/>
      <c r="D49" s="73"/>
      <c r="E49" s="73"/>
    </row>
    <row r="50" spans="1:5" ht="21">
      <c r="A50" s="73"/>
      <c r="B50" s="79" t="s">
        <v>38</v>
      </c>
      <c r="C50" s="73"/>
      <c r="D50" s="73"/>
      <c r="E50" s="73"/>
    </row>
    <row r="51" spans="1:5" ht="21">
      <c r="A51" s="73"/>
      <c r="B51" s="79" t="s">
        <v>39</v>
      </c>
      <c r="C51" s="73"/>
      <c r="D51" s="73"/>
      <c r="E51" s="73"/>
    </row>
    <row r="52" spans="1:5" ht="21">
      <c r="A52" s="73"/>
      <c r="B52" s="107" t="s">
        <v>35</v>
      </c>
      <c r="C52" s="73"/>
      <c r="D52" s="73"/>
      <c r="E52" s="73"/>
    </row>
    <row r="53" spans="1:5" ht="21">
      <c r="A53" s="73"/>
      <c r="B53" s="108"/>
      <c r="C53" s="73"/>
      <c r="D53" s="73"/>
      <c r="E53" s="73"/>
    </row>
    <row r="54" spans="1:5">
      <c r="B54" s="5"/>
    </row>
    <row r="55" spans="1:5">
      <c r="B55" s="1" t="s">
        <v>36</v>
      </c>
    </row>
  </sheetData>
  <pageMargins left="0.75" right="0.5" top="0.75" bottom="0.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125" zoomScaleNormal="125" zoomScalePageLayoutView="125" workbookViewId="0">
      <selection activeCell="G2" sqref="G2"/>
    </sheetView>
  </sheetViews>
  <sheetFormatPr baseColWidth="10" defaultColWidth="8.83203125" defaultRowHeight="12" x14ac:dyDescent="0"/>
  <cols>
    <col min="1" max="1" width="2.6640625" customWidth="1"/>
    <col min="2" max="2" width="55.5" customWidth="1"/>
    <col min="3" max="3" width="2.6640625" customWidth="1"/>
    <col min="4" max="4" width="9.83203125" customWidth="1"/>
    <col min="5" max="5" width="4.6640625" customWidth="1"/>
    <col min="6" max="6" width="21.6640625" customWidth="1"/>
  </cols>
  <sheetData>
    <row r="1" spans="1:7">
      <c r="A1" s="9" t="s">
        <v>44</v>
      </c>
      <c r="B1" s="4"/>
      <c r="D1" s="10"/>
      <c r="F1" s="11" t="s">
        <v>45</v>
      </c>
    </row>
    <row r="2" spans="1:7">
      <c r="A2" s="71" t="s">
        <v>46</v>
      </c>
      <c r="B2" s="7" t="s">
        <v>47</v>
      </c>
      <c r="C2" s="6"/>
      <c r="D2" s="6"/>
      <c r="F2" s="4"/>
    </row>
    <row r="3" spans="1:7">
      <c r="B3" s="5" t="s">
        <v>48</v>
      </c>
    </row>
    <row r="4" spans="1:7">
      <c r="B4" s="12" t="s">
        <v>49</v>
      </c>
      <c r="E4" s="13"/>
      <c r="F4" s="14"/>
      <c r="G4" s="2"/>
    </row>
    <row r="5" spans="1:7">
      <c r="B5" s="2" t="s">
        <v>50</v>
      </c>
      <c r="D5" s="15">
        <v>275000</v>
      </c>
      <c r="E5" s="2"/>
      <c r="F5" s="2"/>
      <c r="G5" s="2"/>
    </row>
    <row r="6" spans="1:7">
      <c r="B6" s="16" t="s">
        <v>51</v>
      </c>
      <c r="D6" s="17">
        <v>74000</v>
      </c>
      <c r="E6" s="2"/>
      <c r="F6" s="2"/>
      <c r="G6" s="2"/>
    </row>
    <row r="7" spans="1:7">
      <c r="B7" s="2" t="s">
        <v>52</v>
      </c>
      <c r="D7" s="18">
        <v>142500</v>
      </c>
      <c r="E7" s="2"/>
      <c r="F7" s="2"/>
      <c r="G7" s="2"/>
    </row>
    <row r="8" spans="1:7">
      <c r="B8" s="2" t="s">
        <v>53</v>
      </c>
      <c r="D8" s="18">
        <v>350000</v>
      </c>
      <c r="E8" s="2"/>
      <c r="F8" s="2"/>
      <c r="G8" s="2"/>
    </row>
    <row r="9" spans="1:7">
      <c r="B9" s="2" t="s">
        <v>54</v>
      </c>
      <c r="D9" s="18">
        <v>400000</v>
      </c>
      <c r="E9" s="2"/>
      <c r="F9" s="2"/>
      <c r="G9" s="2"/>
    </row>
    <row r="10" spans="1:7">
      <c r="B10" s="2" t="s">
        <v>55</v>
      </c>
      <c r="D10" s="17">
        <v>163300</v>
      </c>
      <c r="E10" s="2"/>
      <c r="F10" s="2"/>
      <c r="G10" s="2"/>
    </row>
    <row r="11" spans="1:7">
      <c r="B11" s="2" t="s">
        <v>56</v>
      </c>
      <c r="D11" s="19">
        <v>260000</v>
      </c>
      <c r="E11" s="2"/>
      <c r="F11" s="2"/>
      <c r="G11" s="2"/>
    </row>
    <row r="12" spans="1:7" ht="13" thickBot="1">
      <c r="B12" s="2"/>
      <c r="D12" s="20">
        <f>SUM(D5:D11)</f>
        <v>1664800</v>
      </c>
      <c r="E12" s="2"/>
      <c r="F12" s="2"/>
      <c r="G12" s="2"/>
    </row>
    <row r="13" spans="1:7" ht="13" thickTop="1">
      <c r="B13" s="12" t="s">
        <v>57</v>
      </c>
      <c r="D13" s="2"/>
      <c r="E13" s="2"/>
      <c r="F13" s="2"/>
      <c r="G13" s="2"/>
    </row>
    <row r="14" spans="1:7">
      <c r="B14" s="2" t="s">
        <v>58</v>
      </c>
      <c r="D14" s="15">
        <v>10500</v>
      </c>
      <c r="E14" s="2"/>
      <c r="F14" s="2"/>
      <c r="G14" s="2"/>
    </row>
    <row r="15" spans="1:7">
      <c r="B15" s="2" t="s">
        <v>59</v>
      </c>
      <c r="D15" s="18">
        <v>86200</v>
      </c>
      <c r="E15" s="2"/>
      <c r="F15" s="2"/>
      <c r="G15" s="2"/>
    </row>
    <row r="16" spans="1:7">
      <c r="B16" s="2" t="s">
        <v>60</v>
      </c>
      <c r="D16" s="18">
        <v>18000</v>
      </c>
      <c r="E16" s="2"/>
      <c r="F16" s="2"/>
      <c r="G16" s="2"/>
    </row>
    <row r="17" spans="2:7">
      <c r="B17" s="2" t="s">
        <v>61</v>
      </c>
      <c r="D17" s="2"/>
      <c r="E17" s="2"/>
      <c r="F17" s="2"/>
      <c r="G17" s="2"/>
    </row>
    <row r="18" spans="2:7">
      <c r="B18" s="2" t="s">
        <v>62</v>
      </c>
      <c r="D18" s="18">
        <v>406000</v>
      </c>
      <c r="E18" s="2"/>
      <c r="F18" s="2"/>
      <c r="G18" s="2"/>
    </row>
    <row r="19" spans="2:7">
      <c r="B19" s="2" t="s">
        <v>63</v>
      </c>
      <c r="D19" s="18">
        <v>50000</v>
      </c>
      <c r="E19" s="2"/>
      <c r="F19" s="2"/>
      <c r="G19" s="2"/>
    </row>
    <row r="20" spans="2:7">
      <c r="B20" s="2" t="s">
        <v>64</v>
      </c>
      <c r="D20" s="18">
        <v>1094100</v>
      </c>
      <c r="E20" s="2"/>
      <c r="F20" s="2"/>
      <c r="G20" s="2"/>
    </row>
    <row r="21" spans="2:7" ht="13" thickBot="1">
      <c r="B21" s="2"/>
      <c r="D21" s="21">
        <f>SUM(D14:D20)</f>
        <v>1664800</v>
      </c>
      <c r="E21" s="2"/>
      <c r="F21" s="2"/>
      <c r="G21" s="2"/>
    </row>
    <row r="22" spans="2:7" ht="13" thickTop="1">
      <c r="B22" s="22" t="s">
        <v>65</v>
      </c>
      <c r="D22" s="2"/>
      <c r="E22" s="2"/>
      <c r="F22" s="23"/>
      <c r="G22" s="2"/>
    </row>
    <row r="23" spans="2:7">
      <c r="B23" s="2" t="s">
        <v>66</v>
      </c>
      <c r="D23" s="2"/>
      <c r="E23" s="2"/>
      <c r="F23" s="2"/>
      <c r="G23" s="2"/>
    </row>
    <row r="24" spans="2:7">
      <c r="B24" s="24" t="s">
        <v>67</v>
      </c>
      <c r="D24" s="25">
        <v>37000</v>
      </c>
      <c r="E24" s="26"/>
      <c r="F24" s="2"/>
      <c r="G24" s="2"/>
    </row>
    <row r="25" spans="2:7">
      <c r="B25" s="26" t="s">
        <v>68</v>
      </c>
      <c r="C25" s="4"/>
      <c r="D25" s="25">
        <v>3000</v>
      </c>
      <c r="E25" s="26"/>
      <c r="F25" s="2"/>
      <c r="G25" s="2"/>
    </row>
    <row r="26" spans="2:7">
      <c r="B26" s="26" t="s">
        <v>69</v>
      </c>
      <c r="C26" s="4"/>
      <c r="D26" s="25">
        <v>50000</v>
      </c>
      <c r="E26" s="26"/>
      <c r="F26" s="2"/>
      <c r="G26" s="2"/>
    </row>
    <row r="27" spans="2:7">
      <c r="B27" s="26" t="s">
        <v>70</v>
      </c>
      <c r="C27" s="4"/>
      <c r="D27" s="25">
        <v>10000</v>
      </c>
      <c r="E27" s="26"/>
      <c r="F27" s="2"/>
      <c r="G27" s="2"/>
    </row>
    <row r="28" spans="2:7">
      <c r="B28" s="26" t="s">
        <v>71</v>
      </c>
      <c r="C28" s="4"/>
      <c r="D28" s="27">
        <v>150000</v>
      </c>
      <c r="E28" s="26"/>
      <c r="F28" s="2"/>
      <c r="G28" s="2"/>
    </row>
    <row r="29" spans="2:7">
      <c r="B29" s="26" t="s">
        <v>72</v>
      </c>
      <c r="C29" s="4"/>
      <c r="D29" s="28">
        <v>25000</v>
      </c>
      <c r="E29" s="26"/>
      <c r="F29" s="2"/>
      <c r="G29" s="2"/>
    </row>
    <row r="30" spans="2:7">
      <c r="B30" s="2"/>
      <c r="D30" s="18">
        <f>SUM(D24:D29)</f>
        <v>275000</v>
      </c>
      <c r="E30" s="2"/>
      <c r="F30" s="2"/>
      <c r="G30" s="2"/>
    </row>
    <row r="31" spans="2:7">
      <c r="B31" s="29" t="s">
        <v>73</v>
      </c>
      <c r="D31" s="2"/>
      <c r="E31" s="2"/>
      <c r="F31" s="2"/>
      <c r="G31" s="2"/>
    </row>
    <row r="32" spans="2:7">
      <c r="B32" s="2" t="s">
        <v>74</v>
      </c>
      <c r="D32" s="17">
        <v>140000</v>
      </c>
      <c r="E32" s="2"/>
      <c r="F32" s="2"/>
      <c r="G32" s="2"/>
    </row>
    <row r="33" spans="2:7">
      <c r="B33" s="2" t="s">
        <v>75</v>
      </c>
      <c r="D33" s="18">
        <v>-2500</v>
      </c>
      <c r="E33" s="2"/>
      <c r="F33" s="2"/>
      <c r="G33" s="2"/>
    </row>
    <row r="34" spans="2:7">
      <c r="B34" s="26" t="s">
        <v>76</v>
      </c>
      <c r="D34" s="28">
        <v>5000</v>
      </c>
      <c r="E34" s="2"/>
      <c r="F34" s="2"/>
      <c r="G34" s="2"/>
    </row>
    <row r="35" spans="2:7">
      <c r="D35" s="30">
        <f>SUM(D32:D34)</f>
        <v>142500</v>
      </c>
      <c r="E35" s="2"/>
      <c r="F35" s="2"/>
      <c r="G35" s="2"/>
    </row>
    <row r="36" spans="2:7">
      <c r="B36" s="2" t="s">
        <v>77</v>
      </c>
      <c r="D36" s="30"/>
      <c r="E36" s="2"/>
      <c r="F36" s="2"/>
      <c r="G36" s="2"/>
    </row>
    <row r="37" spans="2:7">
      <c r="B37" s="2" t="s">
        <v>78</v>
      </c>
      <c r="D37" s="30"/>
      <c r="E37" s="2"/>
      <c r="F37" s="2"/>
      <c r="G37" s="2"/>
    </row>
    <row r="38" spans="2:7">
      <c r="B38" s="2" t="s">
        <v>79</v>
      </c>
      <c r="D38" s="30"/>
      <c r="E38" s="2"/>
      <c r="F38" s="2"/>
      <c r="G38" s="2"/>
    </row>
    <row r="39" spans="2:7">
      <c r="B39" s="26" t="s">
        <v>80</v>
      </c>
      <c r="C39" s="4"/>
      <c r="D39" s="31">
        <v>11000</v>
      </c>
      <c r="E39" s="2"/>
      <c r="F39" s="2"/>
      <c r="G39" s="2"/>
    </row>
    <row r="40" spans="2:7" ht="15">
      <c r="B40" s="16" t="s">
        <v>81</v>
      </c>
      <c r="C40" s="4"/>
      <c r="D40" s="32">
        <v>63000</v>
      </c>
      <c r="E40" s="26"/>
      <c r="F40" s="2"/>
      <c r="G40" s="2"/>
    </row>
    <row r="41" spans="2:7">
      <c r="B41" s="26"/>
      <c r="C41" s="4"/>
      <c r="D41" s="33">
        <f>SUM(D39:D40)</f>
        <v>74000</v>
      </c>
      <c r="E41" s="26"/>
    </row>
    <row r="42" spans="2:7">
      <c r="B42" s="2" t="s">
        <v>82</v>
      </c>
      <c r="D42" s="2"/>
      <c r="E42" s="2"/>
    </row>
    <row r="43" spans="2:7">
      <c r="B43" s="2" t="s">
        <v>83</v>
      </c>
      <c r="D43" s="17">
        <v>225000</v>
      </c>
      <c r="E43" s="2"/>
      <c r="F43" s="2"/>
    </row>
    <row r="44" spans="2:7">
      <c r="B44" s="2" t="s">
        <v>84</v>
      </c>
      <c r="D44" s="17">
        <v>50000</v>
      </c>
      <c r="E44" s="2"/>
      <c r="F44" s="2"/>
    </row>
    <row r="45" spans="2:7">
      <c r="B45" s="16" t="s">
        <v>85</v>
      </c>
      <c r="D45" s="19">
        <v>75000</v>
      </c>
      <c r="E45" s="2"/>
      <c r="F45" s="2"/>
    </row>
    <row r="46" spans="2:7">
      <c r="B46" s="2"/>
      <c r="D46" s="17">
        <f>SUM(D43:D45)</f>
        <v>350000</v>
      </c>
      <c r="E46" s="2"/>
    </row>
    <row r="47" spans="2:7">
      <c r="B47" s="2" t="s">
        <v>86</v>
      </c>
      <c r="D47" s="2"/>
      <c r="E47" s="2"/>
      <c r="F47" s="11"/>
    </row>
    <row r="48" spans="2:7">
      <c r="B48" s="2" t="s">
        <v>87</v>
      </c>
      <c r="D48" s="2"/>
      <c r="E48" s="2"/>
      <c r="F48" s="11"/>
    </row>
    <row r="49" spans="2:6">
      <c r="B49" s="16" t="s">
        <v>88</v>
      </c>
      <c r="D49" s="34" t="s">
        <v>89</v>
      </c>
      <c r="E49" s="2"/>
      <c r="F49" s="11"/>
    </row>
    <row r="50" spans="2:6">
      <c r="B50" s="2" t="s">
        <v>90</v>
      </c>
      <c r="D50" s="34" t="s">
        <v>89</v>
      </c>
      <c r="E50" s="2"/>
    </row>
    <row r="51" spans="2:6">
      <c r="B51" s="2" t="s">
        <v>91</v>
      </c>
      <c r="D51" s="35" t="s">
        <v>89</v>
      </c>
    </row>
    <row r="52" spans="2:6">
      <c r="D52" s="18">
        <v>1094100</v>
      </c>
    </row>
    <row r="53" spans="2:6">
      <c r="D53" s="18"/>
    </row>
    <row r="54" spans="2:6">
      <c r="D54" s="18"/>
    </row>
    <row r="55" spans="2:6">
      <c r="B55" s="36" t="s">
        <v>92</v>
      </c>
    </row>
    <row r="56" spans="2:6">
      <c r="B56" s="1" t="s">
        <v>93</v>
      </c>
    </row>
    <row r="57" spans="2:6">
      <c r="B57" s="37" t="s">
        <v>94</v>
      </c>
      <c r="C57" s="6"/>
      <c r="D57" s="6"/>
      <c r="E57" s="8"/>
    </row>
    <row r="58" spans="2:6">
      <c r="B58" s="37" t="s">
        <v>95</v>
      </c>
      <c r="C58" s="6"/>
      <c r="D58" s="6"/>
      <c r="E58" s="8"/>
      <c r="F58" s="8"/>
    </row>
    <row r="59" spans="2:6">
      <c r="B59" s="37" t="s">
        <v>96</v>
      </c>
    </row>
    <row r="60" spans="2:6">
      <c r="B60" s="37" t="s">
        <v>97</v>
      </c>
      <c r="C60" s="6"/>
      <c r="D60" s="6"/>
    </row>
    <row r="61" spans="2:6">
      <c r="B61" s="38" t="s">
        <v>98</v>
      </c>
      <c r="C61" s="39"/>
      <c r="D61" s="39"/>
      <c r="E61" s="3"/>
      <c r="F61" s="3"/>
    </row>
    <row r="62" spans="2:6">
      <c r="B62" s="3"/>
      <c r="C62" s="3"/>
      <c r="D62" s="3"/>
      <c r="E62" s="3"/>
      <c r="F62" s="3"/>
    </row>
  </sheetData>
  <pageMargins left="0.75" right="0.25" top="0.75" bottom="0.5" header="0.5" footer="0.5"/>
  <pageSetup orientation="portrait"/>
  <headerFooter alignWithMargins="0"/>
  <rowBreaks count="1" manualBreakCount="1">
    <brk id="54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70.6640625" style="40" customWidth="1"/>
    <col min="2" max="2" width="13.6640625" style="40" customWidth="1"/>
    <col min="3" max="3" width="1.6640625" style="40" customWidth="1"/>
    <col min="4" max="4" width="13.6640625" style="40" customWidth="1"/>
    <col min="5" max="5" width="1.6640625" style="40" customWidth="1"/>
    <col min="6" max="6" width="14.6640625" style="40" customWidth="1"/>
    <col min="7" max="16384" width="8.83203125" style="40"/>
  </cols>
  <sheetData>
    <row r="1" spans="1:5">
      <c r="A1" s="40" t="s">
        <v>99</v>
      </c>
    </row>
    <row r="3" spans="1:5">
      <c r="A3" s="70" t="s">
        <v>100</v>
      </c>
      <c r="B3" s="69"/>
      <c r="C3" s="69"/>
      <c r="D3" s="69"/>
      <c r="E3" s="69"/>
    </row>
    <row r="4" spans="1:5">
      <c r="A4" s="41" t="s">
        <v>101</v>
      </c>
    </row>
    <row r="5" spans="1:5">
      <c r="A5" s="41" t="s">
        <v>102</v>
      </c>
    </row>
    <row r="6" spans="1:5">
      <c r="A6" s="41"/>
    </row>
    <row r="7" spans="1:5">
      <c r="A7" s="41" t="s">
        <v>103</v>
      </c>
    </row>
    <row r="8" spans="1:5" ht="15">
      <c r="A8" s="42" t="s">
        <v>104</v>
      </c>
    </row>
    <row r="9" spans="1:5" ht="15">
      <c r="A9" s="42" t="s">
        <v>105</v>
      </c>
    </row>
    <row r="10" spans="1:5">
      <c r="A10" s="43" t="s">
        <v>106</v>
      </c>
    </row>
    <row r="11" spans="1:5">
      <c r="A11" s="44" t="s">
        <v>107</v>
      </c>
    </row>
    <row r="12" spans="1:5">
      <c r="A12" s="43"/>
    </row>
    <row r="13" spans="1:5">
      <c r="A13" s="45" t="s">
        <v>33</v>
      </c>
    </row>
    <row r="14" spans="1:5">
      <c r="A14" s="46" t="s">
        <v>108</v>
      </c>
    </row>
    <row r="15" spans="1:5">
      <c r="A15" s="46" t="s">
        <v>109</v>
      </c>
    </row>
    <row r="16" spans="1:5">
      <c r="A16" s="47" t="s">
        <v>110</v>
      </c>
    </row>
    <row r="17" spans="1:7" ht="15">
      <c r="A17" s="48"/>
      <c r="B17" s="49" t="s">
        <v>111</v>
      </c>
      <c r="C17" s="50"/>
      <c r="D17" s="50"/>
      <c r="E17" s="51"/>
      <c r="F17" s="51"/>
      <c r="G17" s="52"/>
    </row>
    <row r="18" spans="1:7" ht="15">
      <c r="A18" s="48"/>
      <c r="B18" s="53" t="s">
        <v>112</v>
      </c>
      <c r="C18" s="53"/>
      <c r="D18" s="54" t="s">
        <v>113</v>
      </c>
      <c r="E18" s="48"/>
      <c r="F18" s="55" t="s">
        <v>114</v>
      </c>
      <c r="G18" s="52"/>
    </row>
    <row r="19" spans="1:7" ht="15">
      <c r="A19" s="48"/>
      <c r="B19" s="53" t="s">
        <v>115</v>
      </c>
      <c r="C19" s="53"/>
      <c r="D19" s="54" t="s">
        <v>116</v>
      </c>
      <c r="E19" s="48"/>
      <c r="F19" s="54" t="s">
        <v>117</v>
      </c>
      <c r="G19" s="52"/>
    </row>
    <row r="20" spans="1:7" ht="15">
      <c r="A20" s="48"/>
      <c r="B20" s="53" t="s">
        <v>116</v>
      </c>
      <c r="C20" s="53"/>
      <c r="D20" s="54" t="s">
        <v>118</v>
      </c>
      <c r="E20" s="48"/>
      <c r="F20" s="54" t="s">
        <v>119</v>
      </c>
      <c r="G20" s="52"/>
    </row>
    <row r="21" spans="1:7" ht="15">
      <c r="A21" s="48"/>
      <c r="B21" s="53" t="s">
        <v>120</v>
      </c>
      <c r="C21" s="53"/>
      <c r="D21" s="54" t="s">
        <v>121</v>
      </c>
      <c r="E21" s="48"/>
      <c r="F21" s="54" t="s">
        <v>122</v>
      </c>
      <c r="G21" s="52"/>
    </row>
    <row r="22" spans="1:7" ht="15">
      <c r="A22" s="56" t="s">
        <v>123</v>
      </c>
      <c r="B22" s="57" t="s">
        <v>124</v>
      </c>
      <c r="C22" s="58"/>
      <c r="D22" s="59" t="s">
        <v>125</v>
      </c>
      <c r="E22" s="48"/>
      <c r="F22" s="59" t="s">
        <v>126</v>
      </c>
      <c r="G22" s="52"/>
    </row>
    <row r="23" spans="1:7">
      <c r="A23" s="40" t="s">
        <v>127</v>
      </c>
      <c r="B23" s="60">
        <v>83503</v>
      </c>
      <c r="C23" s="61"/>
      <c r="D23" s="60">
        <v>81748</v>
      </c>
      <c r="E23" s="61"/>
      <c r="F23" s="62">
        <f>B23-D23</f>
        <v>1755</v>
      </c>
      <c r="G23" s="61"/>
    </row>
    <row r="24" spans="1:7">
      <c r="A24" s="40" t="s">
        <v>128</v>
      </c>
      <c r="B24" s="63">
        <v>40695</v>
      </c>
      <c r="D24" s="63"/>
      <c r="F24" s="63"/>
    </row>
    <row r="25" spans="1:7">
      <c r="A25" s="40" t="s">
        <v>14</v>
      </c>
      <c r="B25" s="64">
        <v>25725</v>
      </c>
      <c r="D25" s="64"/>
      <c r="F25" s="64"/>
    </row>
    <row r="26" spans="1:7">
      <c r="A26" s="40" t="s">
        <v>129</v>
      </c>
      <c r="B26" s="63">
        <f>B23-B24-B25</f>
        <v>17083</v>
      </c>
      <c r="D26" s="63"/>
      <c r="F26" s="63"/>
    </row>
    <row r="27" spans="1:7">
      <c r="A27" s="40" t="s">
        <v>130</v>
      </c>
      <c r="B27" s="63">
        <v>1467</v>
      </c>
      <c r="D27" s="63"/>
      <c r="F27" s="63"/>
    </row>
    <row r="28" spans="1:7">
      <c r="A28" s="40" t="s">
        <v>131</v>
      </c>
      <c r="B28" s="64">
        <v>462</v>
      </c>
      <c r="D28" s="64"/>
      <c r="F28" s="64"/>
    </row>
    <row r="29" spans="1:7">
      <c r="A29" s="40" t="s">
        <v>132</v>
      </c>
      <c r="B29" s="65">
        <f>B26-B27+B28</f>
        <v>16078</v>
      </c>
      <c r="D29" s="65"/>
      <c r="F29" s="65"/>
    </row>
    <row r="30" spans="1:7">
      <c r="A30" s="40" t="s">
        <v>133</v>
      </c>
      <c r="B30" s="66">
        <v>4003</v>
      </c>
      <c r="D30" s="66"/>
      <c r="F30" s="64"/>
    </row>
    <row r="31" spans="1:7">
      <c r="A31" s="40" t="s">
        <v>134</v>
      </c>
      <c r="B31" s="65">
        <f>B29-B30</f>
        <v>12075</v>
      </c>
      <c r="D31" s="65"/>
      <c r="F31" s="65"/>
    </row>
    <row r="32" spans="1:7">
      <c r="A32" s="40" t="s">
        <v>135</v>
      </c>
      <c r="B32" s="65">
        <v>0</v>
      </c>
      <c r="D32" s="66"/>
      <c r="F32" s="64"/>
    </row>
    <row r="33" spans="1:6" ht="15" thickBot="1">
      <c r="A33" s="40" t="s">
        <v>136</v>
      </c>
      <c r="B33" s="67">
        <f>B31+B32</f>
        <v>12075</v>
      </c>
      <c r="D33" s="67"/>
      <c r="F33" s="67"/>
    </row>
    <row r="34" spans="1:6" ht="15" thickTop="1"/>
    <row r="36" spans="1:6">
      <c r="A36" s="68" t="s">
        <v>137</v>
      </c>
    </row>
    <row r="37" spans="1:6">
      <c r="A37" s="68"/>
    </row>
    <row r="38" spans="1:6">
      <c r="A38" s="69" t="s">
        <v>138</v>
      </c>
    </row>
    <row r="40" spans="1:6">
      <c r="A40" s="40" t="s">
        <v>139</v>
      </c>
    </row>
    <row r="41" spans="1:6">
      <c r="A41" s="40" t="s">
        <v>140</v>
      </c>
    </row>
    <row r="42" spans="1:6">
      <c r="A42" s="40" t="s">
        <v>141</v>
      </c>
    </row>
    <row r="44" spans="1:6">
      <c r="A44" s="40" t="s">
        <v>142</v>
      </c>
    </row>
    <row r="46" spans="1:6">
      <c r="A46" s="40" t="s">
        <v>143</v>
      </c>
    </row>
    <row r="47" spans="1:6">
      <c r="A47" s="40" t="s">
        <v>144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Q1-IncStmt Given Info</vt:lpstr>
      <vt:lpstr>Q2BalSheet-GivenInfo</vt:lpstr>
      <vt:lpstr>Q3-P&amp;G Disc Ops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Jacob Wall</cp:lastModifiedBy>
  <cp:lastPrinted>2013-01-27T21:14:19Z</cp:lastPrinted>
  <dcterms:created xsi:type="dcterms:W3CDTF">2013-01-13T19:09:12Z</dcterms:created>
  <dcterms:modified xsi:type="dcterms:W3CDTF">2013-02-05T22:23:46Z</dcterms:modified>
</cp:coreProperties>
</file>