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20" yWindow="460" windowWidth="27920" windowHeight="14420" activeTab="1"/>
  </bookViews>
  <sheets>
    <sheet name="Q3probSet2-NoteRec" sheetId="2" r:id="rId1"/>
    <sheet name="Q4-InstalNote-ProbSet2 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2" l="1"/>
  <c r="E37" i="2"/>
  <c r="D40" i="2"/>
  <c r="D41" i="2"/>
  <c r="E42" i="2"/>
  <c r="D50" i="2"/>
  <c r="D51" i="2"/>
  <c r="E52" i="2"/>
  <c r="E53" i="2"/>
  <c r="I43" i="1"/>
  <c r="H43" i="1"/>
  <c r="G43" i="1"/>
  <c r="I45" i="1"/>
  <c r="H45" i="1"/>
  <c r="G45" i="1"/>
  <c r="I44" i="1"/>
  <c r="H44" i="1"/>
  <c r="G44" i="1"/>
  <c r="G32" i="1"/>
  <c r="G31" i="1"/>
  <c r="G30" i="1"/>
  <c r="B16" i="1"/>
  <c r="H30" i="1"/>
  <c r="I30" i="1"/>
  <c r="D31" i="1"/>
  <c r="F31" i="1"/>
  <c r="H31" i="1"/>
  <c r="I31" i="1"/>
  <c r="D32" i="1"/>
  <c r="F32" i="1"/>
  <c r="H32" i="1"/>
  <c r="I32" i="1"/>
  <c r="F30" i="1"/>
  <c r="F28" i="2"/>
  <c r="E28" i="2"/>
  <c r="D28" i="2"/>
  <c r="B28" i="2"/>
  <c r="F26" i="2"/>
  <c r="E26" i="2"/>
  <c r="D26" i="2"/>
  <c r="B26" i="2"/>
  <c r="F24" i="2"/>
  <c r="E24" i="2"/>
  <c r="D24" i="2"/>
  <c r="B24" i="2"/>
</calcChain>
</file>

<file path=xl/sharedStrings.xml><?xml version="1.0" encoding="utf-8"?>
<sst xmlns="http://schemas.openxmlformats.org/spreadsheetml/2006/main" count="87" uniqueCount="72">
  <si>
    <t>ACCT 3311 - Problem Set 2 - Question 4, Installment Note</t>
  </si>
  <si>
    <t>4.  Accounting for an Installment Note</t>
  </si>
  <si>
    <t>(You may handwrite your answers on this form, or complete the Excel worksheet.)</t>
  </si>
  <si>
    <t>On Jan. 1, 2010,  Central Security Services, Inc. loaned Lock Manufacturing, Inc. $200,000 to</t>
  </si>
  <si>
    <t>be repaid in three equal payments of principal and interest, at an annual rate of 9%.</t>
  </si>
  <si>
    <t>The stated rate of 9% also represented the market rate of interest on that date.  Equal annual</t>
  </si>
  <si>
    <t>payments of principal and interest are due December 31 of each year, beginning December 31, 2010.</t>
  </si>
  <si>
    <t>a.</t>
  </si>
  <si>
    <t>Calculate the amount of annual payment of principal and interest:</t>
  </si>
  <si>
    <t>If you use your financial calculator, give your inputs.</t>
  </si>
  <si>
    <t>b.</t>
  </si>
  <si>
    <t>Show Central's journal entry to record the loan to Lock as of 1/1/2010:</t>
  </si>
  <si>
    <t xml:space="preserve">c. </t>
  </si>
  <si>
    <t>Prepare the amortization schedule for the note:</t>
  </si>
  <si>
    <t xml:space="preserve">Principal </t>
  </si>
  <si>
    <t>Balance at</t>
  </si>
  <si>
    <t>Interest</t>
  </si>
  <si>
    <t>Total</t>
  </si>
  <si>
    <t>Principal</t>
  </si>
  <si>
    <t>Date</t>
  </si>
  <si>
    <t>Beg. Of Per.</t>
  </si>
  <si>
    <t>Portion</t>
  </si>
  <si>
    <t>Payment</t>
  </si>
  <si>
    <t>Balance</t>
  </si>
  <si>
    <t xml:space="preserve">d.  </t>
  </si>
  <si>
    <t>Show Central's journal entry on December 31, 2010.</t>
  </si>
  <si>
    <t xml:space="preserve">e.  </t>
  </si>
  <si>
    <t>Show the amounts that would be reported on Central's balance sheet as of:</t>
  </si>
  <si>
    <t>Current portion of note receivable</t>
  </si>
  <si>
    <t>Long-term portion of debt</t>
  </si>
  <si>
    <t xml:space="preserve">     Total (not reported)</t>
  </si>
  <si>
    <t>ACCT 3311 - Problem Set 2 - Spring 2013</t>
  </si>
  <si>
    <t>CD 3/5/2013</t>
  </si>
  <si>
    <t>3.  Interest-bearing note receivable</t>
  </si>
  <si>
    <t>(You may handwrite your answers, or complete the Excel spreadsheet.)</t>
  </si>
  <si>
    <t>In December, 2011, Trevor Consulting Company provided consulting services to Youssef Company.  On December 31, 2011,</t>
  </si>
  <si>
    <t>Trevor agreed to accept a 3-year note receivable with a face amount of $150,000, and a stated rate of 6%.</t>
  </si>
  <si>
    <t>The note requires annual payments of interest each December 31, starting December 31, 2012, with all principal</t>
  </si>
  <si>
    <t>due at maturity, December 31, 2014.  Trevor recently borrowed money at 7% from its bank.  The customer's</t>
  </si>
  <si>
    <t>credit rating indicates that it would have to pay 11% to borrow money from a bank for 3 years.</t>
  </si>
  <si>
    <r>
      <rPr>
        <b/>
        <u/>
        <sz val="10"/>
        <rFont val="Times New Roman"/>
        <family val="1"/>
      </rPr>
      <t>Required:</t>
    </r>
    <r>
      <rPr>
        <b/>
        <sz val="10"/>
        <rFont val="Times New Roman"/>
        <family val="1"/>
      </rPr>
      <t xml:space="preserve">  Complete the amortization schedule for the note, and prepare all journal entries for Trevor Consulting</t>
    </r>
  </si>
  <si>
    <t>pertaining to this note.  Also, clearly show your calculation of the present value of the note.</t>
  </si>
  <si>
    <t>Beginning of</t>
  </si>
  <si>
    <t xml:space="preserve">Period </t>
  </si>
  <si>
    <t>End of Period</t>
  </si>
  <si>
    <t xml:space="preserve">Carrying </t>
  </si>
  <si>
    <t>Amortization</t>
  </si>
  <si>
    <t>Carrying</t>
  </si>
  <si>
    <t>Value of Note</t>
  </si>
  <si>
    <t>Revenue</t>
  </si>
  <si>
    <t>N/A</t>
  </si>
  <si>
    <t>Journal Entries for Trevor Consulting:</t>
  </si>
  <si>
    <t>(Give date of each entry.)</t>
  </si>
  <si>
    <t xml:space="preserve">(6% x Face </t>
  </si>
  <si>
    <t>Amount)</t>
  </si>
  <si>
    <t>Cash Interest</t>
  </si>
  <si>
    <t>x PV</t>
  </si>
  <si>
    <t>of Discount</t>
  </si>
  <si>
    <t>Payment * (PV of Annuity factor, i=9%, n=3) = PV</t>
  </si>
  <si>
    <t>Payment x 2.53130 = 200,000</t>
  </si>
  <si>
    <t>Cash (-A)</t>
  </si>
  <si>
    <t>Cash (+A)</t>
  </si>
  <si>
    <t>Note Receivable (-A)</t>
  </si>
  <si>
    <t>Interest Revenue (+R)</t>
  </si>
  <si>
    <t>Notes Receivable (+A)</t>
  </si>
  <si>
    <t>12/2011 (No exact date)</t>
  </si>
  <si>
    <t>Notes Receivables (+A)</t>
  </si>
  <si>
    <t>Discount on notes receivable (+XA)</t>
  </si>
  <si>
    <t>Sales Revenue (+R)</t>
  </si>
  <si>
    <t>Discount on notes receivable (-XA)</t>
  </si>
  <si>
    <t>Discount on notes receivables (-XA)</t>
  </si>
  <si>
    <t>Notes Receivable (-A)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</si>
</sst>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2" x14ac:knownFonts="1">
    <font>
      <sz val="10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  <font>
      <u val="singleAccounting"/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4" fillId="0" borderId="0" xfId="0" applyNumberFormat="1" applyFont="1"/>
    <xf numFmtId="0" fontId="6" fillId="0" borderId="0" xfId="0" applyFont="1"/>
    <xf numFmtId="164" fontId="4" fillId="0" borderId="0" xfId="2" applyNumberFormat="1" applyFont="1"/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4" fillId="0" borderId="0" xfId="2" applyNumberFormat="1" applyFont="1"/>
    <xf numFmtId="164" fontId="4" fillId="0" borderId="0" xfId="0" applyNumberFormat="1" applyFont="1"/>
    <xf numFmtId="0" fontId="4" fillId="0" borderId="1" xfId="0" applyFont="1" applyBorder="1"/>
    <xf numFmtId="14" fontId="4" fillId="0" borderId="0" xfId="0" applyNumberFormat="1" applyFont="1"/>
    <xf numFmtId="164" fontId="7" fillId="0" borderId="0" xfId="2" applyNumberFormat="1" applyFont="1"/>
    <xf numFmtId="164" fontId="7" fillId="0" borderId="0" xfId="0" applyNumberFormat="1" applyFont="1"/>
    <xf numFmtId="44" fontId="7" fillId="0" borderId="0" xfId="0" applyNumberFormat="1" applyFont="1"/>
    <xf numFmtId="44" fontId="7" fillId="0" borderId="0" xfId="2" applyNumberFormat="1" applyFont="1"/>
    <xf numFmtId="0" fontId="8" fillId="0" borderId="0" xfId="0" applyFont="1"/>
    <xf numFmtId="44" fontId="9" fillId="0" borderId="0" xfId="0" applyNumberFormat="1" applyFont="1"/>
    <xf numFmtId="14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44" fontId="16" fillId="0" borderId="0" xfId="2" applyFont="1" applyBorder="1"/>
    <xf numFmtId="0" fontId="16" fillId="0" borderId="0" xfId="0" applyFon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7" fillId="0" borderId="0" xfId="0" applyNumberFormat="1" applyFont="1" applyAlignment="1">
      <alignment horizontal="left"/>
    </xf>
    <xf numFmtId="165" fontId="7" fillId="0" borderId="0" xfId="1" applyNumberFormat="1" applyFont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7" fillId="0" borderId="0" xfId="1" applyNumberFormat="1" applyFont="1"/>
    <xf numFmtId="0" fontId="7" fillId="0" borderId="0" xfId="0" applyFont="1" applyAlignment="1">
      <alignment horizontal="left"/>
    </xf>
    <xf numFmtId="165" fontId="7" fillId="0" borderId="0" xfId="1" applyNumberFormat="1" applyFont="1" applyBorder="1"/>
    <xf numFmtId="165" fontId="7" fillId="0" borderId="0" xfId="0" applyNumberFormat="1" applyFont="1"/>
    <xf numFmtId="165" fontId="18" fillId="0" borderId="0" xfId="0" applyNumberFormat="1" applyFont="1"/>
    <xf numFmtId="0" fontId="17" fillId="0" borderId="0" xfId="0" applyFont="1" applyBorder="1"/>
    <xf numFmtId="14" fontId="16" fillId="0" borderId="0" xfId="0" applyNumberFormat="1" applyFont="1" applyBorder="1"/>
    <xf numFmtId="14" fontId="16" fillId="0" borderId="0" xfId="1" applyNumberFormat="1" applyFont="1" applyBorder="1"/>
    <xf numFmtId="165" fontId="16" fillId="0" borderId="0" xfId="1" applyNumberFormat="1" applyFont="1" applyBorder="1"/>
    <xf numFmtId="164" fontId="7" fillId="0" borderId="0" xfId="2" applyNumberFormat="1" applyFont="1" applyBorder="1"/>
    <xf numFmtId="165" fontId="19" fillId="0" borderId="0" xfId="0" applyNumberFormat="1" applyFont="1" applyBorder="1"/>
    <xf numFmtId="14" fontId="17" fillId="0" borderId="0" xfId="0" applyNumberFormat="1" applyFont="1" applyBorder="1"/>
    <xf numFmtId="14" fontId="7" fillId="0" borderId="0" xfId="0" applyNumberFormat="1" applyFont="1" applyBorder="1"/>
    <xf numFmtId="0" fontId="9" fillId="0" borderId="0" xfId="0" applyFont="1" applyBorder="1"/>
    <xf numFmtId="9" fontId="16" fillId="0" borderId="0" xfId="0" applyNumberFormat="1" applyFont="1" applyAlignment="1">
      <alignment horizontal="center"/>
    </xf>
    <xf numFmtId="3" fontId="4" fillId="0" borderId="0" xfId="0" applyNumberFormat="1" applyFont="1"/>
    <xf numFmtId="164" fontId="0" fillId="0" borderId="0" xfId="0" applyNumberFormat="1"/>
    <xf numFmtId="165" fontId="7" fillId="0" borderId="0" xfId="0" applyNumberFormat="1" applyFont="1" applyBorder="1"/>
    <xf numFmtId="165" fontId="7" fillId="0" borderId="0" xfId="1" applyNumberFormat="1" applyFont="1" applyAlignment="1"/>
    <xf numFmtId="164" fontId="19" fillId="0" borderId="0" xfId="2" applyNumberFormat="1" applyFont="1" applyBorder="1"/>
  </cellXfs>
  <cellStyles count="7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71"/>
  <sheetViews>
    <sheetView workbookViewId="0">
      <selection activeCell="H54" sqref="H54"/>
    </sheetView>
  </sheetViews>
  <sheetFormatPr baseColWidth="10" defaultColWidth="8.83203125" defaultRowHeight="12" x14ac:dyDescent="0"/>
  <cols>
    <col min="1" max="1" width="8" customWidth="1"/>
    <col min="2" max="2" width="12.6640625" customWidth="1"/>
    <col min="3" max="3" width="11.1640625" customWidth="1"/>
    <col min="4" max="6" width="12.6640625" customWidth="1"/>
    <col min="7" max="7" width="15.6640625" customWidth="1"/>
    <col min="257" max="257" width="18.6640625" customWidth="1"/>
    <col min="258" max="262" width="12.6640625" customWidth="1"/>
    <col min="263" max="263" width="15.6640625" customWidth="1"/>
    <col min="513" max="513" width="18.6640625" customWidth="1"/>
    <col min="514" max="518" width="12.6640625" customWidth="1"/>
    <col min="519" max="519" width="15.6640625" customWidth="1"/>
    <col min="769" max="769" width="18.6640625" customWidth="1"/>
    <col min="770" max="774" width="12.6640625" customWidth="1"/>
    <col min="775" max="775" width="15.6640625" customWidth="1"/>
    <col min="1025" max="1025" width="18.6640625" customWidth="1"/>
    <col min="1026" max="1030" width="12.6640625" customWidth="1"/>
    <col min="1031" max="1031" width="15.6640625" customWidth="1"/>
    <col min="1281" max="1281" width="18.6640625" customWidth="1"/>
    <col min="1282" max="1286" width="12.6640625" customWidth="1"/>
    <col min="1287" max="1287" width="15.6640625" customWidth="1"/>
    <col min="1537" max="1537" width="18.6640625" customWidth="1"/>
    <col min="1538" max="1542" width="12.6640625" customWidth="1"/>
    <col min="1543" max="1543" width="15.6640625" customWidth="1"/>
    <col min="1793" max="1793" width="18.6640625" customWidth="1"/>
    <col min="1794" max="1798" width="12.6640625" customWidth="1"/>
    <col min="1799" max="1799" width="15.6640625" customWidth="1"/>
    <col min="2049" max="2049" width="18.6640625" customWidth="1"/>
    <col min="2050" max="2054" width="12.6640625" customWidth="1"/>
    <col min="2055" max="2055" width="15.6640625" customWidth="1"/>
    <col min="2305" max="2305" width="18.6640625" customWidth="1"/>
    <col min="2306" max="2310" width="12.6640625" customWidth="1"/>
    <col min="2311" max="2311" width="15.6640625" customWidth="1"/>
    <col min="2561" max="2561" width="18.6640625" customWidth="1"/>
    <col min="2562" max="2566" width="12.6640625" customWidth="1"/>
    <col min="2567" max="2567" width="15.6640625" customWidth="1"/>
    <col min="2817" max="2817" width="18.6640625" customWidth="1"/>
    <col min="2818" max="2822" width="12.6640625" customWidth="1"/>
    <col min="2823" max="2823" width="15.6640625" customWidth="1"/>
    <col min="3073" max="3073" width="18.6640625" customWidth="1"/>
    <col min="3074" max="3078" width="12.6640625" customWidth="1"/>
    <col min="3079" max="3079" width="15.6640625" customWidth="1"/>
    <col min="3329" max="3329" width="18.6640625" customWidth="1"/>
    <col min="3330" max="3334" width="12.6640625" customWidth="1"/>
    <col min="3335" max="3335" width="15.6640625" customWidth="1"/>
    <col min="3585" max="3585" width="18.6640625" customWidth="1"/>
    <col min="3586" max="3590" width="12.6640625" customWidth="1"/>
    <col min="3591" max="3591" width="15.6640625" customWidth="1"/>
    <col min="3841" max="3841" width="18.6640625" customWidth="1"/>
    <col min="3842" max="3846" width="12.6640625" customWidth="1"/>
    <col min="3847" max="3847" width="15.6640625" customWidth="1"/>
    <col min="4097" max="4097" width="18.6640625" customWidth="1"/>
    <col min="4098" max="4102" width="12.6640625" customWidth="1"/>
    <col min="4103" max="4103" width="15.6640625" customWidth="1"/>
    <col min="4353" max="4353" width="18.6640625" customWidth="1"/>
    <col min="4354" max="4358" width="12.6640625" customWidth="1"/>
    <col min="4359" max="4359" width="15.6640625" customWidth="1"/>
    <col min="4609" max="4609" width="18.6640625" customWidth="1"/>
    <col min="4610" max="4614" width="12.6640625" customWidth="1"/>
    <col min="4615" max="4615" width="15.6640625" customWidth="1"/>
    <col min="4865" max="4865" width="18.6640625" customWidth="1"/>
    <col min="4866" max="4870" width="12.6640625" customWidth="1"/>
    <col min="4871" max="4871" width="15.6640625" customWidth="1"/>
    <col min="5121" max="5121" width="18.6640625" customWidth="1"/>
    <col min="5122" max="5126" width="12.6640625" customWidth="1"/>
    <col min="5127" max="5127" width="15.6640625" customWidth="1"/>
    <col min="5377" max="5377" width="18.6640625" customWidth="1"/>
    <col min="5378" max="5382" width="12.6640625" customWidth="1"/>
    <col min="5383" max="5383" width="15.6640625" customWidth="1"/>
    <col min="5633" max="5633" width="18.6640625" customWidth="1"/>
    <col min="5634" max="5638" width="12.6640625" customWidth="1"/>
    <col min="5639" max="5639" width="15.6640625" customWidth="1"/>
    <col min="5889" max="5889" width="18.6640625" customWidth="1"/>
    <col min="5890" max="5894" width="12.6640625" customWidth="1"/>
    <col min="5895" max="5895" width="15.6640625" customWidth="1"/>
    <col min="6145" max="6145" width="18.6640625" customWidth="1"/>
    <col min="6146" max="6150" width="12.6640625" customWidth="1"/>
    <col min="6151" max="6151" width="15.6640625" customWidth="1"/>
    <col min="6401" max="6401" width="18.6640625" customWidth="1"/>
    <col min="6402" max="6406" width="12.6640625" customWidth="1"/>
    <col min="6407" max="6407" width="15.6640625" customWidth="1"/>
    <col min="6657" max="6657" width="18.6640625" customWidth="1"/>
    <col min="6658" max="6662" width="12.6640625" customWidth="1"/>
    <col min="6663" max="6663" width="15.6640625" customWidth="1"/>
    <col min="6913" max="6913" width="18.6640625" customWidth="1"/>
    <col min="6914" max="6918" width="12.6640625" customWidth="1"/>
    <col min="6919" max="6919" width="15.6640625" customWidth="1"/>
    <col min="7169" max="7169" width="18.6640625" customWidth="1"/>
    <col min="7170" max="7174" width="12.6640625" customWidth="1"/>
    <col min="7175" max="7175" width="15.6640625" customWidth="1"/>
    <col min="7425" max="7425" width="18.6640625" customWidth="1"/>
    <col min="7426" max="7430" width="12.6640625" customWidth="1"/>
    <col min="7431" max="7431" width="15.6640625" customWidth="1"/>
    <col min="7681" max="7681" width="18.6640625" customWidth="1"/>
    <col min="7682" max="7686" width="12.6640625" customWidth="1"/>
    <col min="7687" max="7687" width="15.6640625" customWidth="1"/>
    <col min="7937" max="7937" width="18.6640625" customWidth="1"/>
    <col min="7938" max="7942" width="12.6640625" customWidth="1"/>
    <col min="7943" max="7943" width="15.6640625" customWidth="1"/>
    <col min="8193" max="8193" width="18.6640625" customWidth="1"/>
    <col min="8194" max="8198" width="12.6640625" customWidth="1"/>
    <col min="8199" max="8199" width="15.6640625" customWidth="1"/>
    <col min="8449" max="8449" width="18.6640625" customWidth="1"/>
    <col min="8450" max="8454" width="12.6640625" customWidth="1"/>
    <col min="8455" max="8455" width="15.6640625" customWidth="1"/>
    <col min="8705" max="8705" width="18.6640625" customWidth="1"/>
    <col min="8706" max="8710" width="12.6640625" customWidth="1"/>
    <col min="8711" max="8711" width="15.6640625" customWidth="1"/>
    <col min="8961" max="8961" width="18.6640625" customWidth="1"/>
    <col min="8962" max="8966" width="12.6640625" customWidth="1"/>
    <col min="8967" max="8967" width="15.6640625" customWidth="1"/>
    <col min="9217" max="9217" width="18.6640625" customWidth="1"/>
    <col min="9218" max="9222" width="12.6640625" customWidth="1"/>
    <col min="9223" max="9223" width="15.6640625" customWidth="1"/>
    <col min="9473" max="9473" width="18.6640625" customWidth="1"/>
    <col min="9474" max="9478" width="12.6640625" customWidth="1"/>
    <col min="9479" max="9479" width="15.6640625" customWidth="1"/>
    <col min="9729" max="9729" width="18.6640625" customWidth="1"/>
    <col min="9730" max="9734" width="12.6640625" customWidth="1"/>
    <col min="9735" max="9735" width="15.6640625" customWidth="1"/>
    <col min="9985" max="9985" width="18.6640625" customWidth="1"/>
    <col min="9986" max="9990" width="12.6640625" customWidth="1"/>
    <col min="9991" max="9991" width="15.6640625" customWidth="1"/>
    <col min="10241" max="10241" width="18.6640625" customWidth="1"/>
    <col min="10242" max="10246" width="12.6640625" customWidth="1"/>
    <col min="10247" max="10247" width="15.6640625" customWidth="1"/>
    <col min="10497" max="10497" width="18.6640625" customWidth="1"/>
    <col min="10498" max="10502" width="12.6640625" customWidth="1"/>
    <col min="10503" max="10503" width="15.6640625" customWidth="1"/>
    <col min="10753" max="10753" width="18.6640625" customWidth="1"/>
    <col min="10754" max="10758" width="12.6640625" customWidth="1"/>
    <col min="10759" max="10759" width="15.6640625" customWidth="1"/>
    <col min="11009" max="11009" width="18.6640625" customWidth="1"/>
    <col min="11010" max="11014" width="12.6640625" customWidth="1"/>
    <col min="11015" max="11015" width="15.6640625" customWidth="1"/>
    <col min="11265" max="11265" width="18.6640625" customWidth="1"/>
    <col min="11266" max="11270" width="12.6640625" customWidth="1"/>
    <col min="11271" max="11271" width="15.6640625" customWidth="1"/>
    <col min="11521" max="11521" width="18.6640625" customWidth="1"/>
    <col min="11522" max="11526" width="12.6640625" customWidth="1"/>
    <col min="11527" max="11527" width="15.6640625" customWidth="1"/>
    <col min="11777" max="11777" width="18.6640625" customWidth="1"/>
    <col min="11778" max="11782" width="12.6640625" customWidth="1"/>
    <col min="11783" max="11783" width="15.6640625" customWidth="1"/>
    <col min="12033" max="12033" width="18.6640625" customWidth="1"/>
    <col min="12034" max="12038" width="12.6640625" customWidth="1"/>
    <col min="12039" max="12039" width="15.6640625" customWidth="1"/>
    <col min="12289" max="12289" width="18.6640625" customWidth="1"/>
    <col min="12290" max="12294" width="12.6640625" customWidth="1"/>
    <col min="12295" max="12295" width="15.6640625" customWidth="1"/>
    <col min="12545" max="12545" width="18.6640625" customWidth="1"/>
    <col min="12546" max="12550" width="12.6640625" customWidth="1"/>
    <col min="12551" max="12551" width="15.6640625" customWidth="1"/>
    <col min="12801" max="12801" width="18.6640625" customWidth="1"/>
    <col min="12802" max="12806" width="12.6640625" customWidth="1"/>
    <col min="12807" max="12807" width="15.6640625" customWidth="1"/>
    <col min="13057" max="13057" width="18.6640625" customWidth="1"/>
    <col min="13058" max="13062" width="12.6640625" customWidth="1"/>
    <col min="13063" max="13063" width="15.6640625" customWidth="1"/>
    <col min="13313" max="13313" width="18.6640625" customWidth="1"/>
    <col min="13314" max="13318" width="12.6640625" customWidth="1"/>
    <col min="13319" max="13319" width="15.6640625" customWidth="1"/>
    <col min="13569" max="13569" width="18.6640625" customWidth="1"/>
    <col min="13570" max="13574" width="12.6640625" customWidth="1"/>
    <col min="13575" max="13575" width="15.6640625" customWidth="1"/>
    <col min="13825" max="13825" width="18.6640625" customWidth="1"/>
    <col min="13826" max="13830" width="12.6640625" customWidth="1"/>
    <col min="13831" max="13831" width="15.6640625" customWidth="1"/>
    <col min="14081" max="14081" width="18.6640625" customWidth="1"/>
    <col min="14082" max="14086" width="12.6640625" customWidth="1"/>
    <col min="14087" max="14087" width="15.6640625" customWidth="1"/>
    <col min="14337" max="14337" width="18.6640625" customWidth="1"/>
    <col min="14338" max="14342" width="12.6640625" customWidth="1"/>
    <col min="14343" max="14343" width="15.6640625" customWidth="1"/>
    <col min="14593" max="14593" width="18.6640625" customWidth="1"/>
    <col min="14594" max="14598" width="12.6640625" customWidth="1"/>
    <col min="14599" max="14599" width="15.6640625" customWidth="1"/>
    <col min="14849" max="14849" width="18.6640625" customWidth="1"/>
    <col min="14850" max="14854" width="12.6640625" customWidth="1"/>
    <col min="14855" max="14855" width="15.6640625" customWidth="1"/>
    <col min="15105" max="15105" width="18.6640625" customWidth="1"/>
    <col min="15106" max="15110" width="12.6640625" customWidth="1"/>
    <col min="15111" max="15111" width="15.6640625" customWidth="1"/>
    <col min="15361" max="15361" width="18.6640625" customWidth="1"/>
    <col min="15362" max="15366" width="12.6640625" customWidth="1"/>
    <col min="15367" max="15367" width="15.6640625" customWidth="1"/>
    <col min="15617" max="15617" width="18.6640625" customWidth="1"/>
    <col min="15618" max="15622" width="12.6640625" customWidth="1"/>
    <col min="15623" max="15623" width="15.6640625" customWidth="1"/>
    <col min="15873" max="15873" width="18.6640625" customWidth="1"/>
    <col min="15874" max="15878" width="12.6640625" customWidth="1"/>
    <col min="15879" max="15879" width="15.6640625" customWidth="1"/>
    <col min="16129" max="16129" width="18.6640625" customWidth="1"/>
    <col min="16130" max="16134" width="12.6640625" customWidth="1"/>
    <col min="16135" max="16135" width="15.6640625" customWidth="1"/>
  </cols>
  <sheetData>
    <row r="1" spans="1:7">
      <c r="A1" s="22" t="s">
        <v>31</v>
      </c>
      <c r="G1" s="23" t="s">
        <v>32</v>
      </c>
    </row>
    <row r="2" spans="1:7">
      <c r="A2" s="22"/>
      <c r="G2" s="23"/>
    </row>
    <row r="3" spans="1:7">
      <c r="A3" s="24" t="s">
        <v>33</v>
      </c>
    </row>
    <row r="4" spans="1:7">
      <c r="A4" s="25" t="s">
        <v>34</v>
      </c>
    </row>
    <row r="5" spans="1:7">
      <c r="A5" s="24"/>
    </row>
    <row r="6" spans="1:7">
      <c r="A6" s="26" t="s">
        <v>35</v>
      </c>
      <c r="B6" s="26"/>
      <c r="C6" s="26"/>
      <c r="D6" s="26"/>
      <c r="E6" s="26"/>
      <c r="F6" s="26"/>
      <c r="G6" s="26"/>
    </row>
    <row r="7" spans="1:7">
      <c r="A7" s="26" t="s">
        <v>36</v>
      </c>
      <c r="B7" s="26"/>
      <c r="C7" s="26"/>
      <c r="D7" s="26"/>
      <c r="E7" s="26"/>
      <c r="F7" s="26"/>
      <c r="G7" s="26"/>
    </row>
    <row r="8" spans="1:7">
      <c r="A8" s="26" t="s">
        <v>37</v>
      </c>
      <c r="B8" s="26"/>
      <c r="C8" s="26"/>
      <c r="D8" s="26"/>
      <c r="E8" s="26"/>
      <c r="F8" s="26"/>
      <c r="G8" s="26"/>
    </row>
    <row r="9" spans="1:7">
      <c r="A9" s="26" t="s">
        <v>38</v>
      </c>
      <c r="B9" s="27"/>
      <c r="C9" s="27"/>
      <c r="D9" s="27"/>
      <c r="E9" s="27"/>
      <c r="F9" s="27"/>
      <c r="G9" s="26"/>
    </row>
    <row r="10" spans="1:7">
      <c r="A10" s="26" t="s">
        <v>39</v>
      </c>
      <c r="B10" s="27"/>
      <c r="C10" s="27"/>
      <c r="D10" s="27"/>
      <c r="E10" s="27"/>
      <c r="F10" s="27"/>
      <c r="G10" s="26"/>
    </row>
    <row r="11" spans="1:7">
      <c r="A11" s="28"/>
      <c r="B11" s="27"/>
      <c r="C11" s="27"/>
      <c r="D11" s="27"/>
      <c r="E11" s="27"/>
      <c r="F11" s="27"/>
      <c r="G11" s="26"/>
    </row>
    <row r="12" spans="1:7">
      <c r="A12" s="29" t="s">
        <v>40</v>
      </c>
      <c r="B12" s="30"/>
      <c r="C12" s="30"/>
      <c r="D12" s="30"/>
      <c r="E12" s="30"/>
      <c r="F12" s="30"/>
      <c r="G12" s="31"/>
    </row>
    <row r="13" spans="1:7">
      <c r="A13" s="29" t="s">
        <v>41</v>
      </c>
      <c r="B13" s="30"/>
      <c r="C13" s="30"/>
      <c r="D13" s="30"/>
      <c r="E13" s="30"/>
      <c r="F13" s="32"/>
      <c r="G13" s="33"/>
    </row>
    <row r="14" spans="1:7">
      <c r="A14" s="29"/>
      <c r="B14" s="30"/>
      <c r="C14" s="30"/>
      <c r="D14" s="30"/>
      <c r="E14" s="30"/>
      <c r="F14" s="32"/>
      <c r="G14" s="33"/>
    </row>
    <row r="15" spans="1:7">
      <c r="A15" s="29"/>
      <c r="B15" s="30"/>
      <c r="C15" s="30"/>
      <c r="D15" s="30"/>
      <c r="E15" s="30"/>
      <c r="F15" s="32"/>
      <c r="G15" s="33"/>
    </row>
    <row r="16" spans="1:7">
      <c r="A16" s="29"/>
      <c r="B16" s="30"/>
      <c r="C16" s="30"/>
      <c r="D16" s="30"/>
      <c r="E16" s="30"/>
      <c r="F16" s="30"/>
      <c r="G16" s="33"/>
    </row>
    <row r="17" spans="1:7">
      <c r="A17" s="26"/>
      <c r="B17" s="27"/>
      <c r="C17" s="27"/>
      <c r="D17" s="27"/>
      <c r="E17" s="27"/>
      <c r="F17" s="27"/>
      <c r="G17" s="26"/>
    </row>
    <row r="18" spans="1:7">
      <c r="A18" s="26"/>
      <c r="B18" s="27" t="s">
        <v>42</v>
      </c>
      <c r="D18" s="55">
        <v>0.11</v>
      </c>
      <c r="E18" s="27"/>
      <c r="F18" s="27"/>
      <c r="G18" s="26"/>
    </row>
    <row r="19" spans="1:7">
      <c r="A19" s="26"/>
      <c r="B19" s="27" t="s">
        <v>43</v>
      </c>
      <c r="C19" s="34" t="s">
        <v>53</v>
      </c>
      <c r="D19" s="34" t="s">
        <v>56</v>
      </c>
      <c r="E19" s="27"/>
      <c r="F19" s="27" t="s">
        <v>44</v>
      </c>
      <c r="G19" s="26"/>
    </row>
    <row r="20" spans="1:7">
      <c r="A20" s="26"/>
      <c r="B20" s="27" t="s">
        <v>45</v>
      </c>
      <c r="C20" s="34" t="s">
        <v>54</v>
      </c>
      <c r="D20" s="34" t="s">
        <v>16</v>
      </c>
      <c r="E20" s="34" t="s">
        <v>46</v>
      </c>
      <c r="F20" s="27" t="s">
        <v>47</v>
      </c>
      <c r="G20" s="26"/>
    </row>
    <row r="21" spans="1:7">
      <c r="A21" s="35" t="s">
        <v>19</v>
      </c>
      <c r="B21" s="36" t="s">
        <v>48</v>
      </c>
      <c r="C21" s="37" t="s">
        <v>55</v>
      </c>
      <c r="D21" s="37" t="s">
        <v>49</v>
      </c>
      <c r="E21" s="37" t="s">
        <v>57</v>
      </c>
      <c r="F21" s="36" t="s">
        <v>48</v>
      </c>
      <c r="G21" s="26"/>
    </row>
    <row r="22" spans="1:7">
      <c r="A22" s="38">
        <v>40908</v>
      </c>
      <c r="B22" s="39" t="s">
        <v>50</v>
      </c>
      <c r="C22" s="39" t="s">
        <v>50</v>
      </c>
      <c r="D22" s="39" t="s">
        <v>50</v>
      </c>
      <c r="E22" s="40" t="s">
        <v>50</v>
      </c>
      <c r="F22" s="41">
        <v>131671.89000000001</v>
      </c>
      <c r="G22" s="41"/>
    </row>
    <row r="23" spans="1:7">
      <c r="A23" s="42"/>
      <c r="B23" s="41"/>
      <c r="C23" s="41"/>
      <c r="D23" s="43"/>
      <c r="E23" s="41"/>
      <c r="F23" s="41"/>
      <c r="G23" s="41"/>
    </row>
    <row r="24" spans="1:7">
      <c r="A24" s="38">
        <v>41274</v>
      </c>
      <c r="B24" s="40">
        <f>F22</f>
        <v>131671.89000000001</v>
      </c>
      <c r="C24" s="59">
        <v>9000</v>
      </c>
      <c r="D24" s="59">
        <f>B24*0.11</f>
        <v>14483.907900000002</v>
      </c>
      <c r="E24" s="59">
        <f>D24-C24</f>
        <v>5483.907900000002</v>
      </c>
      <c r="F24" s="59">
        <f>E24+F22</f>
        <v>137155.79790000001</v>
      </c>
      <c r="G24" s="41"/>
    </row>
    <row r="25" spans="1:7">
      <c r="A25" s="42"/>
      <c r="B25" s="59"/>
      <c r="C25" s="59"/>
      <c r="D25" s="59"/>
      <c r="E25" s="59"/>
      <c r="F25" s="59"/>
      <c r="G25" s="41"/>
    </row>
    <row r="26" spans="1:7">
      <c r="A26" s="38">
        <v>41639</v>
      </c>
      <c r="B26" s="59">
        <f>F24</f>
        <v>137155.79790000001</v>
      </c>
      <c r="C26" s="59">
        <v>9000</v>
      </c>
      <c r="D26" s="59">
        <f>B26*0.11</f>
        <v>15087.137769000001</v>
      </c>
      <c r="E26" s="59">
        <f>D26-C26</f>
        <v>6087.1377690000008</v>
      </c>
      <c r="F26" s="59">
        <f>E26+F24</f>
        <v>143242.935669</v>
      </c>
      <c r="G26" s="41"/>
    </row>
    <row r="27" spans="1:7">
      <c r="A27" s="42"/>
      <c r="B27" s="59"/>
      <c r="C27" s="59"/>
      <c r="D27" s="59"/>
      <c r="E27" s="59"/>
      <c r="F27" s="59"/>
      <c r="G27" s="41"/>
    </row>
    <row r="28" spans="1:7">
      <c r="A28" s="38">
        <v>42004</v>
      </c>
      <c r="B28" s="59">
        <f>F26</f>
        <v>143242.935669</v>
      </c>
      <c r="C28" s="59">
        <v>9000</v>
      </c>
      <c r="D28" s="59">
        <f>B28*0.11</f>
        <v>15756.722923589999</v>
      </c>
      <c r="E28" s="59">
        <f>D28-C28</f>
        <v>6756.7229235899995</v>
      </c>
      <c r="F28" s="59">
        <f>E28+F26</f>
        <v>149999.65859258999</v>
      </c>
      <c r="G28" s="41"/>
    </row>
    <row r="29" spans="1:7">
      <c r="A29" s="26"/>
      <c r="B29" s="44"/>
      <c r="C29" s="44"/>
      <c r="D29" s="44"/>
      <c r="E29" s="44"/>
      <c r="F29" s="41"/>
      <c r="G29" s="45"/>
    </row>
    <row r="30" spans="1:7">
      <c r="A30" s="26"/>
      <c r="B30" s="44"/>
      <c r="C30" s="44"/>
      <c r="D30" s="44"/>
      <c r="E30" s="44"/>
      <c r="F30" s="41"/>
      <c r="G30" s="45"/>
    </row>
    <row r="31" spans="1:7">
      <c r="A31" s="46" t="s">
        <v>51</v>
      </c>
      <c r="B31" s="31"/>
      <c r="C31" s="29"/>
      <c r="D31" s="31"/>
      <c r="E31" s="29"/>
      <c r="F31" s="43"/>
      <c r="G31" s="26"/>
    </row>
    <row r="32" spans="1:7">
      <c r="A32" s="31" t="s">
        <v>52</v>
      </c>
      <c r="B32" s="31"/>
      <c r="C32" s="31"/>
      <c r="D32" s="31"/>
      <c r="E32" s="31"/>
      <c r="F32" s="43"/>
      <c r="G32" s="26"/>
    </row>
    <row r="33" spans="1:7">
      <c r="A33" s="31"/>
      <c r="B33" s="31"/>
      <c r="C33" s="47"/>
      <c r="D33" s="47"/>
      <c r="E33" s="47"/>
      <c r="F33" s="48"/>
      <c r="G33" s="26"/>
    </row>
    <row r="34" spans="1:7">
      <c r="A34" s="29" t="s">
        <v>65</v>
      </c>
      <c r="B34" s="31"/>
      <c r="C34" s="47"/>
      <c r="D34" s="47"/>
      <c r="E34" s="47"/>
      <c r="F34" s="49"/>
      <c r="G34" s="26"/>
    </row>
    <row r="35" spans="1:7">
      <c r="A35" s="31" t="s">
        <v>66</v>
      </c>
      <c r="B35" s="50"/>
      <c r="C35" s="50"/>
      <c r="D35" s="50">
        <v>150000</v>
      </c>
      <c r="E35" s="50"/>
      <c r="F35" s="31"/>
    </row>
    <row r="36" spans="1:7">
      <c r="A36" s="31"/>
      <c r="B36" s="31" t="s">
        <v>67</v>
      </c>
      <c r="C36" s="31"/>
      <c r="D36" s="50"/>
      <c r="E36" s="50">
        <f>D35-E37</f>
        <v>18328.109999999986</v>
      </c>
      <c r="F36" s="31"/>
    </row>
    <row r="37" spans="1:7" ht="15">
      <c r="A37" s="31"/>
      <c r="B37" s="58" t="s">
        <v>68</v>
      </c>
      <c r="C37" s="51"/>
      <c r="D37" s="60"/>
      <c r="E37" s="50">
        <f>F22</f>
        <v>131671.89000000001</v>
      </c>
      <c r="F37" s="31"/>
    </row>
    <row r="38" spans="1:7">
      <c r="A38" s="31"/>
      <c r="B38" s="31"/>
      <c r="C38" s="31"/>
      <c r="D38" s="50"/>
      <c r="E38" s="50"/>
      <c r="F38" s="31"/>
    </row>
    <row r="39" spans="1:7">
      <c r="A39" s="47">
        <v>41274</v>
      </c>
      <c r="B39" s="31"/>
      <c r="C39" s="50"/>
      <c r="D39" s="50"/>
      <c r="E39" s="50"/>
      <c r="F39" s="50"/>
      <c r="G39" s="31"/>
    </row>
    <row r="40" spans="1:7">
      <c r="A40" s="26" t="s">
        <v>61</v>
      </c>
      <c r="B40" s="31"/>
      <c r="D40" s="50">
        <f>C24</f>
        <v>9000</v>
      </c>
      <c r="E40" s="50"/>
      <c r="F40" s="31"/>
    </row>
    <row r="41" spans="1:7">
      <c r="A41" s="26" t="s">
        <v>69</v>
      </c>
      <c r="B41" s="26"/>
      <c r="D41" s="14">
        <f>E24</f>
        <v>5483.907900000002</v>
      </c>
      <c r="E41" s="14"/>
      <c r="F41" s="26"/>
    </row>
    <row r="42" spans="1:7">
      <c r="A42" s="26"/>
      <c r="B42" s="26" t="s">
        <v>63</v>
      </c>
      <c r="D42" s="14"/>
      <c r="E42" s="14">
        <f>D24</f>
        <v>14483.907900000002</v>
      </c>
      <c r="F42" s="26"/>
    </row>
    <row r="43" spans="1:7">
      <c r="A43" s="31"/>
      <c r="B43" s="31"/>
      <c r="D43" s="50"/>
      <c r="E43" s="50"/>
      <c r="F43" s="26"/>
    </row>
    <row r="44" spans="1:7">
      <c r="A44" s="52">
        <v>41639</v>
      </c>
      <c r="B44" s="31"/>
      <c r="C44" s="31"/>
      <c r="D44" s="50"/>
      <c r="E44" s="50"/>
      <c r="F44" s="26"/>
      <c r="G44" s="26"/>
    </row>
    <row r="45" spans="1:7">
      <c r="A45" s="26" t="s">
        <v>61</v>
      </c>
      <c r="B45" s="26"/>
      <c r="D45" s="14">
        <v>9000</v>
      </c>
      <c r="E45" s="14"/>
      <c r="F45" s="26"/>
      <c r="G45" s="26"/>
    </row>
    <row r="46" spans="1:7">
      <c r="A46" s="26" t="s">
        <v>70</v>
      </c>
      <c r="B46" s="26"/>
      <c r="D46" s="14">
        <v>6087</v>
      </c>
      <c r="E46" s="14"/>
      <c r="F46" s="26"/>
      <c r="G46" s="26"/>
    </row>
    <row r="47" spans="1:7">
      <c r="A47" s="26"/>
      <c r="B47" s="26" t="s">
        <v>63</v>
      </c>
      <c r="D47" s="14"/>
      <c r="E47" s="14">
        <v>15087.14</v>
      </c>
      <c r="F47" s="26"/>
      <c r="G47" s="26"/>
    </row>
    <row r="48" spans="1:7">
      <c r="A48" s="28"/>
      <c r="B48" s="26"/>
      <c r="C48" s="44"/>
      <c r="D48" s="14"/>
      <c r="E48" s="14"/>
      <c r="F48" s="26"/>
      <c r="G48" s="26"/>
    </row>
    <row r="49" spans="1:7">
      <c r="A49" s="52">
        <v>42004</v>
      </c>
      <c r="B49" s="31"/>
      <c r="C49" s="31"/>
      <c r="D49" s="50"/>
      <c r="E49" s="50"/>
      <c r="F49" s="26"/>
      <c r="G49" s="26"/>
    </row>
    <row r="50" spans="1:7">
      <c r="A50" s="31" t="s">
        <v>61</v>
      </c>
      <c r="B50" s="31"/>
      <c r="D50" s="50">
        <f>159000</f>
        <v>159000</v>
      </c>
      <c r="E50" s="50"/>
      <c r="F50" s="26"/>
    </row>
    <row r="51" spans="1:7">
      <c r="A51" s="31" t="s">
        <v>70</v>
      </c>
      <c r="B51" s="31"/>
      <c r="D51" s="50">
        <f>E28</f>
        <v>6756.7229235899995</v>
      </c>
      <c r="E51" s="50"/>
      <c r="F51" s="26"/>
    </row>
    <row r="52" spans="1:7">
      <c r="A52" s="31"/>
      <c r="B52" s="31" t="s">
        <v>63</v>
      </c>
      <c r="D52" s="50"/>
      <c r="E52" s="50">
        <f>D28</f>
        <v>15756.722923589999</v>
      </c>
      <c r="F52" s="26"/>
    </row>
    <row r="53" spans="1:7">
      <c r="A53" s="31"/>
      <c r="B53" s="31" t="s">
        <v>71</v>
      </c>
      <c r="D53" s="50"/>
      <c r="E53" s="50">
        <f>F28</f>
        <v>149999.65859258999</v>
      </c>
      <c r="F53" s="26"/>
    </row>
    <row r="54" spans="1:7">
      <c r="A54" s="31"/>
      <c r="B54" s="31"/>
      <c r="C54" s="43"/>
      <c r="D54" s="50"/>
      <c r="E54" s="50"/>
      <c r="F54" s="26"/>
    </row>
    <row r="55" spans="1:7">
      <c r="A55" s="53"/>
      <c r="B55" s="31"/>
      <c r="C55" s="31"/>
      <c r="D55" s="43"/>
      <c r="E55" s="43"/>
      <c r="F55" s="41"/>
      <c r="G55" s="26"/>
    </row>
    <row r="56" spans="1:7">
      <c r="A56" s="31"/>
      <c r="B56" s="31"/>
      <c r="C56" s="31"/>
      <c r="D56" s="43"/>
      <c r="E56" s="43"/>
      <c r="F56" s="41"/>
      <c r="G56" s="26"/>
    </row>
    <row r="57" spans="1:7">
      <c r="A57" s="52"/>
      <c r="B57" s="31"/>
      <c r="C57" s="31"/>
      <c r="D57" s="43"/>
      <c r="E57" s="43"/>
      <c r="F57" s="41"/>
      <c r="G57" s="26"/>
    </row>
    <row r="58" spans="1:7">
      <c r="A58" s="31"/>
      <c r="B58" s="31"/>
      <c r="C58" s="31"/>
      <c r="D58" s="43"/>
      <c r="E58" s="43"/>
      <c r="F58" s="41"/>
      <c r="G58" s="26"/>
    </row>
    <row r="59" spans="1:7">
      <c r="A59" s="31"/>
      <c r="B59" s="31"/>
      <c r="C59" s="31"/>
      <c r="D59" s="43"/>
      <c r="E59" s="43"/>
      <c r="F59" s="41"/>
      <c r="G59" s="26"/>
    </row>
    <row r="60" spans="1:7">
      <c r="A60" s="31"/>
      <c r="B60" s="31"/>
      <c r="C60" s="31"/>
      <c r="D60" s="43"/>
      <c r="E60" s="43"/>
      <c r="F60" s="41"/>
      <c r="G60" s="26"/>
    </row>
    <row r="61" spans="1:7">
      <c r="A61" s="31"/>
      <c r="B61" s="31"/>
      <c r="C61" s="31"/>
      <c r="D61" s="31"/>
      <c r="E61" s="31"/>
      <c r="F61" s="41"/>
      <c r="G61" s="26"/>
    </row>
    <row r="62" spans="1:7">
      <c r="A62" s="31"/>
      <c r="B62" s="31"/>
      <c r="C62" s="31"/>
      <c r="D62" s="43"/>
      <c r="E62" s="43"/>
      <c r="F62" s="41"/>
      <c r="G62" s="26"/>
    </row>
    <row r="63" spans="1:7">
      <c r="A63" s="31"/>
      <c r="B63" s="31"/>
      <c r="C63" s="31"/>
      <c r="D63" s="43"/>
      <c r="E63" s="43"/>
      <c r="F63" s="41"/>
      <c r="G63" s="26"/>
    </row>
    <row r="64" spans="1:7">
      <c r="A64" s="31"/>
      <c r="B64" s="31"/>
      <c r="C64" s="31"/>
      <c r="D64" s="43"/>
      <c r="E64" s="43"/>
      <c r="F64" s="41"/>
      <c r="G64" s="26"/>
    </row>
    <row r="65" spans="1:7">
      <c r="A65" s="31"/>
      <c r="B65" s="31"/>
      <c r="C65" s="31"/>
      <c r="D65" s="31"/>
      <c r="E65" s="31"/>
      <c r="F65" s="41"/>
      <c r="G65" s="26"/>
    </row>
    <row r="66" spans="1:7">
      <c r="A66" s="31"/>
      <c r="B66" s="31"/>
      <c r="C66" s="31"/>
      <c r="D66" s="43"/>
      <c r="E66" s="43"/>
      <c r="F66" s="26"/>
      <c r="G66" s="26"/>
    </row>
    <row r="67" spans="1:7">
      <c r="A67" s="31"/>
      <c r="B67" s="31"/>
      <c r="C67" s="31"/>
      <c r="D67" s="43"/>
      <c r="E67" s="43"/>
      <c r="F67" s="26"/>
      <c r="G67" s="26"/>
    </row>
    <row r="68" spans="1:7">
      <c r="A68" s="31"/>
      <c r="B68" s="54"/>
      <c r="C68" s="31"/>
      <c r="D68" s="31"/>
      <c r="E68" s="31"/>
      <c r="F68" s="26"/>
      <c r="G68" s="26"/>
    </row>
    <row r="69" spans="1:7">
      <c r="A69" s="32"/>
      <c r="B69" s="32"/>
      <c r="C69" s="32"/>
      <c r="D69" s="32"/>
      <c r="E69" s="32"/>
    </row>
    <row r="70" spans="1:7">
      <c r="A70" s="32"/>
      <c r="B70" s="32"/>
      <c r="C70" s="32"/>
      <c r="D70" s="32"/>
      <c r="E70" s="32"/>
    </row>
    <row r="71" spans="1:7">
      <c r="A71" s="32"/>
      <c r="B71" s="32"/>
      <c r="C71" s="32"/>
      <c r="D71" s="32"/>
      <c r="E71" s="32"/>
    </row>
  </sheetData>
  <pageMargins left="0.5" right="0.25" top="0.5" bottom="0.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21" workbookViewId="0">
      <selection activeCell="C46" sqref="C46"/>
    </sheetView>
  </sheetViews>
  <sheetFormatPr baseColWidth="10" defaultColWidth="8.83203125" defaultRowHeight="12" x14ac:dyDescent="0"/>
  <cols>
    <col min="1" max="1" width="5.6640625" customWidth="1"/>
    <col min="2" max="2" width="11.33203125" bestFit="1" customWidth="1"/>
    <col min="3" max="3" width="1.6640625" customWidth="1"/>
    <col min="4" max="4" width="12.6640625" customWidth="1"/>
    <col min="5" max="5" width="11.5" bestFit="1" customWidth="1"/>
    <col min="6" max="6" width="13.83203125" customWidth="1"/>
    <col min="7" max="9" width="12.6640625" customWidth="1"/>
  </cols>
  <sheetData>
    <row r="1" spans="1:10">
      <c r="A1" s="1" t="s">
        <v>0</v>
      </c>
    </row>
    <row r="3" spans="1:10" ht="1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4" t="s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5">
      <c r="A5" s="4"/>
      <c r="B5" s="3"/>
      <c r="C5" s="3"/>
      <c r="D5" s="3"/>
      <c r="E5" s="3"/>
      <c r="F5" s="3"/>
      <c r="G5" s="3"/>
      <c r="H5" s="3"/>
      <c r="I5" s="3"/>
      <c r="J5" s="3"/>
    </row>
    <row r="6" spans="1:10" ht="15">
      <c r="A6" s="3" t="s">
        <v>3</v>
      </c>
      <c r="B6" s="3"/>
      <c r="C6" s="3"/>
      <c r="D6" s="3"/>
      <c r="E6" s="3"/>
      <c r="F6" s="3"/>
      <c r="G6" s="3"/>
      <c r="H6" s="3"/>
      <c r="I6" s="3"/>
      <c r="J6" s="3"/>
    </row>
    <row r="7" spans="1:10" ht="15">
      <c r="A7" s="5" t="s">
        <v>4</v>
      </c>
      <c r="B7" s="3"/>
      <c r="C7" s="3"/>
      <c r="D7" s="3"/>
      <c r="E7" s="3"/>
      <c r="F7" s="3"/>
      <c r="G7" s="3"/>
      <c r="H7" s="3"/>
      <c r="I7" s="3"/>
      <c r="J7" s="3"/>
    </row>
    <row r="8" spans="1:10" ht="15">
      <c r="A8" s="5" t="s">
        <v>5</v>
      </c>
      <c r="B8" s="3"/>
      <c r="C8" s="3"/>
      <c r="D8" s="3"/>
      <c r="E8" s="3"/>
      <c r="F8" s="3"/>
      <c r="G8" s="3"/>
      <c r="H8" s="3"/>
      <c r="I8" s="3"/>
      <c r="J8" s="3"/>
    </row>
    <row r="9" spans="1:10" ht="15">
      <c r="A9" s="3" t="s">
        <v>6</v>
      </c>
      <c r="B9" s="3"/>
      <c r="C9" s="3"/>
      <c r="D9" s="3"/>
      <c r="E9" s="3"/>
      <c r="F9" s="3"/>
      <c r="G9" s="3"/>
      <c r="H9" s="3"/>
      <c r="I9" s="3"/>
      <c r="J9" s="3"/>
    </row>
    <row r="10" spans="1:10" ht="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>
      <c r="A11" s="6" t="s">
        <v>7</v>
      </c>
      <c r="B11" s="6" t="s">
        <v>8</v>
      </c>
      <c r="C11" s="3"/>
      <c r="D11" s="3"/>
      <c r="E11" s="3"/>
      <c r="F11" s="3"/>
      <c r="G11" s="3"/>
      <c r="H11" s="3"/>
      <c r="I11" s="3"/>
      <c r="J11" s="3"/>
    </row>
    <row r="12" spans="1:10" ht="15">
      <c r="A12" s="3"/>
      <c r="B12" s="3" t="s">
        <v>9</v>
      </c>
      <c r="C12" s="3"/>
      <c r="D12" s="3"/>
      <c r="E12" s="3"/>
      <c r="F12" s="3"/>
      <c r="G12" s="3"/>
      <c r="H12" s="3"/>
      <c r="I12" s="3"/>
      <c r="J12" s="3"/>
    </row>
    <row r="13" spans="1:10" ht="1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>
      <c r="A14" s="3"/>
      <c r="B14" s="3" t="s">
        <v>58</v>
      </c>
      <c r="C14" s="3"/>
      <c r="D14" s="3"/>
      <c r="E14" s="3"/>
      <c r="F14" s="7"/>
      <c r="G14" s="3"/>
      <c r="H14" s="3"/>
      <c r="I14" s="3"/>
      <c r="J14" s="3"/>
    </row>
    <row r="15" spans="1:10" ht="15">
      <c r="A15" s="3"/>
      <c r="B15" s="3" t="s">
        <v>59</v>
      </c>
      <c r="C15" s="3"/>
      <c r="D15" s="3"/>
      <c r="E15" s="3"/>
      <c r="F15" s="7"/>
      <c r="G15" s="3"/>
      <c r="H15" s="3"/>
      <c r="I15" s="3"/>
      <c r="J15" s="3"/>
    </row>
    <row r="16" spans="1:10" ht="15">
      <c r="A16" s="3"/>
      <c r="B16" s="3">
        <f>200000/2.5313</f>
        <v>79010.7849721487</v>
      </c>
      <c r="C16" s="3"/>
      <c r="D16" s="3"/>
      <c r="E16" s="3"/>
      <c r="F16" s="8"/>
      <c r="G16" s="3"/>
      <c r="H16" s="3"/>
      <c r="I16" s="3"/>
      <c r="J16" s="3"/>
    </row>
    <row r="17" spans="1:10" ht="15">
      <c r="A17" s="3"/>
      <c r="B17" s="3"/>
      <c r="C17" s="3"/>
      <c r="D17" s="3"/>
      <c r="E17" s="3"/>
      <c r="F17" s="9"/>
      <c r="G17" s="3"/>
      <c r="H17" s="3"/>
      <c r="I17" s="3"/>
      <c r="J17" s="3"/>
    </row>
    <row r="18" spans="1:10" ht="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5">
      <c r="A19" s="3"/>
      <c r="B19" s="3"/>
      <c r="C19" s="3"/>
      <c r="D19" s="3"/>
      <c r="E19" s="3"/>
      <c r="F19" s="10"/>
      <c r="G19" s="3"/>
      <c r="H19" s="3"/>
      <c r="I19" s="3"/>
      <c r="J19" s="3"/>
    </row>
    <row r="20" spans="1:10" ht="1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">
      <c r="A21" s="6" t="s">
        <v>10</v>
      </c>
      <c r="B21" s="6" t="s">
        <v>11</v>
      </c>
      <c r="C21" s="3"/>
      <c r="D21" s="3"/>
      <c r="E21" s="3"/>
      <c r="F21" s="3"/>
      <c r="G21" s="3"/>
      <c r="H21" s="3"/>
      <c r="I21" s="3"/>
      <c r="J21" s="3"/>
    </row>
    <row r="22" spans="1:10" ht="15">
      <c r="A22" s="3" t="s">
        <v>64</v>
      </c>
      <c r="B22" s="3"/>
      <c r="C22" s="3"/>
      <c r="D22" s="56">
        <v>200000</v>
      </c>
      <c r="E22" s="3"/>
      <c r="F22" s="11"/>
      <c r="G22" s="3"/>
      <c r="H22" s="3"/>
      <c r="I22" s="3"/>
      <c r="J22" s="3"/>
    </row>
    <row r="23" spans="1:10" ht="15">
      <c r="A23" s="3"/>
      <c r="B23" s="3" t="s">
        <v>60</v>
      </c>
      <c r="C23" s="3"/>
      <c r="D23" s="3"/>
      <c r="E23" s="56">
        <v>200000</v>
      </c>
      <c r="F23" s="3"/>
      <c r="G23" s="11"/>
      <c r="H23" s="3"/>
      <c r="I23" s="3"/>
      <c r="J23" s="3"/>
    </row>
    <row r="24" spans="1:10" ht="1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>
      <c r="A25" s="6" t="s">
        <v>12</v>
      </c>
      <c r="B25" s="6" t="s">
        <v>13</v>
      </c>
      <c r="C25" s="3"/>
      <c r="D25" s="3"/>
      <c r="E25" s="3"/>
      <c r="F25" s="3"/>
      <c r="G25" s="3"/>
      <c r="H25" s="3"/>
      <c r="I25" s="3"/>
      <c r="J25" s="3"/>
    </row>
    <row r="26" spans="1:10" ht="1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">
      <c r="A27" s="3"/>
      <c r="B27" s="3"/>
      <c r="C27" s="3"/>
      <c r="D27" s="3" t="s">
        <v>14</v>
      </c>
      <c r="E27" s="3"/>
      <c r="F27" s="3"/>
      <c r="G27" s="3"/>
      <c r="H27" s="3"/>
      <c r="I27" s="3"/>
      <c r="J27" s="3"/>
    </row>
    <row r="28" spans="1:10" ht="15">
      <c r="A28" s="3"/>
      <c r="B28" s="3"/>
      <c r="C28" s="3"/>
      <c r="D28" s="3" t="s">
        <v>15</v>
      </c>
      <c r="E28" s="3"/>
      <c r="F28" s="3" t="s">
        <v>16</v>
      </c>
      <c r="G28" s="3" t="s">
        <v>17</v>
      </c>
      <c r="H28" s="3" t="s">
        <v>18</v>
      </c>
      <c r="I28" s="3" t="s">
        <v>18</v>
      </c>
      <c r="J28" s="3"/>
    </row>
    <row r="29" spans="1:10" ht="15">
      <c r="A29" s="3"/>
      <c r="B29" s="12" t="s">
        <v>19</v>
      </c>
      <c r="C29" s="3"/>
      <c r="D29" s="12" t="s">
        <v>20</v>
      </c>
      <c r="E29" s="3"/>
      <c r="F29" s="12" t="s">
        <v>21</v>
      </c>
      <c r="G29" s="12" t="s">
        <v>22</v>
      </c>
      <c r="H29" s="12" t="s">
        <v>21</v>
      </c>
      <c r="I29" s="12" t="s">
        <v>23</v>
      </c>
      <c r="J29" s="3"/>
    </row>
    <row r="30" spans="1:10" ht="15">
      <c r="A30" s="3"/>
      <c r="B30" s="13">
        <v>40543</v>
      </c>
      <c r="C30" s="3"/>
      <c r="D30" s="14">
        <v>200000</v>
      </c>
      <c r="E30" s="15"/>
      <c r="F30" s="15">
        <f>D30*0.09</f>
        <v>18000</v>
      </c>
      <c r="G30" s="15">
        <f>B16</f>
        <v>79010.7849721487</v>
      </c>
      <c r="H30" s="15">
        <f>G30-F30</f>
        <v>61010.7849721487</v>
      </c>
      <c r="I30" s="15">
        <f>D30-H30</f>
        <v>138989.21502785129</v>
      </c>
      <c r="J30" s="3"/>
    </row>
    <row r="31" spans="1:10" ht="15">
      <c r="A31" s="3"/>
      <c r="B31" s="13">
        <v>40908</v>
      </c>
      <c r="C31" s="3"/>
      <c r="D31" s="14">
        <f>I30</f>
        <v>138989.21502785129</v>
      </c>
      <c r="E31" s="15"/>
      <c r="F31" s="15">
        <f>D31*0.09</f>
        <v>12509.029352506615</v>
      </c>
      <c r="G31" s="15">
        <f>B16</f>
        <v>79010.7849721487</v>
      </c>
      <c r="H31" s="15">
        <f>G31-F31</f>
        <v>66501.755619642092</v>
      </c>
      <c r="I31" s="15">
        <f>D31-H31</f>
        <v>72487.459408209193</v>
      </c>
      <c r="J31" s="3"/>
    </row>
    <row r="32" spans="1:10" ht="15">
      <c r="A32" s="3"/>
      <c r="B32" s="13">
        <v>41274</v>
      </c>
      <c r="C32" s="3"/>
      <c r="D32" s="14">
        <f>I31</f>
        <v>72487.459408209193</v>
      </c>
      <c r="E32" s="15"/>
      <c r="F32" s="14">
        <f>D32*0.09</f>
        <v>6523.871346738827</v>
      </c>
      <c r="G32" s="15">
        <f>B16</f>
        <v>79010.7849721487</v>
      </c>
      <c r="H32" s="15">
        <f>G32-F32</f>
        <v>72486.91362540987</v>
      </c>
      <c r="I32" s="15">
        <f>D32-H32</f>
        <v>0.54578279932320584</v>
      </c>
      <c r="J32" s="3"/>
    </row>
    <row r="33" spans="1:10" ht="15">
      <c r="A33" s="3"/>
      <c r="B33" s="13"/>
      <c r="C33" s="3"/>
      <c r="D33" s="16"/>
      <c r="E33" s="16"/>
      <c r="F33" s="17"/>
      <c r="G33" s="16"/>
      <c r="H33" s="16"/>
      <c r="I33" s="16"/>
      <c r="J33" s="3"/>
    </row>
    <row r="34" spans="1:10" ht="15">
      <c r="A34" s="18"/>
      <c r="B34" s="3"/>
      <c r="C34" s="3"/>
      <c r="D34" s="16"/>
      <c r="E34" s="16"/>
      <c r="F34" s="19"/>
      <c r="G34" s="19"/>
      <c r="H34" s="19"/>
      <c r="I34" s="19"/>
      <c r="J34" s="3"/>
    </row>
    <row r="35" spans="1:10" ht="15">
      <c r="A35" s="6" t="s">
        <v>24</v>
      </c>
      <c r="B35" s="6" t="s">
        <v>25</v>
      </c>
      <c r="C35" s="3"/>
      <c r="D35" s="3"/>
      <c r="E35" s="3"/>
      <c r="F35" s="3"/>
      <c r="G35" s="3"/>
      <c r="H35" s="3"/>
      <c r="I35" s="3"/>
      <c r="J35" s="3"/>
    </row>
    <row r="36" spans="1:10" ht="15">
      <c r="A36" s="3"/>
      <c r="B36" s="3" t="s">
        <v>61</v>
      </c>
      <c r="C36" s="3"/>
      <c r="D36" s="3"/>
      <c r="E36" s="7">
        <v>79011</v>
      </c>
      <c r="F36" s="11"/>
      <c r="G36" s="3"/>
      <c r="H36" s="3"/>
      <c r="I36" s="3"/>
      <c r="J36" s="3"/>
    </row>
    <row r="37" spans="1:10" ht="15">
      <c r="A37" s="3"/>
      <c r="B37" s="3"/>
      <c r="C37" s="3" t="s">
        <v>62</v>
      </c>
      <c r="E37" s="3"/>
      <c r="F37" s="11">
        <v>61011</v>
      </c>
      <c r="G37" s="11"/>
      <c r="H37" s="3"/>
      <c r="I37" s="3"/>
      <c r="J37" s="3"/>
    </row>
    <row r="38" spans="1:10" ht="15">
      <c r="A38" s="3"/>
      <c r="B38" s="3"/>
      <c r="C38" s="3" t="s">
        <v>63</v>
      </c>
      <c r="D38" s="3"/>
      <c r="E38" s="3"/>
      <c r="F38" s="7">
        <v>18000</v>
      </c>
      <c r="G38" s="11"/>
      <c r="H38" s="3"/>
      <c r="I38" s="3"/>
      <c r="J38" s="3"/>
    </row>
    <row r="39" spans="1:10" ht="15">
      <c r="A39" s="3"/>
      <c r="B39" s="3"/>
      <c r="C39" s="3"/>
      <c r="D39" s="3"/>
      <c r="E39" s="56"/>
      <c r="F39" s="3"/>
      <c r="G39" s="3"/>
      <c r="H39" s="3"/>
      <c r="I39" s="3"/>
      <c r="J39" s="3"/>
    </row>
    <row r="40" spans="1:10" ht="15">
      <c r="B40" s="6"/>
      <c r="C40" s="3"/>
      <c r="D40" s="3"/>
      <c r="E40" s="3"/>
      <c r="F40" s="3"/>
      <c r="G40" s="3"/>
      <c r="H40" s="3"/>
      <c r="I40" s="3"/>
      <c r="J40" s="3"/>
    </row>
    <row r="41" spans="1:10" ht="15">
      <c r="A41" s="6" t="s">
        <v>26</v>
      </c>
      <c r="B41" s="6" t="s">
        <v>27</v>
      </c>
      <c r="C41" s="3"/>
      <c r="D41" s="3"/>
      <c r="E41" s="3"/>
      <c r="F41" s="3"/>
      <c r="G41" s="3"/>
      <c r="H41" s="3"/>
      <c r="I41" s="3"/>
      <c r="J41" s="3"/>
    </row>
    <row r="42" spans="1:10" ht="15">
      <c r="A42" s="3"/>
      <c r="B42" s="3"/>
      <c r="C42" s="3"/>
      <c r="D42" s="3"/>
      <c r="E42" s="3"/>
      <c r="G42" s="20">
        <v>40543</v>
      </c>
      <c r="H42" s="20">
        <v>40908</v>
      </c>
      <c r="I42" s="20">
        <v>41274</v>
      </c>
      <c r="J42" s="3"/>
    </row>
    <row r="43" spans="1:10" ht="15">
      <c r="A43" s="3"/>
      <c r="B43" s="3" t="s">
        <v>28</v>
      </c>
      <c r="C43" s="3"/>
      <c r="D43" s="3"/>
      <c r="E43" s="3"/>
      <c r="G43" s="57">
        <f>H30</f>
        <v>61010.7849721487</v>
      </c>
      <c r="H43" s="57">
        <f>H31</f>
        <v>66501.755619642092</v>
      </c>
      <c r="I43" s="57">
        <f>H32</f>
        <v>72486.91362540987</v>
      </c>
      <c r="J43" s="3"/>
    </row>
    <row r="44" spans="1:10" ht="15">
      <c r="A44" s="3"/>
      <c r="B44" s="3" t="s">
        <v>29</v>
      </c>
      <c r="C44" s="3"/>
      <c r="D44" s="3"/>
      <c r="E44" s="3"/>
      <c r="G44" s="11">
        <f>I30</f>
        <v>138989.21502785129</v>
      </c>
      <c r="H44" s="11">
        <f>I31</f>
        <v>72487.459408209193</v>
      </c>
      <c r="I44" s="11">
        <f>I32</f>
        <v>0.54578279932320584</v>
      </c>
      <c r="J44" s="3"/>
    </row>
    <row r="45" spans="1:10" ht="15">
      <c r="A45" s="3"/>
      <c r="B45" s="3" t="s">
        <v>30</v>
      </c>
      <c r="C45" s="3"/>
      <c r="D45" s="3"/>
      <c r="E45" s="3"/>
      <c r="G45" s="11">
        <f>SUM(G43:G44)</f>
        <v>200000</v>
      </c>
      <c r="H45" s="11">
        <f>SUM(H43:H44)</f>
        <v>138989.21502785129</v>
      </c>
      <c r="I45" s="11">
        <f>SUM(I43:I44)</f>
        <v>72487.459408209193</v>
      </c>
      <c r="J45" s="3"/>
    </row>
    <row r="46" spans="1:10" ht="15">
      <c r="A46" s="3"/>
      <c r="B46" s="3"/>
      <c r="C46" s="3"/>
      <c r="D46" s="3"/>
      <c r="E46" s="3"/>
      <c r="F46" s="3"/>
      <c r="G46" s="3"/>
      <c r="H46" s="3"/>
      <c r="I46" s="21"/>
      <c r="J46" s="3"/>
    </row>
    <row r="47" spans="1:10" ht="15">
      <c r="A47" s="3"/>
      <c r="B47" s="3"/>
      <c r="C47" s="3"/>
      <c r="D47" s="3"/>
      <c r="E47" s="3"/>
      <c r="F47" s="3"/>
      <c r="G47" s="3"/>
      <c r="H47" s="3"/>
      <c r="I47" s="21"/>
      <c r="J47" s="3"/>
    </row>
    <row r="48" spans="1:10" ht="15">
      <c r="A48" s="3"/>
      <c r="B48" s="3"/>
      <c r="C48" s="3"/>
      <c r="D48" s="3"/>
      <c r="E48" s="3"/>
      <c r="F48" s="3"/>
      <c r="G48" s="3"/>
      <c r="H48" s="3"/>
      <c r="I48" s="21"/>
      <c r="J48" s="3"/>
    </row>
    <row r="49" spans="1:10" ht="15">
      <c r="A49" s="3"/>
      <c r="B49" s="3"/>
      <c r="C49" s="3"/>
      <c r="D49" s="3"/>
      <c r="E49" s="3"/>
      <c r="F49" s="3"/>
      <c r="G49" s="3"/>
      <c r="H49" s="3"/>
      <c r="I49" s="21"/>
      <c r="J49" s="3"/>
    </row>
    <row r="50" spans="1:10" ht="15">
      <c r="A50" s="3"/>
      <c r="B50" s="3"/>
      <c r="C50" s="3"/>
      <c r="D50" s="3"/>
      <c r="E50" s="3"/>
      <c r="F50" s="3"/>
      <c r="G50" s="3"/>
      <c r="H50" s="3"/>
      <c r="I50" s="21"/>
      <c r="J50" s="3"/>
    </row>
    <row r="51" spans="1:10" ht="1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">
      <c r="A68" s="3"/>
      <c r="B68" s="3"/>
      <c r="C68" s="3"/>
      <c r="D68" s="3"/>
      <c r="E68" s="3"/>
      <c r="F68" s="3"/>
      <c r="G68" s="3"/>
      <c r="H68" s="3"/>
      <c r="I68" s="3"/>
      <c r="J68" s="3"/>
    </row>
  </sheetData>
  <pageMargins left="0.5" right="0.5" top="0.5" bottom="0.5" header="0.5" footer="0.5"/>
  <pageSetup orientation="portrait" horizontalDpi="36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Q3probSet2-NoteRec</vt:lpstr>
      <vt:lpstr>Q4-InstalNote-ProbSet2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Jacob Wall</cp:lastModifiedBy>
  <dcterms:created xsi:type="dcterms:W3CDTF">2013-03-05T19:27:53Z</dcterms:created>
  <dcterms:modified xsi:type="dcterms:W3CDTF">2013-03-07T04:13:37Z</dcterms:modified>
</cp:coreProperties>
</file>