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1340" windowHeight="6540" activeTab="2"/>
  </bookViews>
  <sheets>
    <sheet name="By-hand" sheetId="6" r:id="rId1"/>
    <sheet name="Solution" sheetId="5" r:id="rId2"/>
    <sheet name="Optional Challenge" sheetId="3" r:id="rId3"/>
  </sheets>
  <calcPr calcId="145621"/>
</workbook>
</file>

<file path=xl/calcChain.xml><?xml version="1.0" encoding="utf-8"?>
<calcChain xmlns="http://schemas.openxmlformats.org/spreadsheetml/2006/main">
  <c r="B5" i="3" l="1"/>
  <c r="B6" i="3"/>
  <c r="B4" i="3"/>
  <c r="B3" i="5"/>
  <c r="B4" i="5"/>
  <c r="B2" i="5"/>
  <c r="B31" i="6"/>
  <c r="A32" i="6" s="1"/>
  <c r="B32" i="6" s="1"/>
  <c r="A33" i="6" s="1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C10" i="6"/>
  <c r="D10" i="6" s="1"/>
  <c r="F10" i="6" s="1"/>
  <c r="A10" i="6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E9" i="6"/>
  <c r="G10" i="6" l="1"/>
  <c r="H10" i="6" s="1"/>
  <c r="I10" i="6" s="1"/>
  <c r="B33" i="6"/>
  <c r="A34" i="6" s="1"/>
  <c r="C28" i="6"/>
  <c r="C27" i="6"/>
  <c r="C25" i="6"/>
  <c r="C24" i="6"/>
  <c r="C22" i="6"/>
  <c r="C21" i="6"/>
  <c r="C20" i="6"/>
  <c r="C19" i="6"/>
  <c r="C18" i="6"/>
  <c r="C17" i="6"/>
  <c r="C16" i="6"/>
  <c r="C15" i="6"/>
  <c r="C13" i="6"/>
  <c r="C14" i="6"/>
  <c r="G117" i="3"/>
  <c r="H117" i="3" s="1"/>
  <c r="G93" i="3"/>
  <c r="G69" i="3"/>
  <c r="G21" i="3"/>
  <c r="H21" i="3" s="1"/>
  <c r="G45" i="3"/>
  <c r="H45" i="3" s="1"/>
  <c r="G136" i="3"/>
  <c r="H136" i="3" s="1"/>
  <c r="B136" i="3"/>
  <c r="B131" i="5" s="1"/>
  <c r="G135" i="3"/>
  <c r="H135" i="3" s="1"/>
  <c r="B135" i="3"/>
  <c r="B130" i="5" s="1"/>
  <c r="G134" i="3"/>
  <c r="H134" i="3" s="1"/>
  <c r="B134" i="3"/>
  <c r="B129" i="5" s="1"/>
  <c r="G133" i="3"/>
  <c r="H133" i="3" s="1"/>
  <c r="B133" i="3"/>
  <c r="B128" i="5" s="1"/>
  <c r="G132" i="3"/>
  <c r="H132" i="3" s="1"/>
  <c r="B132" i="3"/>
  <c r="B127" i="5" s="1"/>
  <c r="G131" i="3"/>
  <c r="H131" i="3" s="1"/>
  <c r="B131" i="3"/>
  <c r="B126" i="5" s="1"/>
  <c r="G130" i="3"/>
  <c r="H130" i="3" s="1"/>
  <c r="B130" i="3"/>
  <c r="B125" i="5" s="1"/>
  <c r="G129" i="3"/>
  <c r="H129" i="3" s="1"/>
  <c r="B129" i="3"/>
  <c r="B124" i="5" s="1"/>
  <c r="G128" i="3"/>
  <c r="H128" i="3" s="1"/>
  <c r="B128" i="3"/>
  <c r="B123" i="5" s="1"/>
  <c r="G127" i="3"/>
  <c r="H127" i="3" s="1"/>
  <c r="B127" i="3"/>
  <c r="B122" i="5" s="1"/>
  <c r="G126" i="3"/>
  <c r="H126" i="3" s="1"/>
  <c r="B126" i="3"/>
  <c r="B121" i="5" s="1"/>
  <c r="G125" i="3"/>
  <c r="H125" i="3" s="1"/>
  <c r="B125" i="3"/>
  <c r="B120" i="5" s="1"/>
  <c r="G124" i="3"/>
  <c r="H124" i="3" s="1"/>
  <c r="B124" i="3"/>
  <c r="B119" i="5" s="1"/>
  <c r="G123" i="3"/>
  <c r="H123" i="3" s="1"/>
  <c r="B123" i="3"/>
  <c r="B118" i="5" s="1"/>
  <c r="G122" i="3"/>
  <c r="H122" i="3" s="1"/>
  <c r="B122" i="3"/>
  <c r="B117" i="5" s="1"/>
  <c r="G121" i="3"/>
  <c r="H121" i="3" s="1"/>
  <c r="B121" i="3"/>
  <c r="B116" i="5" s="1"/>
  <c r="G120" i="3"/>
  <c r="H120" i="3" s="1"/>
  <c r="B120" i="3"/>
  <c r="B115" i="5" s="1"/>
  <c r="G119" i="3"/>
  <c r="H119" i="3" s="1"/>
  <c r="B119" i="3"/>
  <c r="B114" i="5" s="1"/>
  <c r="A119" i="3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G118" i="3"/>
  <c r="H118" i="3" s="1"/>
  <c r="B118" i="3"/>
  <c r="B113" i="5" s="1"/>
  <c r="A118" i="3"/>
  <c r="B117" i="3"/>
  <c r="B112" i="5" s="1"/>
  <c r="G112" i="3"/>
  <c r="H112" i="3" s="1"/>
  <c r="B112" i="3"/>
  <c r="B107" i="5" s="1"/>
  <c r="G111" i="3"/>
  <c r="H111" i="3" s="1"/>
  <c r="B111" i="3"/>
  <c r="B106" i="5" s="1"/>
  <c r="G110" i="3"/>
  <c r="H110" i="3" s="1"/>
  <c r="B110" i="3"/>
  <c r="B105" i="5" s="1"/>
  <c r="G109" i="3"/>
  <c r="H109" i="3" s="1"/>
  <c r="B109" i="3"/>
  <c r="B104" i="5" s="1"/>
  <c r="G108" i="3"/>
  <c r="H108" i="3" s="1"/>
  <c r="B108" i="3"/>
  <c r="B103" i="5" s="1"/>
  <c r="G107" i="3"/>
  <c r="H107" i="3" s="1"/>
  <c r="B107" i="3"/>
  <c r="B102" i="5" s="1"/>
  <c r="G106" i="3"/>
  <c r="H106" i="3" s="1"/>
  <c r="B106" i="3"/>
  <c r="B101" i="5" s="1"/>
  <c r="G105" i="3"/>
  <c r="H105" i="3" s="1"/>
  <c r="B105" i="3"/>
  <c r="B100" i="5" s="1"/>
  <c r="G104" i="3"/>
  <c r="H104" i="3" s="1"/>
  <c r="B104" i="3"/>
  <c r="B99" i="5" s="1"/>
  <c r="G103" i="3"/>
  <c r="H103" i="3" s="1"/>
  <c r="B103" i="3"/>
  <c r="B98" i="5" s="1"/>
  <c r="G102" i="3"/>
  <c r="H102" i="3" s="1"/>
  <c r="B102" i="3"/>
  <c r="B97" i="5" s="1"/>
  <c r="G101" i="3"/>
  <c r="H101" i="3" s="1"/>
  <c r="B101" i="3"/>
  <c r="B96" i="5" s="1"/>
  <c r="G100" i="3"/>
  <c r="H100" i="3" s="1"/>
  <c r="B100" i="3"/>
  <c r="B95" i="5" s="1"/>
  <c r="G99" i="3"/>
  <c r="H99" i="3" s="1"/>
  <c r="B99" i="3"/>
  <c r="B94" i="5" s="1"/>
  <c r="G98" i="3"/>
  <c r="H98" i="3" s="1"/>
  <c r="B98" i="3"/>
  <c r="B93" i="5" s="1"/>
  <c r="G97" i="3"/>
  <c r="H97" i="3" s="1"/>
  <c r="B97" i="3"/>
  <c r="B92" i="5" s="1"/>
  <c r="G96" i="3"/>
  <c r="H96" i="3" s="1"/>
  <c r="B96" i="3"/>
  <c r="B91" i="5" s="1"/>
  <c r="G95" i="3"/>
  <c r="H95" i="3" s="1"/>
  <c r="B95" i="3"/>
  <c r="B90" i="5" s="1"/>
  <c r="G94" i="3"/>
  <c r="H94" i="3" s="1"/>
  <c r="B94" i="3"/>
  <c r="B89" i="5" s="1"/>
  <c r="A94" i="3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H93" i="3"/>
  <c r="B93" i="3"/>
  <c r="B88" i="5" s="1"/>
  <c r="G88" i="3"/>
  <c r="H88" i="3" s="1"/>
  <c r="B88" i="3"/>
  <c r="G87" i="3"/>
  <c r="H87" i="3" s="1"/>
  <c r="B87" i="3"/>
  <c r="G86" i="3"/>
  <c r="H86" i="3" s="1"/>
  <c r="B86" i="3"/>
  <c r="G85" i="3"/>
  <c r="H85" i="3" s="1"/>
  <c r="B85" i="3"/>
  <c r="G84" i="3"/>
  <c r="H84" i="3" s="1"/>
  <c r="B84" i="3"/>
  <c r="G83" i="3"/>
  <c r="H83" i="3" s="1"/>
  <c r="B83" i="3"/>
  <c r="G82" i="3"/>
  <c r="H82" i="3" s="1"/>
  <c r="B82" i="3"/>
  <c r="G81" i="3"/>
  <c r="H81" i="3" s="1"/>
  <c r="B81" i="3"/>
  <c r="G80" i="3"/>
  <c r="H80" i="3" s="1"/>
  <c r="B80" i="3"/>
  <c r="G79" i="3"/>
  <c r="H79" i="3" s="1"/>
  <c r="B79" i="3"/>
  <c r="G78" i="3"/>
  <c r="H78" i="3" s="1"/>
  <c r="B78" i="3"/>
  <c r="G77" i="3"/>
  <c r="H77" i="3" s="1"/>
  <c r="B77" i="3"/>
  <c r="G76" i="3"/>
  <c r="H76" i="3" s="1"/>
  <c r="B76" i="3"/>
  <c r="G75" i="3"/>
  <c r="H75" i="3" s="1"/>
  <c r="B75" i="3"/>
  <c r="G74" i="3"/>
  <c r="H74" i="3" s="1"/>
  <c r="B74" i="3"/>
  <c r="G73" i="3"/>
  <c r="H73" i="3" s="1"/>
  <c r="B73" i="3"/>
  <c r="G72" i="3"/>
  <c r="H72" i="3" s="1"/>
  <c r="B72" i="3"/>
  <c r="G71" i="3"/>
  <c r="H71" i="3" s="1"/>
  <c r="B71" i="3"/>
  <c r="A71" i="3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G70" i="3"/>
  <c r="H70" i="3" s="1"/>
  <c r="B70" i="3"/>
  <c r="A70" i="3"/>
  <c r="H69" i="3"/>
  <c r="B69" i="3"/>
  <c r="G64" i="3"/>
  <c r="H64" i="3" s="1"/>
  <c r="B64" i="3"/>
  <c r="G63" i="3"/>
  <c r="H63" i="3" s="1"/>
  <c r="B63" i="3"/>
  <c r="G62" i="3"/>
  <c r="H62" i="3" s="1"/>
  <c r="B62" i="3"/>
  <c r="G61" i="3"/>
  <c r="H61" i="3" s="1"/>
  <c r="B61" i="3"/>
  <c r="G60" i="3"/>
  <c r="H60" i="3" s="1"/>
  <c r="B60" i="3"/>
  <c r="G59" i="3"/>
  <c r="H59" i="3" s="1"/>
  <c r="B59" i="3"/>
  <c r="G58" i="3"/>
  <c r="H58" i="3" s="1"/>
  <c r="B58" i="3"/>
  <c r="G57" i="3"/>
  <c r="H57" i="3" s="1"/>
  <c r="B57" i="3"/>
  <c r="G56" i="3"/>
  <c r="H56" i="3" s="1"/>
  <c r="B56" i="3"/>
  <c r="G55" i="3"/>
  <c r="H55" i="3" s="1"/>
  <c r="B55" i="3"/>
  <c r="G54" i="3"/>
  <c r="H54" i="3" s="1"/>
  <c r="B54" i="3"/>
  <c r="G53" i="3"/>
  <c r="H53" i="3" s="1"/>
  <c r="B53" i="3"/>
  <c r="G52" i="3"/>
  <c r="H52" i="3" s="1"/>
  <c r="B52" i="3"/>
  <c r="G51" i="3"/>
  <c r="H51" i="3" s="1"/>
  <c r="B51" i="3"/>
  <c r="G50" i="3"/>
  <c r="H50" i="3" s="1"/>
  <c r="B50" i="3"/>
  <c r="G49" i="3"/>
  <c r="H49" i="3" s="1"/>
  <c r="B49" i="3"/>
  <c r="G48" i="3"/>
  <c r="H48" i="3" s="1"/>
  <c r="B48" i="3"/>
  <c r="G47" i="3"/>
  <c r="H47" i="3" s="1"/>
  <c r="B47" i="3"/>
  <c r="A47" i="3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G46" i="3"/>
  <c r="H46" i="3" s="1"/>
  <c r="B46" i="3"/>
  <c r="A46" i="3"/>
  <c r="B45" i="3"/>
  <c r="D14" i="6" l="1"/>
  <c r="F14" i="6" s="1"/>
  <c r="I14" i="6" s="1"/>
  <c r="G14" i="6"/>
  <c r="H14" i="6" s="1"/>
  <c r="G15" i="6"/>
  <c r="H15" i="6" s="1"/>
  <c r="D15" i="6"/>
  <c r="F15" i="6" s="1"/>
  <c r="I15" i="6" s="1"/>
  <c r="G17" i="6"/>
  <c r="H17" i="6" s="1"/>
  <c r="D17" i="6"/>
  <c r="F17" i="6" s="1"/>
  <c r="I17" i="6" s="1"/>
  <c r="G19" i="6"/>
  <c r="H19" i="6" s="1"/>
  <c r="D19" i="6"/>
  <c r="F19" i="6" s="1"/>
  <c r="I19" i="6" s="1"/>
  <c r="G21" i="6"/>
  <c r="H21" i="6" s="1"/>
  <c r="D21" i="6"/>
  <c r="F21" i="6" s="1"/>
  <c r="I21" i="6" s="1"/>
  <c r="G25" i="6"/>
  <c r="H25" i="6" s="1"/>
  <c r="D25" i="6"/>
  <c r="F25" i="6" s="1"/>
  <c r="I25" i="6" s="1"/>
  <c r="G27" i="6"/>
  <c r="H27" i="6" s="1"/>
  <c r="D27" i="6"/>
  <c r="F27" i="6" s="1"/>
  <c r="I27" i="6" s="1"/>
  <c r="B34" i="6"/>
  <c r="A35" i="6" s="1"/>
  <c r="C9" i="6"/>
  <c r="C11" i="6"/>
  <c r="C12" i="6"/>
  <c r="G13" i="6"/>
  <c r="H13" i="6" s="1"/>
  <c r="D13" i="6"/>
  <c r="F13" i="6" s="1"/>
  <c r="I13" i="6" s="1"/>
  <c r="G16" i="6"/>
  <c r="H16" i="6" s="1"/>
  <c r="D16" i="6"/>
  <c r="F16" i="6" s="1"/>
  <c r="I16" i="6" s="1"/>
  <c r="G18" i="6"/>
  <c r="H18" i="6" s="1"/>
  <c r="D18" i="6"/>
  <c r="F18" i="6" s="1"/>
  <c r="I18" i="6" s="1"/>
  <c r="G20" i="6"/>
  <c r="H20" i="6" s="1"/>
  <c r="D20" i="6"/>
  <c r="F20" i="6" s="1"/>
  <c r="I20" i="6" s="1"/>
  <c r="G22" i="6"/>
  <c r="H22" i="6" s="1"/>
  <c r="D22" i="6"/>
  <c r="F22" i="6" s="1"/>
  <c r="I22" i="6" s="1"/>
  <c r="G24" i="6"/>
  <c r="H24" i="6" s="1"/>
  <c r="D24" i="6"/>
  <c r="F24" i="6" s="1"/>
  <c r="I24" i="6" s="1"/>
  <c r="G28" i="6"/>
  <c r="H28" i="6" s="1"/>
  <c r="D28" i="6"/>
  <c r="F28" i="6" s="1"/>
  <c r="I28" i="6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21" i="3"/>
  <c r="D26" i="5"/>
  <c r="A8" i="5"/>
  <c r="A9" i="5" s="1"/>
  <c r="A10" i="3"/>
  <c r="A11" i="3" s="1"/>
  <c r="C45" i="3" s="1"/>
  <c r="A22" i="3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17" i="5"/>
  <c r="A18" i="5" s="1"/>
  <c r="A19" i="5" s="1"/>
  <c r="A20" i="5" s="1"/>
  <c r="A21" i="5" s="1"/>
  <c r="A22" i="5" s="1"/>
  <c r="A23" i="5" s="1"/>
  <c r="A24" i="5" s="1"/>
  <c r="A25" i="5" s="1"/>
  <c r="A27" i="5"/>
  <c r="A33" i="5"/>
  <c r="A41" i="5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5" i="5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9" i="5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13" i="5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B81" i="5" l="1"/>
  <c r="B79" i="5"/>
  <c r="B77" i="5"/>
  <c r="B58" i="5"/>
  <c r="B54" i="5"/>
  <c r="B52" i="5"/>
  <c r="B65" i="5"/>
  <c r="B16" i="5"/>
  <c r="B82" i="5"/>
  <c r="B74" i="5"/>
  <c r="B72" i="5"/>
  <c r="B70" i="5"/>
  <c r="B68" i="5"/>
  <c r="B53" i="5"/>
  <c r="B49" i="5"/>
  <c r="B47" i="5"/>
  <c r="B45" i="5"/>
  <c r="B41" i="5"/>
  <c r="E45" i="3"/>
  <c r="I45" i="3"/>
  <c r="C130" i="3"/>
  <c r="C128" i="3"/>
  <c r="C122" i="3"/>
  <c r="C112" i="3"/>
  <c r="C108" i="3"/>
  <c r="C87" i="3"/>
  <c r="C83" i="3"/>
  <c r="C81" i="3"/>
  <c r="C52" i="3"/>
  <c r="C48" i="3"/>
  <c r="C135" i="3"/>
  <c r="C133" i="3"/>
  <c r="C129" i="3"/>
  <c r="C127" i="3"/>
  <c r="C125" i="3"/>
  <c r="C105" i="3"/>
  <c r="C99" i="3"/>
  <c r="C72" i="3"/>
  <c r="C57" i="3"/>
  <c r="C55" i="3"/>
  <c r="C53" i="3"/>
  <c r="C35" i="3"/>
  <c r="B30" i="5"/>
  <c r="B26" i="5"/>
  <c r="B22" i="5"/>
  <c r="C23" i="3"/>
  <c r="B35" i="5"/>
  <c r="B33" i="5"/>
  <c r="C36" i="3"/>
  <c r="I36" i="3" s="1"/>
  <c r="B27" i="5"/>
  <c r="C30" i="3"/>
  <c r="I30" i="3" s="1"/>
  <c r="B25" i="5"/>
  <c r="C28" i="3"/>
  <c r="I28" i="3" s="1"/>
  <c r="B23" i="5"/>
  <c r="B21" i="5"/>
  <c r="B19" i="5"/>
  <c r="B17" i="5"/>
  <c r="B32" i="5"/>
  <c r="B24" i="5"/>
  <c r="D12" i="6"/>
  <c r="F12" i="6" s="1"/>
  <c r="G12" i="6"/>
  <c r="H12" i="6" s="1"/>
  <c r="D9" i="6"/>
  <c r="F9" i="6" s="1"/>
  <c r="G9" i="6"/>
  <c r="H9" i="6" s="1"/>
  <c r="D11" i="6"/>
  <c r="F11" i="6" s="1"/>
  <c r="I11" i="6" s="1"/>
  <c r="G11" i="6"/>
  <c r="H11" i="6" s="1"/>
  <c r="B35" i="6"/>
  <c r="C26" i="6"/>
  <c r="C23" i="6"/>
  <c r="D22" i="3"/>
  <c r="D119" i="3"/>
  <c r="D121" i="3"/>
  <c r="D123" i="3"/>
  <c r="D125" i="3"/>
  <c r="D127" i="3"/>
  <c r="D129" i="3"/>
  <c r="D131" i="3"/>
  <c r="D133" i="3"/>
  <c r="D135" i="3"/>
  <c r="D117" i="3"/>
  <c r="D95" i="3"/>
  <c r="D97" i="3"/>
  <c r="D99" i="3"/>
  <c r="D101" i="3"/>
  <c r="D103" i="3"/>
  <c r="D105" i="3"/>
  <c r="D107" i="3"/>
  <c r="D109" i="3"/>
  <c r="D111" i="3"/>
  <c r="D93" i="3"/>
  <c r="D71" i="3"/>
  <c r="D73" i="3"/>
  <c r="D75" i="3"/>
  <c r="D77" i="3"/>
  <c r="D79" i="3"/>
  <c r="D81" i="3"/>
  <c r="D83" i="3"/>
  <c r="D85" i="3"/>
  <c r="D87" i="3"/>
  <c r="D69" i="3"/>
  <c r="D47" i="3"/>
  <c r="D49" i="3"/>
  <c r="D51" i="3"/>
  <c r="D53" i="3"/>
  <c r="D55" i="3"/>
  <c r="D57" i="3"/>
  <c r="D59" i="3"/>
  <c r="D61" i="3"/>
  <c r="D63" i="3"/>
  <c r="D45" i="3"/>
  <c r="D118" i="3"/>
  <c r="D120" i="3"/>
  <c r="D122" i="3"/>
  <c r="D124" i="3"/>
  <c r="D126" i="3"/>
  <c r="D128" i="3"/>
  <c r="D130" i="3"/>
  <c r="D132" i="3"/>
  <c r="D134" i="3"/>
  <c r="D136" i="3"/>
  <c r="D94" i="3"/>
  <c r="D96" i="3"/>
  <c r="D98" i="3"/>
  <c r="D100" i="3"/>
  <c r="D102" i="3"/>
  <c r="D104" i="3"/>
  <c r="D106" i="3"/>
  <c r="D108" i="3"/>
  <c r="D110" i="3"/>
  <c r="D112" i="3"/>
  <c r="D70" i="3"/>
  <c r="D72" i="3"/>
  <c r="D74" i="3"/>
  <c r="D76" i="3"/>
  <c r="D78" i="3"/>
  <c r="D80" i="3"/>
  <c r="D82" i="3"/>
  <c r="D84" i="3"/>
  <c r="D86" i="3"/>
  <c r="D88" i="3"/>
  <c r="D46" i="3"/>
  <c r="D48" i="3"/>
  <c r="D50" i="3"/>
  <c r="D52" i="3"/>
  <c r="D54" i="3"/>
  <c r="D56" i="3"/>
  <c r="D58" i="3"/>
  <c r="D60" i="3"/>
  <c r="D62" i="3"/>
  <c r="D64" i="3"/>
  <c r="J36" i="3"/>
  <c r="J30" i="3"/>
  <c r="J28" i="3"/>
  <c r="F45" i="3"/>
  <c r="J45" i="3"/>
  <c r="K45" i="3"/>
  <c r="L45" i="3" s="1"/>
  <c r="I35" i="3"/>
  <c r="J35" i="3" s="1"/>
  <c r="I23" i="3"/>
  <c r="J23" i="3" s="1"/>
  <c r="E35" i="3"/>
  <c r="F35" i="3" s="1"/>
  <c r="E23" i="3"/>
  <c r="F23" i="3" s="1"/>
  <c r="E36" i="3"/>
  <c r="F36" i="3" s="1"/>
  <c r="E30" i="3"/>
  <c r="F30" i="3" s="1"/>
  <c r="E28" i="3"/>
  <c r="F28" i="3" s="1"/>
  <c r="D16" i="5"/>
  <c r="D34" i="5"/>
  <c r="D32" i="5"/>
  <c r="D30" i="5"/>
  <c r="D28" i="5"/>
  <c r="D114" i="5"/>
  <c r="D116" i="5"/>
  <c r="D118" i="5"/>
  <c r="D120" i="5"/>
  <c r="D122" i="5"/>
  <c r="D124" i="5"/>
  <c r="D126" i="5"/>
  <c r="D128" i="5"/>
  <c r="D130" i="5"/>
  <c r="D112" i="5"/>
  <c r="D90" i="5"/>
  <c r="D92" i="5"/>
  <c r="D94" i="5"/>
  <c r="D96" i="5"/>
  <c r="D98" i="5"/>
  <c r="D100" i="5"/>
  <c r="D102" i="5"/>
  <c r="D104" i="5"/>
  <c r="D106" i="5"/>
  <c r="D88" i="5"/>
  <c r="D66" i="5"/>
  <c r="D68" i="5"/>
  <c r="D70" i="5"/>
  <c r="D72" i="5"/>
  <c r="D74" i="5"/>
  <c r="D76" i="5"/>
  <c r="D78" i="5"/>
  <c r="D80" i="5"/>
  <c r="D82" i="5"/>
  <c r="D64" i="5"/>
  <c r="D42" i="5"/>
  <c r="D44" i="5"/>
  <c r="D46" i="5"/>
  <c r="D48" i="5"/>
  <c r="D50" i="5"/>
  <c r="D52" i="5"/>
  <c r="D54" i="5"/>
  <c r="D56" i="5"/>
  <c r="D58" i="5"/>
  <c r="D40" i="5"/>
  <c r="D17" i="5"/>
  <c r="D19" i="5"/>
  <c r="D21" i="5"/>
  <c r="D23" i="5"/>
  <c r="D25" i="5"/>
  <c r="D113" i="5"/>
  <c r="D115" i="5"/>
  <c r="D117" i="5"/>
  <c r="D119" i="5"/>
  <c r="D121" i="5"/>
  <c r="D123" i="5"/>
  <c r="D125" i="5"/>
  <c r="D127" i="5"/>
  <c r="D129" i="5"/>
  <c r="D131" i="5"/>
  <c r="D89" i="5"/>
  <c r="D91" i="5"/>
  <c r="D93" i="5"/>
  <c r="D95" i="5"/>
  <c r="D97" i="5"/>
  <c r="D99" i="5"/>
  <c r="D101" i="5"/>
  <c r="D103" i="5"/>
  <c r="D105" i="5"/>
  <c r="D107" i="5"/>
  <c r="D65" i="5"/>
  <c r="D67" i="5"/>
  <c r="D69" i="5"/>
  <c r="D71" i="5"/>
  <c r="D73" i="5"/>
  <c r="D75" i="5"/>
  <c r="D77" i="5"/>
  <c r="D79" i="5"/>
  <c r="D81" i="5"/>
  <c r="D83" i="5"/>
  <c r="D41" i="5"/>
  <c r="D43" i="5"/>
  <c r="D45" i="5"/>
  <c r="D47" i="5"/>
  <c r="D49" i="5"/>
  <c r="D51" i="5"/>
  <c r="D53" i="5"/>
  <c r="D55" i="5"/>
  <c r="D57" i="5"/>
  <c r="D59" i="5"/>
  <c r="D18" i="5"/>
  <c r="D20" i="5"/>
  <c r="D22" i="5"/>
  <c r="D24" i="5"/>
  <c r="D35" i="5"/>
  <c r="D33" i="5"/>
  <c r="D31" i="5"/>
  <c r="D29" i="5"/>
  <c r="D27" i="5"/>
  <c r="D21" i="3"/>
  <c r="D33" i="3"/>
  <c r="D25" i="3"/>
  <c r="D37" i="3"/>
  <c r="D29" i="3"/>
  <c r="D39" i="3"/>
  <c r="D35" i="3"/>
  <c r="D31" i="3"/>
  <c r="D27" i="3"/>
  <c r="D23" i="3"/>
  <c r="D40" i="3"/>
  <c r="D38" i="3"/>
  <c r="D36" i="3"/>
  <c r="D34" i="3"/>
  <c r="D32" i="3"/>
  <c r="D30" i="3"/>
  <c r="D28" i="3"/>
  <c r="D26" i="3"/>
  <c r="D24" i="3"/>
  <c r="A12" i="3"/>
  <c r="C132" i="3" s="1"/>
  <c r="A10" i="5"/>
  <c r="B40" i="5" s="1"/>
  <c r="M45" i="3" l="1"/>
  <c r="C24" i="3"/>
  <c r="C123" i="3"/>
  <c r="C58" i="3"/>
  <c r="C98" i="3"/>
  <c r="C21" i="3"/>
  <c r="C25" i="3"/>
  <c r="C61" i="3"/>
  <c r="C76" i="3"/>
  <c r="C88" i="3"/>
  <c r="C64" i="3"/>
  <c r="C102" i="3"/>
  <c r="C120" i="3"/>
  <c r="C124" i="3"/>
  <c r="B31" i="5"/>
  <c r="B57" i="5"/>
  <c r="B78" i="5"/>
  <c r="B44" i="5"/>
  <c r="B69" i="5"/>
  <c r="B73" i="5"/>
  <c r="B20" i="5"/>
  <c r="B34" i="5"/>
  <c r="B43" i="5"/>
  <c r="B51" i="5"/>
  <c r="B55" i="5"/>
  <c r="B59" i="5"/>
  <c r="B46" i="5"/>
  <c r="B50" i="5"/>
  <c r="B67" i="5"/>
  <c r="B71" i="5"/>
  <c r="B75" i="5"/>
  <c r="C118" i="3"/>
  <c r="C110" i="3"/>
  <c r="C77" i="3"/>
  <c r="C131" i="3"/>
  <c r="C119" i="3"/>
  <c r="C109" i="3"/>
  <c r="C97" i="3"/>
  <c r="C84" i="3"/>
  <c r="C134" i="3"/>
  <c r="C94" i="3"/>
  <c r="C104" i="3"/>
  <c r="C75" i="3"/>
  <c r="C62" i="3"/>
  <c r="C54" i="3"/>
  <c r="C50" i="3"/>
  <c r="C46" i="3"/>
  <c r="C121" i="3"/>
  <c r="C86" i="3"/>
  <c r="C78" i="3"/>
  <c r="C39" i="3"/>
  <c r="C32" i="3"/>
  <c r="E53" i="3"/>
  <c r="F53" i="3" s="1"/>
  <c r="I53" i="3"/>
  <c r="E57" i="3"/>
  <c r="F57" i="3" s="1"/>
  <c r="I57" i="3"/>
  <c r="E61" i="3"/>
  <c r="F61" i="3" s="1"/>
  <c r="I61" i="3"/>
  <c r="E99" i="3"/>
  <c r="F99" i="3" s="1"/>
  <c r="I99" i="3"/>
  <c r="E125" i="3"/>
  <c r="F125" i="3" s="1"/>
  <c r="I125" i="3"/>
  <c r="E129" i="3"/>
  <c r="F129" i="3" s="1"/>
  <c r="I129" i="3"/>
  <c r="E133" i="3"/>
  <c r="F133" i="3" s="1"/>
  <c r="I133" i="3"/>
  <c r="E58" i="3"/>
  <c r="F58" i="3" s="1"/>
  <c r="I58" i="3"/>
  <c r="E83" i="3"/>
  <c r="F83" i="3" s="1"/>
  <c r="I83" i="3"/>
  <c r="E87" i="3"/>
  <c r="F87" i="3" s="1"/>
  <c r="I87" i="3"/>
  <c r="E108" i="3"/>
  <c r="F108" i="3" s="1"/>
  <c r="I108" i="3"/>
  <c r="E112" i="3"/>
  <c r="F112" i="3" s="1"/>
  <c r="I112" i="3"/>
  <c r="E122" i="3"/>
  <c r="F122" i="3" s="1"/>
  <c r="I122" i="3"/>
  <c r="E130" i="3"/>
  <c r="F130" i="3" s="1"/>
  <c r="I130" i="3"/>
  <c r="E55" i="3"/>
  <c r="F55" i="3" s="1"/>
  <c r="I55" i="3"/>
  <c r="E72" i="3"/>
  <c r="F72" i="3" s="1"/>
  <c r="I72" i="3"/>
  <c r="E76" i="3"/>
  <c r="F76" i="3" s="1"/>
  <c r="I76" i="3"/>
  <c r="E88" i="3"/>
  <c r="F88" i="3" s="1"/>
  <c r="I88" i="3"/>
  <c r="E105" i="3"/>
  <c r="F105" i="3" s="1"/>
  <c r="I105" i="3"/>
  <c r="E123" i="3"/>
  <c r="F123" i="3" s="1"/>
  <c r="I123" i="3"/>
  <c r="E127" i="3"/>
  <c r="F127" i="3" s="1"/>
  <c r="I127" i="3"/>
  <c r="E135" i="3"/>
  <c r="F135" i="3" s="1"/>
  <c r="I135" i="3"/>
  <c r="E48" i="3"/>
  <c r="F48" i="3" s="1"/>
  <c r="I48" i="3"/>
  <c r="E52" i="3"/>
  <c r="F52" i="3" s="1"/>
  <c r="I52" i="3"/>
  <c r="E64" i="3"/>
  <c r="F64" i="3" s="1"/>
  <c r="I64" i="3"/>
  <c r="E81" i="3"/>
  <c r="F81" i="3" s="1"/>
  <c r="I81" i="3"/>
  <c r="E98" i="3"/>
  <c r="F98" i="3" s="1"/>
  <c r="I98" i="3"/>
  <c r="E102" i="3"/>
  <c r="F102" i="3" s="1"/>
  <c r="I102" i="3"/>
  <c r="E120" i="3"/>
  <c r="F120" i="3" s="1"/>
  <c r="I120" i="3"/>
  <c r="E124" i="3"/>
  <c r="F124" i="3" s="1"/>
  <c r="I124" i="3"/>
  <c r="E128" i="3"/>
  <c r="F128" i="3" s="1"/>
  <c r="I128" i="3"/>
  <c r="E132" i="3"/>
  <c r="F132" i="3" s="1"/>
  <c r="I132" i="3"/>
  <c r="G26" i="6"/>
  <c r="H26" i="6" s="1"/>
  <c r="D26" i="6"/>
  <c r="F26" i="6" s="1"/>
  <c r="I26" i="6" s="1"/>
  <c r="G23" i="6"/>
  <c r="H23" i="6" s="1"/>
  <c r="D23" i="6"/>
  <c r="F23" i="6" s="1"/>
  <c r="I23" i="6" s="1"/>
  <c r="I9" i="6"/>
  <c r="I29" i="6" s="1"/>
  <c r="I12" i="6"/>
  <c r="F49" i="5"/>
  <c r="G49" i="5" s="1"/>
  <c r="F19" i="5"/>
  <c r="G19" i="5" s="1"/>
  <c r="A13" i="3"/>
  <c r="C85" i="3" s="1"/>
  <c r="C77" i="5"/>
  <c r="E77" i="5" s="1"/>
  <c r="C65" i="5"/>
  <c r="E65" i="5" s="1"/>
  <c r="C47" i="5"/>
  <c r="E47" i="5" s="1"/>
  <c r="F21" i="5"/>
  <c r="G21" i="5" s="1"/>
  <c r="C59" i="5"/>
  <c r="E59" i="5" s="1"/>
  <c r="C25" i="5"/>
  <c r="E25" i="5" s="1"/>
  <c r="C53" i="5"/>
  <c r="E53" i="5" s="1"/>
  <c r="C27" i="5"/>
  <c r="E27" i="5" s="1"/>
  <c r="C115" i="5"/>
  <c r="E115" i="5" s="1"/>
  <c r="C82" i="5"/>
  <c r="E82" i="5" s="1"/>
  <c r="F82" i="5"/>
  <c r="G82" i="5" s="1"/>
  <c r="C70" i="5"/>
  <c r="E70" i="5" s="1"/>
  <c r="F70" i="5"/>
  <c r="G70" i="5" s="1"/>
  <c r="C58" i="5"/>
  <c r="E58" i="5" s="1"/>
  <c r="F58" i="5"/>
  <c r="G58" i="5" s="1"/>
  <c r="C30" i="5"/>
  <c r="E30" i="5" s="1"/>
  <c r="F30" i="5"/>
  <c r="G30" i="5" s="1"/>
  <c r="C26" i="5"/>
  <c r="E26" i="5" s="1"/>
  <c r="F26" i="5"/>
  <c r="G26" i="5" s="1"/>
  <c r="C126" i="5"/>
  <c r="E126" i="5" s="1"/>
  <c r="F126" i="5"/>
  <c r="G126" i="5" s="1"/>
  <c r="C118" i="5"/>
  <c r="E118" i="5" s="1"/>
  <c r="F118" i="5"/>
  <c r="G118" i="5" s="1"/>
  <c r="A11" i="5"/>
  <c r="C49" i="5"/>
  <c r="E49" i="5" s="1"/>
  <c r="C72" i="5"/>
  <c r="E72" i="5" s="1"/>
  <c r="F72" i="5"/>
  <c r="G72" i="5" s="1"/>
  <c r="C40" i="5"/>
  <c r="E40" i="5" s="1"/>
  <c r="F40" i="5"/>
  <c r="G40" i="5" s="1"/>
  <c r="C120" i="5"/>
  <c r="E120" i="5" s="1"/>
  <c r="F120" i="5"/>
  <c r="G120" i="5" s="1"/>
  <c r="C112" i="5"/>
  <c r="E112" i="5" s="1"/>
  <c r="F112" i="5"/>
  <c r="G112" i="5" s="1"/>
  <c r="C79" i="5"/>
  <c r="E79" i="5" s="1"/>
  <c r="F79" i="5"/>
  <c r="G79" i="5" s="1"/>
  <c r="C75" i="5"/>
  <c r="E75" i="5" s="1"/>
  <c r="F75" i="5"/>
  <c r="G75" i="5" s="1"/>
  <c r="C127" i="5"/>
  <c r="E127" i="5" s="1"/>
  <c r="F127" i="5"/>
  <c r="G127" i="5" s="1"/>
  <c r="C119" i="5"/>
  <c r="E119" i="5" s="1"/>
  <c r="F119" i="5"/>
  <c r="G119" i="5" s="1"/>
  <c r="C33" i="3" l="1"/>
  <c r="C40" i="3"/>
  <c r="C136" i="3"/>
  <c r="C96" i="3"/>
  <c r="C117" i="3"/>
  <c r="I21" i="3"/>
  <c r="J21" i="3" s="1"/>
  <c r="E21" i="3"/>
  <c r="F21" i="3" s="1"/>
  <c r="C106" i="3"/>
  <c r="C107" i="3"/>
  <c r="C80" i="3"/>
  <c r="C51" i="3"/>
  <c r="C26" i="3"/>
  <c r="C29" i="3"/>
  <c r="C82" i="3"/>
  <c r="C70" i="3"/>
  <c r="C93" i="3"/>
  <c r="C101" i="3"/>
  <c r="E25" i="3"/>
  <c r="F25" i="3" s="1"/>
  <c r="I25" i="3"/>
  <c r="J25" i="3" s="1"/>
  <c r="C126" i="3"/>
  <c r="C103" i="3"/>
  <c r="C59" i="3"/>
  <c r="C38" i="3"/>
  <c r="I24" i="3"/>
  <c r="J24" i="3" s="1"/>
  <c r="E24" i="3"/>
  <c r="F24" i="3" s="1"/>
  <c r="B80" i="5"/>
  <c r="B18" i="5"/>
  <c r="B28" i="5"/>
  <c r="B64" i="5"/>
  <c r="B48" i="5"/>
  <c r="B83" i="5"/>
  <c r="B42" i="5"/>
  <c r="B76" i="5"/>
  <c r="B29" i="5"/>
  <c r="C100" i="5"/>
  <c r="E100" i="5" s="1"/>
  <c r="F100" i="5"/>
  <c r="G100" i="5" s="1"/>
  <c r="B56" i="5"/>
  <c r="B66" i="5"/>
  <c r="E85" i="3"/>
  <c r="F85" i="3" s="1"/>
  <c r="I85" i="3"/>
  <c r="J85" i="3" s="1"/>
  <c r="I33" i="3"/>
  <c r="J33" i="3" s="1"/>
  <c r="E33" i="3"/>
  <c r="F33" i="3" s="1"/>
  <c r="C22" i="3"/>
  <c r="C34" i="3"/>
  <c r="C27" i="3"/>
  <c r="I39" i="3"/>
  <c r="J39" i="3" s="1"/>
  <c r="E39" i="3"/>
  <c r="F39" i="3" s="1"/>
  <c r="C69" i="3"/>
  <c r="E78" i="3"/>
  <c r="F78" i="3" s="1"/>
  <c r="I78" i="3"/>
  <c r="E86" i="3"/>
  <c r="F86" i="3" s="1"/>
  <c r="I86" i="3"/>
  <c r="C111" i="3"/>
  <c r="E121" i="3"/>
  <c r="F121" i="3" s="1"/>
  <c r="I121" i="3"/>
  <c r="E50" i="3"/>
  <c r="F50" i="3" s="1"/>
  <c r="I50" i="3"/>
  <c r="E62" i="3"/>
  <c r="F62" i="3" s="1"/>
  <c r="I62" i="3"/>
  <c r="E75" i="3"/>
  <c r="F75" i="3" s="1"/>
  <c r="I75" i="3"/>
  <c r="C100" i="3"/>
  <c r="E94" i="3"/>
  <c r="F94" i="3" s="1"/>
  <c r="I94" i="3"/>
  <c r="C47" i="3"/>
  <c r="E84" i="3"/>
  <c r="F84" i="3" s="1"/>
  <c r="I84" i="3"/>
  <c r="J84" i="3" s="1"/>
  <c r="E109" i="3"/>
  <c r="F109" i="3" s="1"/>
  <c r="I109" i="3"/>
  <c r="J109" i="3" s="1"/>
  <c r="E131" i="3"/>
  <c r="F131" i="3" s="1"/>
  <c r="I131" i="3"/>
  <c r="C60" i="3"/>
  <c r="E77" i="3"/>
  <c r="F77" i="3" s="1"/>
  <c r="I77" i="3"/>
  <c r="J77" i="3" s="1"/>
  <c r="E93" i="3"/>
  <c r="F93" i="3" s="1"/>
  <c r="I93" i="3"/>
  <c r="J93" i="3" s="1"/>
  <c r="E118" i="3"/>
  <c r="F118" i="3" s="1"/>
  <c r="I118" i="3"/>
  <c r="K132" i="3"/>
  <c r="L132" i="3" s="1"/>
  <c r="J132" i="3"/>
  <c r="K128" i="3"/>
  <c r="L128" i="3" s="1"/>
  <c r="J128" i="3"/>
  <c r="K124" i="3"/>
  <c r="L124" i="3" s="1"/>
  <c r="J124" i="3"/>
  <c r="K120" i="3"/>
  <c r="L120" i="3" s="1"/>
  <c r="J120" i="3"/>
  <c r="K102" i="3"/>
  <c r="L102" i="3" s="1"/>
  <c r="J102" i="3"/>
  <c r="K98" i="3"/>
  <c r="L98" i="3" s="1"/>
  <c r="J98" i="3"/>
  <c r="K81" i="3"/>
  <c r="L81" i="3" s="1"/>
  <c r="J81" i="3"/>
  <c r="J64" i="3"/>
  <c r="K64" i="3"/>
  <c r="L64" i="3" s="1"/>
  <c r="J52" i="3"/>
  <c r="K52" i="3"/>
  <c r="L52" i="3" s="1"/>
  <c r="J48" i="3"/>
  <c r="K48" i="3"/>
  <c r="L48" i="3" s="1"/>
  <c r="K135" i="3"/>
  <c r="L135" i="3" s="1"/>
  <c r="J135" i="3"/>
  <c r="K127" i="3"/>
  <c r="L127" i="3" s="1"/>
  <c r="J127" i="3"/>
  <c r="K123" i="3"/>
  <c r="L123" i="3" s="1"/>
  <c r="J123" i="3"/>
  <c r="K105" i="3"/>
  <c r="L105" i="3" s="1"/>
  <c r="J105" i="3"/>
  <c r="K88" i="3"/>
  <c r="L88" i="3" s="1"/>
  <c r="J88" i="3"/>
  <c r="J76" i="3"/>
  <c r="K76" i="3"/>
  <c r="L76" i="3" s="1"/>
  <c r="K72" i="3"/>
  <c r="L72" i="3" s="1"/>
  <c r="J72" i="3"/>
  <c r="K55" i="3"/>
  <c r="L55" i="3" s="1"/>
  <c r="J55" i="3"/>
  <c r="K130" i="3"/>
  <c r="L130" i="3" s="1"/>
  <c r="J130" i="3"/>
  <c r="K122" i="3"/>
  <c r="L122" i="3" s="1"/>
  <c r="J122" i="3"/>
  <c r="J112" i="3"/>
  <c r="K112" i="3"/>
  <c r="L112" i="3" s="1"/>
  <c r="J108" i="3"/>
  <c r="K108" i="3"/>
  <c r="L108" i="3" s="1"/>
  <c r="K87" i="3"/>
  <c r="L87" i="3" s="1"/>
  <c r="J87" i="3"/>
  <c r="K83" i="3"/>
  <c r="L83" i="3" s="1"/>
  <c r="J83" i="3"/>
  <c r="K58" i="3"/>
  <c r="L58" i="3" s="1"/>
  <c r="J58" i="3"/>
  <c r="K133" i="3"/>
  <c r="L133" i="3" s="1"/>
  <c r="J133" i="3"/>
  <c r="K129" i="3"/>
  <c r="L129" i="3" s="1"/>
  <c r="J129" i="3"/>
  <c r="K125" i="3"/>
  <c r="L125" i="3" s="1"/>
  <c r="J125" i="3"/>
  <c r="K99" i="3"/>
  <c r="L99" i="3" s="1"/>
  <c r="J99" i="3"/>
  <c r="J61" i="3"/>
  <c r="K61" i="3"/>
  <c r="L61" i="3" s="1"/>
  <c r="K57" i="3"/>
  <c r="L57" i="3" s="1"/>
  <c r="J57" i="3"/>
  <c r="J53" i="3"/>
  <c r="K53" i="3"/>
  <c r="L53" i="3" s="1"/>
  <c r="I29" i="3"/>
  <c r="J29" i="3" s="1"/>
  <c r="E29" i="3"/>
  <c r="F29" i="3" s="1"/>
  <c r="C37" i="3"/>
  <c r="I32" i="3"/>
  <c r="J32" i="3" s="1"/>
  <c r="E32" i="3"/>
  <c r="F32" i="3" s="1"/>
  <c r="I40" i="3"/>
  <c r="J40" i="3" s="1"/>
  <c r="E40" i="3"/>
  <c r="F40" i="3" s="1"/>
  <c r="C31" i="3"/>
  <c r="C49" i="3"/>
  <c r="C74" i="3"/>
  <c r="E82" i="3"/>
  <c r="F82" i="3" s="1"/>
  <c r="I82" i="3"/>
  <c r="C95" i="3"/>
  <c r="E70" i="3"/>
  <c r="F70" i="3" s="1"/>
  <c r="I70" i="3"/>
  <c r="E46" i="3"/>
  <c r="F46" i="3" s="1"/>
  <c r="I46" i="3"/>
  <c r="E54" i="3"/>
  <c r="F54" i="3" s="1"/>
  <c r="I54" i="3"/>
  <c r="C71" i="3"/>
  <c r="C79" i="3"/>
  <c r="E104" i="3"/>
  <c r="F104" i="3" s="1"/>
  <c r="I104" i="3"/>
  <c r="J104" i="3" s="1"/>
  <c r="E134" i="3"/>
  <c r="F134" i="3" s="1"/>
  <c r="I134" i="3"/>
  <c r="C63" i="3"/>
  <c r="E97" i="3"/>
  <c r="F97" i="3" s="1"/>
  <c r="I97" i="3"/>
  <c r="E119" i="3"/>
  <c r="F119" i="3" s="1"/>
  <c r="I119" i="3"/>
  <c r="C56" i="3"/>
  <c r="C73" i="3"/>
  <c r="E110" i="3"/>
  <c r="F110" i="3" s="1"/>
  <c r="I110" i="3"/>
  <c r="E136" i="3"/>
  <c r="F136" i="3" s="1"/>
  <c r="I136" i="3"/>
  <c r="C19" i="5"/>
  <c r="E19" i="5" s="1"/>
  <c r="F25" i="5"/>
  <c r="G25" i="5" s="1"/>
  <c r="H25" i="5" s="1"/>
  <c r="C92" i="5"/>
  <c r="E92" i="5" s="1"/>
  <c r="C94" i="5"/>
  <c r="E94" i="5" s="1"/>
  <c r="F94" i="5"/>
  <c r="G94" i="5" s="1"/>
  <c r="C17" i="5"/>
  <c r="E17" i="5" s="1"/>
  <c r="C98" i="5"/>
  <c r="E98" i="5" s="1"/>
  <c r="F98" i="5"/>
  <c r="G98" i="5" s="1"/>
  <c r="C96" i="5"/>
  <c r="E96" i="5" s="1"/>
  <c r="F96" i="5"/>
  <c r="G96" i="5" s="1"/>
  <c r="F27" i="5"/>
  <c r="G27" i="5" s="1"/>
  <c r="H27" i="5" s="1"/>
  <c r="F17" i="5"/>
  <c r="G17" i="5" s="1"/>
  <c r="C21" i="5"/>
  <c r="E21" i="5" s="1"/>
  <c r="H21" i="5" s="1"/>
  <c r="F53" i="5"/>
  <c r="G53" i="5" s="1"/>
  <c r="H53" i="5" s="1"/>
  <c r="F115" i="5"/>
  <c r="G115" i="5" s="1"/>
  <c r="H115" i="5" s="1"/>
  <c r="F59" i="5"/>
  <c r="G59" i="5" s="1"/>
  <c r="H59" i="5" s="1"/>
  <c r="F65" i="5"/>
  <c r="G65" i="5" s="1"/>
  <c r="H65" i="5" s="1"/>
  <c r="F47" i="5"/>
  <c r="G47" i="5" s="1"/>
  <c r="H47" i="5" s="1"/>
  <c r="F77" i="5"/>
  <c r="G77" i="5" s="1"/>
  <c r="H77" i="5" s="1"/>
  <c r="F102" i="5"/>
  <c r="G102" i="5" s="1"/>
  <c r="F90" i="5"/>
  <c r="G90" i="5" s="1"/>
  <c r="C90" i="5"/>
  <c r="E90" i="5" s="1"/>
  <c r="C93" i="5"/>
  <c r="E93" i="5" s="1"/>
  <c r="C95" i="5"/>
  <c r="E95" i="5" s="1"/>
  <c r="F95" i="5"/>
  <c r="G95" i="5" s="1"/>
  <c r="C101" i="5"/>
  <c r="E101" i="5" s="1"/>
  <c r="C104" i="5"/>
  <c r="E104" i="5" s="1"/>
  <c r="F104" i="5"/>
  <c r="G104" i="5" s="1"/>
  <c r="H118" i="5"/>
  <c r="H126" i="5"/>
  <c r="H26" i="5"/>
  <c r="H30" i="5"/>
  <c r="H58" i="5"/>
  <c r="H70" i="5"/>
  <c r="H82" i="5"/>
  <c r="C31" i="5"/>
  <c r="E31" i="5" s="1"/>
  <c r="F31" i="5"/>
  <c r="G31" i="5" s="1"/>
  <c r="C67" i="5"/>
  <c r="E67" i="5" s="1"/>
  <c r="F67" i="5"/>
  <c r="G67" i="5" s="1"/>
  <c r="C91" i="5"/>
  <c r="E91" i="5" s="1"/>
  <c r="F91" i="5"/>
  <c r="G91" i="5" s="1"/>
  <c r="C113" i="5"/>
  <c r="E113" i="5" s="1"/>
  <c r="F113" i="5"/>
  <c r="G113" i="5" s="1"/>
  <c r="C121" i="5"/>
  <c r="E121" i="5" s="1"/>
  <c r="F121" i="5"/>
  <c r="G121" i="5" s="1"/>
  <c r="C129" i="5"/>
  <c r="E129" i="5" s="1"/>
  <c r="F129" i="5"/>
  <c r="G129" i="5" s="1"/>
  <c r="C45" i="5"/>
  <c r="E45" i="5" s="1"/>
  <c r="F45" i="5"/>
  <c r="G45" i="5" s="1"/>
  <c r="C81" i="5"/>
  <c r="E81" i="5" s="1"/>
  <c r="F81" i="5"/>
  <c r="G81" i="5" s="1"/>
  <c r="C107" i="5"/>
  <c r="E107" i="5" s="1"/>
  <c r="F107" i="5"/>
  <c r="G107" i="5" s="1"/>
  <c r="C103" i="5"/>
  <c r="E103" i="5" s="1"/>
  <c r="F103" i="5"/>
  <c r="G103" i="5" s="1"/>
  <c r="C99" i="5"/>
  <c r="E99" i="5" s="1"/>
  <c r="F99" i="5"/>
  <c r="G99" i="5" s="1"/>
  <c r="C106" i="5"/>
  <c r="E106" i="5" s="1"/>
  <c r="F106" i="5"/>
  <c r="G106" i="5" s="1"/>
  <c r="A12" i="5"/>
  <c r="C23" i="5"/>
  <c r="E23" i="5" s="1"/>
  <c r="F23" i="5"/>
  <c r="G23" i="5" s="1"/>
  <c r="C55" i="5"/>
  <c r="E55" i="5" s="1"/>
  <c r="F55" i="5"/>
  <c r="G55" i="5" s="1"/>
  <c r="C71" i="5"/>
  <c r="E71" i="5" s="1"/>
  <c r="F71" i="5"/>
  <c r="G71" i="5" s="1"/>
  <c r="C117" i="5"/>
  <c r="E117" i="5" s="1"/>
  <c r="F117" i="5"/>
  <c r="G117" i="5" s="1"/>
  <c r="C125" i="5"/>
  <c r="E125" i="5" s="1"/>
  <c r="F125" i="5"/>
  <c r="G125" i="5" s="1"/>
  <c r="C41" i="5"/>
  <c r="E41" i="5" s="1"/>
  <c r="F41" i="5"/>
  <c r="G41" i="5" s="1"/>
  <c r="C57" i="5"/>
  <c r="E57" i="5" s="1"/>
  <c r="F57" i="5"/>
  <c r="G57" i="5" s="1"/>
  <c r="C105" i="5"/>
  <c r="E105" i="5" s="1"/>
  <c r="F105" i="5"/>
  <c r="G105" i="5" s="1"/>
  <c r="C97" i="5"/>
  <c r="E97" i="5" s="1"/>
  <c r="F97" i="5"/>
  <c r="G97" i="5" s="1"/>
  <c r="F92" i="5"/>
  <c r="G92" i="5" s="1"/>
  <c r="H119" i="5"/>
  <c r="H127" i="5"/>
  <c r="H19" i="5"/>
  <c r="H75" i="5"/>
  <c r="H79" i="5"/>
  <c r="H112" i="5"/>
  <c r="H120" i="5"/>
  <c r="H40" i="5"/>
  <c r="N45" i="3" s="1"/>
  <c r="H72" i="5"/>
  <c r="H49" i="5"/>
  <c r="H100" i="5" l="1"/>
  <c r="I59" i="3"/>
  <c r="E59" i="3"/>
  <c r="F59" i="3" s="1"/>
  <c r="I126" i="3"/>
  <c r="E126" i="3"/>
  <c r="F126" i="3" s="1"/>
  <c r="I26" i="3"/>
  <c r="J26" i="3" s="1"/>
  <c r="E26" i="3"/>
  <c r="F26" i="3" s="1"/>
  <c r="I80" i="3"/>
  <c r="E80" i="3"/>
  <c r="F80" i="3" s="1"/>
  <c r="I106" i="3"/>
  <c r="E106" i="3"/>
  <c r="F106" i="3" s="1"/>
  <c r="I96" i="3"/>
  <c r="E96" i="3"/>
  <c r="F96" i="3" s="1"/>
  <c r="M133" i="3"/>
  <c r="M58" i="3"/>
  <c r="N58" i="3" s="1"/>
  <c r="M83" i="3"/>
  <c r="M87" i="3"/>
  <c r="N87" i="3" s="1"/>
  <c r="M122" i="3"/>
  <c r="M130" i="3"/>
  <c r="M72" i="3"/>
  <c r="M88" i="3"/>
  <c r="I38" i="3"/>
  <c r="J38" i="3" s="1"/>
  <c r="E38" i="3"/>
  <c r="F38" i="3" s="1"/>
  <c r="I103" i="3"/>
  <c r="E103" i="3"/>
  <c r="F103" i="3" s="1"/>
  <c r="I101" i="3"/>
  <c r="E101" i="3"/>
  <c r="F101" i="3" s="1"/>
  <c r="I51" i="3"/>
  <c r="E51" i="3"/>
  <c r="F51" i="3" s="1"/>
  <c r="I107" i="3"/>
  <c r="E107" i="3"/>
  <c r="F107" i="3" s="1"/>
  <c r="I117" i="3"/>
  <c r="E117" i="3"/>
  <c r="F117" i="3" s="1"/>
  <c r="M135" i="3"/>
  <c r="M98" i="3"/>
  <c r="M102" i="3"/>
  <c r="F83" i="5"/>
  <c r="G83" i="5" s="1"/>
  <c r="C83" i="5"/>
  <c r="E83" i="5" s="1"/>
  <c r="F28" i="5"/>
  <c r="G28" i="5" s="1"/>
  <c r="C28" i="5"/>
  <c r="E28" i="5" s="1"/>
  <c r="C42" i="5"/>
  <c r="E42" i="5" s="1"/>
  <c r="F42" i="5"/>
  <c r="G42" i="5" s="1"/>
  <c r="F64" i="5"/>
  <c r="G64" i="5" s="1"/>
  <c r="C64" i="5"/>
  <c r="E64" i="5" s="1"/>
  <c r="C18" i="5"/>
  <c r="E18" i="5" s="1"/>
  <c r="F18" i="5"/>
  <c r="G18" i="5" s="1"/>
  <c r="M120" i="3"/>
  <c r="N120" i="3" s="1"/>
  <c r="M124" i="3"/>
  <c r="N124" i="3" s="1"/>
  <c r="M128" i="3"/>
  <c r="M132" i="3"/>
  <c r="N132" i="3" s="1"/>
  <c r="C102" i="5"/>
  <c r="E102" i="5" s="1"/>
  <c r="M99" i="3"/>
  <c r="M125" i="3"/>
  <c r="N125" i="3" s="1"/>
  <c r="M129" i="3"/>
  <c r="M55" i="3"/>
  <c r="M105" i="3"/>
  <c r="N105" i="3" s="1"/>
  <c r="M123" i="3"/>
  <c r="N123" i="3" s="1"/>
  <c r="M127" i="3"/>
  <c r="K77" i="3"/>
  <c r="L77" i="3" s="1"/>
  <c r="M77" i="3" s="1"/>
  <c r="N77" i="3" s="1"/>
  <c r="K109" i="3"/>
  <c r="L109" i="3" s="1"/>
  <c r="M109" i="3" s="1"/>
  <c r="K85" i="3"/>
  <c r="L85" i="3" s="1"/>
  <c r="M85" i="3" s="1"/>
  <c r="K136" i="3"/>
  <c r="L136" i="3" s="1"/>
  <c r="J136" i="3"/>
  <c r="K110" i="3"/>
  <c r="L110" i="3" s="1"/>
  <c r="J110" i="3"/>
  <c r="E73" i="3"/>
  <c r="F73" i="3" s="1"/>
  <c r="I73" i="3"/>
  <c r="K119" i="3"/>
  <c r="L119" i="3" s="1"/>
  <c r="J119" i="3"/>
  <c r="K97" i="3"/>
  <c r="L97" i="3" s="1"/>
  <c r="J97" i="3"/>
  <c r="E63" i="3"/>
  <c r="F63" i="3" s="1"/>
  <c r="I63" i="3"/>
  <c r="E79" i="3"/>
  <c r="F79" i="3" s="1"/>
  <c r="I79" i="3"/>
  <c r="K54" i="3"/>
  <c r="L54" i="3" s="1"/>
  <c r="J54" i="3"/>
  <c r="K46" i="3"/>
  <c r="L46" i="3" s="1"/>
  <c r="J46" i="3"/>
  <c r="K70" i="3"/>
  <c r="L70" i="3" s="1"/>
  <c r="J70" i="3"/>
  <c r="E95" i="3"/>
  <c r="F95" i="3" s="1"/>
  <c r="I95" i="3"/>
  <c r="E49" i="3"/>
  <c r="F49" i="3" s="1"/>
  <c r="I49" i="3"/>
  <c r="J49" i="3" s="1"/>
  <c r="I37" i="3"/>
  <c r="J37" i="3" s="1"/>
  <c r="E37" i="3"/>
  <c r="F37" i="3" s="1"/>
  <c r="K131" i="3"/>
  <c r="L131" i="3" s="1"/>
  <c r="J131" i="3"/>
  <c r="E47" i="3"/>
  <c r="F47" i="3" s="1"/>
  <c r="I47" i="3"/>
  <c r="K75" i="3"/>
  <c r="L75" i="3" s="1"/>
  <c r="J75" i="3"/>
  <c r="K62" i="3"/>
  <c r="L62" i="3" s="1"/>
  <c r="J62" i="3"/>
  <c r="K50" i="3"/>
  <c r="L50" i="3" s="1"/>
  <c r="J50" i="3"/>
  <c r="K121" i="3"/>
  <c r="L121" i="3" s="1"/>
  <c r="J121" i="3"/>
  <c r="E111" i="3"/>
  <c r="F111" i="3" s="1"/>
  <c r="I111" i="3"/>
  <c r="I27" i="3"/>
  <c r="J27" i="3" s="1"/>
  <c r="E27" i="3"/>
  <c r="F27" i="3" s="1"/>
  <c r="I22" i="3"/>
  <c r="J22" i="3" s="1"/>
  <c r="E22" i="3"/>
  <c r="F22" i="3" s="1"/>
  <c r="E56" i="3"/>
  <c r="F56" i="3" s="1"/>
  <c r="I56" i="3"/>
  <c r="J56" i="3" s="1"/>
  <c r="M97" i="3"/>
  <c r="K134" i="3"/>
  <c r="L134" i="3" s="1"/>
  <c r="J134" i="3"/>
  <c r="K104" i="3"/>
  <c r="L104" i="3" s="1"/>
  <c r="M104" i="3" s="1"/>
  <c r="E71" i="3"/>
  <c r="F71" i="3" s="1"/>
  <c r="I71" i="3"/>
  <c r="K82" i="3"/>
  <c r="L82" i="3" s="1"/>
  <c r="J82" i="3"/>
  <c r="E74" i="3"/>
  <c r="F74" i="3" s="1"/>
  <c r="I74" i="3"/>
  <c r="I31" i="3"/>
  <c r="J31" i="3" s="1"/>
  <c r="E31" i="3"/>
  <c r="F31" i="3" s="1"/>
  <c r="M53" i="3"/>
  <c r="M57" i="3"/>
  <c r="M61" i="3"/>
  <c r="M108" i="3"/>
  <c r="M112" i="3"/>
  <c r="M76" i="3"/>
  <c r="M48" i="3"/>
  <c r="M52" i="3"/>
  <c r="N52" i="3" s="1"/>
  <c r="M64" i="3"/>
  <c r="N64" i="3" s="1"/>
  <c r="M81" i="3"/>
  <c r="K118" i="3"/>
  <c r="L118" i="3" s="1"/>
  <c r="J118" i="3"/>
  <c r="K93" i="3"/>
  <c r="L93" i="3" s="1"/>
  <c r="M93" i="3" s="1"/>
  <c r="E60" i="3"/>
  <c r="F60" i="3" s="1"/>
  <c r="I60" i="3"/>
  <c r="J60" i="3" s="1"/>
  <c r="K84" i="3"/>
  <c r="L84" i="3" s="1"/>
  <c r="M84" i="3" s="1"/>
  <c r="N84" i="3" s="1"/>
  <c r="K94" i="3"/>
  <c r="L94" i="3" s="1"/>
  <c r="J94" i="3"/>
  <c r="E100" i="3"/>
  <c r="F100" i="3" s="1"/>
  <c r="I100" i="3"/>
  <c r="J100" i="3" s="1"/>
  <c r="M75" i="3"/>
  <c r="N75" i="3" s="1"/>
  <c r="K86" i="3"/>
  <c r="L86" i="3" s="1"/>
  <c r="J86" i="3"/>
  <c r="K78" i="3"/>
  <c r="L78" i="3" s="1"/>
  <c r="J78" i="3"/>
  <c r="E69" i="3"/>
  <c r="F69" i="3" s="1"/>
  <c r="I69" i="3"/>
  <c r="J69" i="3" s="1"/>
  <c r="I34" i="3"/>
  <c r="J34" i="3" s="1"/>
  <c r="E34" i="3"/>
  <c r="F34" i="3" s="1"/>
  <c r="H96" i="5"/>
  <c r="H94" i="5"/>
  <c r="F101" i="5"/>
  <c r="G101" i="5" s="1"/>
  <c r="H101" i="5" s="1"/>
  <c r="H98" i="5"/>
  <c r="H17" i="5"/>
  <c r="C44" i="5"/>
  <c r="E44" i="5" s="1"/>
  <c r="F44" i="5"/>
  <c r="G44" i="5" s="1"/>
  <c r="C46" i="5"/>
  <c r="E46" i="5" s="1"/>
  <c r="F46" i="5"/>
  <c r="G46" i="5" s="1"/>
  <c r="C29" i="5"/>
  <c r="E29" i="5" s="1"/>
  <c r="F29" i="5"/>
  <c r="G29" i="5" s="1"/>
  <c r="C128" i="5"/>
  <c r="E128" i="5" s="1"/>
  <c r="F128" i="5"/>
  <c r="G128" i="5" s="1"/>
  <c r="C24" i="5"/>
  <c r="E24" i="5" s="1"/>
  <c r="F24" i="5"/>
  <c r="G24" i="5" s="1"/>
  <c r="K38" i="3"/>
  <c r="L38" i="3" s="1"/>
  <c r="M38" i="3" s="1"/>
  <c r="F93" i="5"/>
  <c r="G93" i="5" s="1"/>
  <c r="H93" i="5" s="1"/>
  <c r="K31" i="3"/>
  <c r="L31" i="3" s="1"/>
  <c r="K40" i="3"/>
  <c r="K30" i="3"/>
  <c r="L30" i="3" s="1"/>
  <c r="K32" i="3"/>
  <c r="L32" i="3" s="1"/>
  <c r="H95" i="5"/>
  <c r="H102" i="5"/>
  <c r="F73" i="5"/>
  <c r="G73" i="5" s="1"/>
  <c r="C73" i="5"/>
  <c r="E73" i="5" s="1"/>
  <c r="F33" i="5"/>
  <c r="G33" i="5" s="1"/>
  <c r="C33" i="5"/>
  <c r="F52" i="5"/>
  <c r="G52" i="5" s="1"/>
  <c r="C52" i="5"/>
  <c r="E52" i="5" s="1"/>
  <c r="F74" i="5"/>
  <c r="G74" i="5" s="1"/>
  <c r="C74" i="5"/>
  <c r="E74" i="5" s="1"/>
  <c r="F130" i="5"/>
  <c r="G130" i="5" s="1"/>
  <c r="C130" i="5"/>
  <c r="E130" i="5" s="1"/>
  <c r="H90" i="5"/>
  <c r="F51" i="5"/>
  <c r="G51" i="5" s="1"/>
  <c r="C51" i="5"/>
  <c r="E51" i="5" s="1"/>
  <c r="F43" i="5"/>
  <c r="G43" i="5" s="1"/>
  <c r="C43" i="5"/>
  <c r="E43" i="5" s="1"/>
  <c r="F116" i="5"/>
  <c r="G116" i="5" s="1"/>
  <c r="C116" i="5"/>
  <c r="E116" i="5" s="1"/>
  <c r="F50" i="5"/>
  <c r="G50" i="5" s="1"/>
  <c r="C50" i="5"/>
  <c r="E50" i="5" s="1"/>
  <c r="F89" i="5"/>
  <c r="G89" i="5" s="1"/>
  <c r="C89" i="5"/>
  <c r="E89" i="5" s="1"/>
  <c r="C78" i="5"/>
  <c r="E78" i="5" s="1"/>
  <c r="F78" i="5"/>
  <c r="G78" i="5" s="1"/>
  <c r="C34" i="5"/>
  <c r="E34" i="5" s="1"/>
  <c r="F34" i="5"/>
  <c r="G34" i="5" s="1"/>
  <c r="F16" i="5"/>
  <c r="G16" i="5" s="1"/>
  <c r="C16" i="5"/>
  <c r="E16" i="5" s="1"/>
  <c r="C114" i="5"/>
  <c r="E114" i="5" s="1"/>
  <c r="F114" i="5"/>
  <c r="G114" i="5" s="1"/>
  <c r="F48" i="5"/>
  <c r="G48" i="5" s="1"/>
  <c r="C48" i="5"/>
  <c r="E48" i="5" s="1"/>
  <c r="F69" i="5"/>
  <c r="G69" i="5" s="1"/>
  <c r="C69" i="5"/>
  <c r="E69" i="5" s="1"/>
  <c r="F131" i="5"/>
  <c r="G131" i="5" s="1"/>
  <c r="C131" i="5"/>
  <c r="E131" i="5" s="1"/>
  <c r="H104" i="5"/>
  <c r="C66" i="5"/>
  <c r="E66" i="5" s="1"/>
  <c r="F66" i="5"/>
  <c r="G66" i="5" s="1"/>
  <c r="C22" i="5"/>
  <c r="E22" i="5" s="1"/>
  <c r="F22" i="5"/>
  <c r="G22" i="5" s="1"/>
  <c r="F124" i="5"/>
  <c r="G124" i="5" s="1"/>
  <c r="C124" i="5"/>
  <c r="E124" i="5" s="1"/>
  <c r="F80" i="5"/>
  <c r="G80" i="5" s="1"/>
  <c r="C80" i="5"/>
  <c r="E80" i="5" s="1"/>
  <c r="F32" i="5"/>
  <c r="G32" i="5" s="1"/>
  <c r="C32" i="5"/>
  <c r="E32" i="5" s="1"/>
  <c r="F35" i="5"/>
  <c r="G35" i="5" s="1"/>
  <c r="C35" i="5"/>
  <c r="E35" i="5" s="1"/>
  <c r="F123" i="5"/>
  <c r="G123" i="5" s="1"/>
  <c r="C123" i="5"/>
  <c r="E123" i="5" s="1"/>
  <c r="H92" i="5"/>
  <c r="H97" i="5"/>
  <c r="H105" i="5"/>
  <c r="H57" i="5"/>
  <c r="H41" i="5"/>
  <c r="H125" i="5"/>
  <c r="H117" i="5"/>
  <c r="H71" i="5"/>
  <c r="H55" i="5"/>
  <c r="H23" i="5"/>
  <c r="C122" i="5"/>
  <c r="E122" i="5" s="1"/>
  <c r="F122" i="5"/>
  <c r="G122" i="5" s="1"/>
  <c r="C76" i="5"/>
  <c r="E76" i="5" s="1"/>
  <c r="F76" i="5"/>
  <c r="G76" i="5" s="1"/>
  <c r="C56" i="5"/>
  <c r="E56" i="5" s="1"/>
  <c r="F56" i="5"/>
  <c r="G56" i="5" s="1"/>
  <c r="H106" i="5"/>
  <c r="H99" i="5"/>
  <c r="H103" i="5"/>
  <c r="H107" i="5"/>
  <c r="H81" i="5"/>
  <c r="H45" i="5"/>
  <c r="H129" i="5"/>
  <c r="H121" i="5"/>
  <c r="H113" i="5"/>
  <c r="H91" i="5"/>
  <c r="H67" i="5"/>
  <c r="H31" i="5"/>
  <c r="C54" i="5"/>
  <c r="E54" i="5" s="1"/>
  <c r="F54" i="5"/>
  <c r="G54" i="5" s="1"/>
  <c r="C88" i="5"/>
  <c r="E88" i="5" s="1"/>
  <c r="F88" i="5"/>
  <c r="G88" i="5" s="1"/>
  <c r="C68" i="5"/>
  <c r="E68" i="5" s="1"/>
  <c r="F68" i="5"/>
  <c r="G68" i="5" s="1"/>
  <c r="C20" i="5"/>
  <c r="E20" i="5" s="1"/>
  <c r="F20" i="5"/>
  <c r="G20" i="5" s="1"/>
  <c r="M121" i="3" l="1"/>
  <c r="N122" i="3"/>
  <c r="N130" i="3"/>
  <c r="N112" i="3"/>
  <c r="N97" i="3"/>
  <c r="N109" i="3"/>
  <c r="N99" i="3"/>
  <c r="N102" i="3"/>
  <c r="N108" i="3"/>
  <c r="N104" i="3"/>
  <c r="N98" i="3"/>
  <c r="N72" i="3"/>
  <c r="N76" i="3"/>
  <c r="K49" i="3"/>
  <c r="L49" i="3" s="1"/>
  <c r="M49" i="3" s="1"/>
  <c r="M70" i="3"/>
  <c r="N70" i="3" s="1"/>
  <c r="M46" i="3"/>
  <c r="N46" i="3" s="1"/>
  <c r="M54" i="3"/>
  <c r="N54" i="3" s="1"/>
  <c r="H64" i="5"/>
  <c r="H28" i="5"/>
  <c r="M119" i="3"/>
  <c r="M110" i="3"/>
  <c r="N110" i="3" s="1"/>
  <c r="H83" i="5"/>
  <c r="N88" i="3" s="1"/>
  <c r="J117" i="3"/>
  <c r="K117" i="3"/>
  <c r="L117" i="3" s="1"/>
  <c r="K107" i="3"/>
  <c r="L107" i="3" s="1"/>
  <c r="J107" i="3"/>
  <c r="K51" i="3"/>
  <c r="L51" i="3" s="1"/>
  <c r="J51" i="3"/>
  <c r="K101" i="3"/>
  <c r="L101" i="3" s="1"/>
  <c r="J101" i="3"/>
  <c r="K103" i="3"/>
  <c r="L103" i="3" s="1"/>
  <c r="J103" i="3"/>
  <c r="J96" i="3"/>
  <c r="K96" i="3"/>
  <c r="L96" i="3" s="1"/>
  <c r="K106" i="3"/>
  <c r="L106" i="3" s="1"/>
  <c r="J106" i="3"/>
  <c r="K80" i="3"/>
  <c r="L80" i="3" s="1"/>
  <c r="J80" i="3"/>
  <c r="K126" i="3"/>
  <c r="L126" i="3" s="1"/>
  <c r="J126" i="3"/>
  <c r="K59" i="3"/>
  <c r="L59" i="3" s="1"/>
  <c r="J59" i="3"/>
  <c r="H18" i="5"/>
  <c r="H42" i="5"/>
  <c r="K69" i="3"/>
  <c r="L69" i="3" s="1"/>
  <c r="M69" i="3" s="1"/>
  <c r="M78" i="3"/>
  <c r="M86" i="3"/>
  <c r="N86" i="3" s="1"/>
  <c r="M118" i="3"/>
  <c r="N118" i="3" s="1"/>
  <c r="M82" i="3"/>
  <c r="N82" i="3" s="1"/>
  <c r="M136" i="3"/>
  <c r="K100" i="3"/>
  <c r="L100" i="3" s="1"/>
  <c r="M100" i="3" s="1"/>
  <c r="N100" i="3" s="1"/>
  <c r="M94" i="3"/>
  <c r="K60" i="3"/>
  <c r="L60" i="3" s="1"/>
  <c r="M60" i="3" s="1"/>
  <c r="N60" i="3" s="1"/>
  <c r="K74" i="3"/>
  <c r="L74" i="3" s="1"/>
  <c r="J74" i="3"/>
  <c r="K71" i="3"/>
  <c r="L71" i="3" s="1"/>
  <c r="J71" i="3"/>
  <c r="M134" i="3"/>
  <c r="N134" i="3" s="1"/>
  <c r="K56" i="3"/>
  <c r="L56" i="3" s="1"/>
  <c r="M56" i="3" s="1"/>
  <c r="M50" i="3"/>
  <c r="N50" i="3" s="1"/>
  <c r="M62" i="3"/>
  <c r="N62" i="3" s="1"/>
  <c r="M131" i="3"/>
  <c r="N131" i="3" s="1"/>
  <c r="K95" i="3"/>
  <c r="L95" i="3" s="1"/>
  <c r="J95" i="3"/>
  <c r="K79" i="3"/>
  <c r="L79" i="3" s="1"/>
  <c r="J79" i="3"/>
  <c r="K63" i="3"/>
  <c r="L63" i="3" s="1"/>
  <c r="J63" i="3"/>
  <c r="K73" i="3"/>
  <c r="L73" i="3" s="1"/>
  <c r="J73" i="3"/>
  <c r="K111" i="3"/>
  <c r="L111" i="3" s="1"/>
  <c r="J111" i="3"/>
  <c r="K47" i="3"/>
  <c r="L47" i="3" s="1"/>
  <c r="J47" i="3"/>
  <c r="H24" i="5"/>
  <c r="H128" i="5"/>
  <c r="N133" i="3" s="1"/>
  <c r="H29" i="5"/>
  <c r="H46" i="5"/>
  <c r="H44" i="5"/>
  <c r="K37" i="3"/>
  <c r="L37" i="3" s="1"/>
  <c r="M37" i="3" s="1"/>
  <c r="K35" i="3"/>
  <c r="L35" i="3" s="1"/>
  <c r="M35" i="3" s="1"/>
  <c r="N35" i="3" s="1"/>
  <c r="K39" i="3"/>
  <c r="L39" i="3" s="1"/>
  <c r="M39" i="3" s="1"/>
  <c r="L40" i="3"/>
  <c r="M40" i="3" s="1"/>
  <c r="K33" i="3"/>
  <c r="L33" i="3" s="1"/>
  <c r="M33" i="3" s="1"/>
  <c r="N33" i="3" s="1"/>
  <c r="K29" i="3"/>
  <c r="L29" i="3" s="1"/>
  <c r="M29" i="3" s="1"/>
  <c r="N29" i="3" s="1"/>
  <c r="K28" i="3"/>
  <c r="L28" i="3" s="1"/>
  <c r="M28" i="3" s="1"/>
  <c r="N28" i="3" s="1"/>
  <c r="K36" i="3"/>
  <c r="K24" i="3"/>
  <c r="L24" i="3" s="1"/>
  <c r="M24" i="3" s="1"/>
  <c r="N24" i="3" s="1"/>
  <c r="K22" i="3"/>
  <c r="L22" i="3" s="1"/>
  <c r="M22" i="3" s="1"/>
  <c r="N22" i="3" s="1"/>
  <c r="M31" i="3"/>
  <c r="N31" i="3" s="1"/>
  <c r="K26" i="3"/>
  <c r="K21" i="3"/>
  <c r="L21" i="3" s="1"/>
  <c r="M21" i="3" s="1"/>
  <c r="K27" i="3"/>
  <c r="K23" i="3"/>
  <c r="K25" i="3"/>
  <c r="M32" i="3"/>
  <c r="N32" i="3" s="1"/>
  <c r="M30" i="3"/>
  <c r="N30" i="3" s="1"/>
  <c r="K34" i="3"/>
  <c r="H130" i="5"/>
  <c r="N135" i="3" s="1"/>
  <c r="H74" i="5"/>
  <c r="H52" i="5"/>
  <c r="N57" i="3" s="1"/>
  <c r="H73" i="5"/>
  <c r="E33" i="5"/>
  <c r="H33" i="5" s="1"/>
  <c r="N38" i="3" s="1"/>
  <c r="H123" i="5"/>
  <c r="N128" i="3" s="1"/>
  <c r="H35" i="5"/>
  <c r="H32" i="5"/>
  <c r="H80" i="5"/>
  <c r="N85" i="3" s="1"/>
  <c r="H124" i="5"/>
  <c r="N129" i="3" s="1"/>
  <c r="H131" i="5"/>
  <c r="H69" i="5"/>
  <c r="H48" i="5"/>
  <c r="N53" i="3" s="1"/>
  <c r="H16" i="5"/>
  <c r="H89" i="5"/>
  <c r="H50" i="5"/>
  <c r="N55" i="3" s="1"/>
  <c r="H116" i="5"/>
  <c r="N121" i="3" s="1"/>
  <c r="H43" i="5"/>
  <c r="N48" i="3" s="1"/>
  <c r="H51" i="5"/>
  <c r="H22" i="5"/>
  <c r="H66" i="5"/>
  <c r="H114" i="5"/>
  <c r="H34" i="5"/>
  <c r="H78" i="5"/>
  <c r="N83" i="3" s="1"/>
  <c r="H20" i="5"/>
  <c r="H68" i="5"/>
  <c r="H88" i="5"/>
  <c r="H108" i="5" s="1"/>
  <c r="H13" i="5" s="1"/>
  <c r="H54" i="5"/>
  <c r="H56" i="5"/>
  <c r="N61" i="3" s="1"/>
  <c r="H76" i="5"/>
  <c r="N81" i="3" s="1"/>
  <c r="H122" i="5"/>
  <c r="N127" i="3" s="1"/>
  <c r="N49" i="3" l="1"/>
  <c r="M73" i="3"/>
  <c r="M79" i="3"/>
  <c r="N69" i="3"/>
  <c r="N136" i="3"/>
  <c r="N119" i="3"/>
  <c r="N94" i="3"/>
  <c r="N93" i="3"/>
  <c r="N73" i="3"/>
  <c r="N79" i="3"/>
  <c r="N78" i="3"/>
  <c r="N56" i="3"/>
  <c r="N40" i="3"/>
  <c r="N39" i="3"/>
  <c r="N37" i="3"/>
  <c r="N21" i="3"/>
  <c r="M106" i="3"/>
  <c r="N106" i="3" s="1"/>
  <c r="M59" i="3"/>
  <c r="N59" i="3" s="1"/>
  <c r="M103" i="3"/>
  <c r="N103" i="3" s="1"/>
  <c r="M101" i="3"/>
  <c r="N101" i="3" s="1"/>
  <c r="M51" i="3"/>
  <c r="N51" i="3" s="1"/>
  <c r="M63" i="3"/>
  <c r="N63" i="3" s="1"/>
  <c r="M126" i="3"/>
  <c r="N126" i="3" s="1"/>
  <c r="M80" i="3"/>
  <c r="N80" i="3" s="1"/>
  <c r="M96" i="3"/>
  <c r="N96" i="3" s="1"/>
  <c r="M107" i="3"/>
  <c r="N107" i="3" s="1"/>
  <c r="M117" i="3"/>
  <c r="M47" i="3"/>
  <c r="M95" i="3"/>
  <c r="N95" i="3" s="1"/>
  <c r="M71" i="3"/>
  <c r="N71" i="3" s="1"/>
  <c r="M74" i="3"/>
  <c r="N74" i="3" s="1"/>
  <c r="M111" i="3"/>
  <c r="N111" i="3" s="1"/>
  <c r="L34" i="3"/>
  <c r="M34" i="3" s="1"/>
  <c r="N34" i="3" s="1"/>
  <c r="L25" i="3"/>
  <c r="M25" i="3" s="1"/>
  <c r="N25" i="3" s="1"/>
  <c r="L27" i="3"/>
  <c r="M27" i="3" s="1"/>
  <c r="N27" i="3" s="1"/>
  <c r="L36" i="3"/>
  <c r="M36" i="3" s="1"/>
  <c r="N36" i="3" s="1"/>
  <c r="L23" i="3"/>
  <c r="M23" i="3" s="1"/>
  <c r="N23" i="3" s="1"/>
  <c r="L26" i="3"/>
  <c r="M26" i="3" s="1"/>
  <c r="N26" i="3" s="1"/>
  <c r="H36" i="5"/>
  <c r="E13" i="5" s="1"/>
  <c r="H132" i="5"/>
  <c r="I13" i="5" s="1"/>
  <c r="H84" i="5"/>
  <c r="G13" i="5" s="1"/>
  <c r="H60" i="5"/>
  <c r="F13" i="5" s="1"/>
  <c r="G15" i="3" l="1"/>
  <c r="H15" i="3"/>
  <c r="E15" i="3"/>
  <c r="M137" i="3"/>
  <c r="I13" i="3" s="1"/>
  <c r="N117" i="3"/>
  <c r="I15" i="3" s="1"/>
  <c r="M65" i="3"/>
  <c r="F13" i="3" s="1"/>
  <c r="N47" i="3"/>
  <c r="F15" i="3" s="1"/>
  <c r="M89" i="3"/>
  <c r="G13" i="3" s="1"/>
  <c r="M113" i="3"/>
  <c r="H13" i="3" s="1"/>
  <c r="M41" i="3"/>
  <c r="E13" i="3" s="1"/>
  <c r="G14" i="5"/>
  <c r="H14" i="5"/>
  <c r="F14" i="5"/>
  <c r="I14" i="5"/>
  <c r="E14" i="5"/>
  <c r="E14" i="3" l="1"/>
  <c r="G14" i="3"/>
  <c r="F14" i="3"/>
  <c r="I14" i="3"/>
  <c r="H14" i="3"/>
</calcChain>
</file>

<file path=xl/sharedStrings.xml><?xml version="1.0" encoding="utf-8"?>
<sst xmlns="http://schemas.openxmlformats.org/spreadsheetml/2006/main" count="179" uniqueCount="43">
  <si>
    <t>Order Quantity</t>
  </si>
  <si>
    <t>Run #</t>
  </si>
  <si>
    <t>Demand</t>
  </si>
  <si>
    <t>Cost of Calendars</t>
  </si>
  <si>
    <t>Revenues from Retail Sales</t>
  </si>
  <si>
    <t>Liquidation Revenues</t>
  </si>
  <si>
    <t>Profit/Loss</t>
  </si>
  <si>
    <t>Probability</t>
  </si>
  <si>
    <t>Average profit/loss:</t>
  </si>
  <si>
    <t>Sale Revenues</t>
  </si>
  <si>
    <t>Sale Demand</t>
  </si>
  <si>
    <t>Number Sold (@$10)</t>
  </si>
  <si>
    <t># Liquidated</t>
  </si>
  <si>
    <t xml:space="preserve"> Retail Sales Revenues</t>
  </si>
  <si>
    <t># Sold at 50%</t>
  </si>
  <si>
    <t>Dates, Unlimited--Modified--Sale Demand~Normal(1500,500)</t>
  </si>
  <si>
    <t>Mapping</t>
  </si>
  <si>
    <t>Range of random #'s</t>
  </si>
  <si>
    <t>Order Qty:</t>
  </si>
  <si>
    <t>Random # (from table)</t>
  </si>
  <si>
    <t>Cumulative Probability</t>
  </si>
  <si>
    <t>Quantity:</t>
  </si>
  <si>
    <t>Profit:</t>
  </si>
  <si>
    <t>Summary</t>
  </si>
  <si>
    <t>Best:</t>
  </si>
  <si>
    <t>Data</t>
  </si>
  <si>
    <t>Unit cost</t>
  </si>
  <si>
    <t>Selling price</t>
  </si>
  <si>
    <t>Liquidation selling price</t>
  </si>
  <si>
    <t>Mean</t>
  </si>
  <si>
    <t>Standard deviation</t>
  </si>
  <si>
    <t>Random # for Sale Demand</t>
  </si>
  <si>
    <t>Random # for Demand</t>
  </si>
  <si>
    <t># Sold at Retail Price</t>
  </si>
  <si>
    <t>Sale Discount</t>
  </si>
  <si>
    <t>Conclusions:  Q =  1800-2600 appears to be giving the best profit, although it varies a good bit.  More analysis (specifically more iterations of the model at each order quantity) would be useful.</t>
  </si>
  <si>
    <t>50% Sale Revenues</t>
  </si>
  <si>
    <t>50% Sale Demand</t>
  </si>
  <si>
    <t>Dates, Unlimited</t>
  </si>
  <si>
    <t>Retail selling price</t>
  </si>
  <si>
    <t>Difference made by the 50% sale</t>
  </si>
  <si>
    <t>Average differnce</t>
  </si>
  <si>
    <t>Conclusions:  Q =  2200-2600 appears to be giving the best profit, although it varies a good bit.  More analysis (specifically more iterations of the model at each order quantity) would be useful.  By having a sale, Dates appears to be earning around $1500 more in each season, but again, there's a wide variation.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</si>
</sst>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0">
    <border>
      <left/>
      <right/>
      <top/>
      <bottom/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1" xfId="0" applyBorder="1"/>
    <xf numFmtId="164" fontId="0" fillId="0" borderId="2" xfId="0" applyNumberFormat="1" applyBorder="1"/>
    <xf numFmtId="0" fontId="3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0" fillId="0" borderId="0" xfId="0" applyBorder="1"/>
    <xf numFmtId="0" fontId="0" fillId="0" borderId="4" xfId="0" applyBorder="1"/>
    <xf numFmtId="164" fontId="0" fillId="0" borderId="0" xfId="0" applyNumberFormat="1" applyBorder="1"/>
    <xf numFmtId="164" fontId="0" fillId="0" borderId="4" xfId="0" applyNumberFormat="1" applyBorder="1"/>
    <xf numFmtId="0" fontId="0" fillId="0" borderId="6" xfId="0" applyBorder="1"/>
    <xf numFmtId="0" fontId="2" fillId="2" borderId="0" xfId="0" applyFont="1" applyFill="1"/>
    <xf numFmtId="164" fontId="0" fillId="2" borderId="0" xfId="0" applyNumberFormat="1" applyFill="1"/>
    <xf numFmtId="0" fontId="0" fillId="0" borderId="10" xfId="0" applyBorder="1"/>
    <xf numFmtId="1" fontId="0" fillId="0" borderId="0" xfId="0" applyNumberFormat="1"/>
    <xf numFmtId="0" fontId="3" fillId="0" borderId="0" xfId="0" applyFont="1"/>
    <xf numFmtId="44" fontId="0" fillId="0" borderId="0" xfId="1" applyFont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8" xfId="0" applyBorder="1" applyAlignment="1"/>
    <xf numFmtId="0" fontId="0" fillId="0" borderId="9" xfId="0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0" borderId="0" xfId="1" applyNumberFormat="1" applyFont="1"/>
    <xf numFmtId="0" fontId="1" fillId="0" borderId="0" xfId="0" applyFont="1"/>
    <xf numFmtId="8" fontId="0" fillId="0" borderId="0" xfId="0" applyNumberFormat="1"/>
    <xf numFmtId="2" fontId="0" fillId="0" borderId="0" xfId="0" applyNumberFormat="1"/>
    <xf numFmtId="0" fontId="5" fillId="0" borderId="19" xfId="0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8" fontId="0" fillId="0" borderId="0" xfId="1" applyNumberFormat="1" applyFont="1"/>
    <xf numFmtId="0" fontId="1" fillId="0" borderId="0" xfId="0" applyFont="1" applyAlignment="1">
      <alignment horizontal="center" vertical="center" wrapText="1"/>
    </xf>
    <xf numFmtId="0" fontId="5" fillId="0" borderId="7" xfId="0" applyFont="1" applyBorder="1" applyAlignment="1"/>
    <xf numFmtId="0" fontId="5" fillId="0" borderId="5" xfId="0" applyFont="1" applyBorder="1" applyAlignment="1">
      <alignment wrapText="1"/>
    </xf>
    <xf numFmtId="164" fontId="0" fillId="0" borderId="6" xfId="0" applyNumberFormat="1" applyBorder="1"/>
    <xf numFmtId="164" fontId="0" fillId="0" borderId="10" xfId="0" applyNumberFormat="1" applyBorder="1"/>
    <xf numFmtId="0" fontId="5" fillId="0" borderId="19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RowHeight="12.75" x14ac:dyDescent="0.2"/>
  <cols>
    <col min="1" max="1" width="20.5703125" bestFit="1" customWidth="1"/>
    <col min="2" max="2" width="12.7109375" customWidth="1"/>
    <col min="3" max="3" width="10.140625" customWidth="1"/>
    <col min="4" max="4" width="12.5703125" customWidth="1"/>
    <col min="5" max="5" width="13" customWidth="1"/>
    <col min="6" max="6" width="13.140625" customWidth="1"/>
    <col min="7" max="7" width="10.140625" customWidth="1"/>
    <col min="8" max="8" width="16.85546875" bestFit="1" customWidth="1"/>
    <col min="9" max="9" width="11" customWidth="1"/>
  </cols>
  <sheetData>
    <row r="1" spans="1:9" ht="15.75" x14ac:dyDescent="0.25">
      <c r="A1" s="3" t="s">
        <v>38</v>
      </c>
    </row>
    <row r="2" spans="1:9" x14ac:dyDescent="0.2">
      <c r="A2" s="35" t="s">
        <v>26</v>
      </c>
      <c r="B2" s="36">
        <v>5.5</v>
      </c>
    </row>
    <row r="3" spans="1:9" x14ac:dyDescent="0.2">
      <c r="A3" s="35" t="s">
        <v>39</v>
      </c>
      <c r="B3" s="36">
        <v>10</v>
      </c>
    </row>
    <row r="4" spans="1:9" x14ac:dyDescent="0.2">
      <c r="A4" s="35" t="s">
        <v>28</v>
      </c>
      <c r="B4" s="36">
        <v>2.5</v>
      </c>
    </row>
    <row r="7" spans="1:9" ht="15.75" x14ac:dyDescent="0.25">
      <c r="A7" s="3"/>
      <c r="B7" s="3" t="s">
        <v>18</v>
      </c>
      <c r="C7" s="15">
        <v>1800</v>
      </c>
    </row>
    <row r="8" spans="1:9" ht="38.25" x14ac:dyDescent="0.2">
      <c r="A8" t="s">
        <v>1</v>
      </c>
      <c r="B8" s="29" t="s">
        <v>19</v>
      </c>
      <c r="C8" t="s">
        <v>2</v>
      </c>
      <c r="D8" s="29" t="s">
        <v>11</v>
      </c>
      <c r="E8" s="29" t="s">
        <v>3</v>
      </c>
      <c r="F8" s="29" t="s">
        <v>4</v>
      </c>
      <c r="G8" s="29" t="s">
        <v>12</v>
      </c>
      <c r="H8" s="29" t="s">
        <v>5</v>
      </c>
      <c r="I8" s="29" t="s">
        <v>6</v>
      </c>
    </row>
    <row r="9" spans="1:9" x14ac:dyDescent="0.2">
      <c r="A9">
        <v>1</v>
      </c>
      <c r="B9" s="37">
        <v>0.69</v>
      </c>
      <c r="C9">
        <f>VLOOKUP(B9,$A$31:$D$35,4)</f>
        <v>2000</v>
      </c>
      <c r="D9">
        <f t="shared" ref="D9:D28" si="0">IF(C9&gt;=$C$7,$C$7,C9)</f>
        <v>1800</v>
      </c>
      <c r="E9" s="1">
        <f>$B$2*$C$7</f>
        <v>9900</v>
      </c>
      <c r="F9" s="1">
        <f>$B$3*D9</f>
        <v>18000</v>
      </c>
      <c r="G9">
        <f>IF(C9&gt;=$C$7,0,$C$7-C9)</f>
        <v>0</v>
      </c>
      <c r="H9" s="1">
        <f>$B$4*G9</f>
        <v>0</v>
      </c>
      <c r="I9" s="1">
        <f t="shared" ref="I9:I28" si="1">F9+H9-E9</f>
        <v>8100</v>
      </c>
    </row>
    <row r="10" spans="1:9" x14ac:dyDescent="0.2">
      <c r="A10">
        <f>A9+1</f>
        <v>2</v>
      </c>
      <c r="B10" s="37">
        <v>0</v>
      </c>
      <c r="C10">
        <f t="shared" ref="C10:C28" si="2">VLOOKUP(B10,$A$31:$D$35,4)</f>
        <v>1000</v>
      </c>
      <c r="D10">
        <f t="shared" si="0"/>
        <v>1000</v>
      </c>
      <c r="E10" s="1">
        <f t="shared" ref="E10:E28" si="3">$B$2*$C$7</f>
        <v>9900</v>
      </c>
      <c r="F10" s="1">
        <f t="shared" ref="F10:F28" si="4">$B$3*D10</f>
        <v>10000</v>
      </c>
      <c r="G10">
        <f t="shared" ref="G10:G28" si="5">IF(C10&gt;=$C$7,0,$C$7-C10)</f>
        <v>800</v>
      </c>
      <c r="H10" s="1">
        <f t="shared" ref="H10:H28" si="6">$B$4*G10</f>
        <v>2000</v>
      </c>
      <c r="I10" s="1">
        <f t="shared" si="1"/>
        <v>2100</v>
      </c>
    </row>
    <row r="11" spans="1:9" x14ac:dyDescent="0.2">
      <c r="A11">
        <f t="shared" ref="A11:A28" si="7">A10+1</f>
        <v>3</v>
      </c>
      <c r="B11" s="37">
        <v>0.67</v>
      </c>
      <c r="C11">
        <f t="shared" si="2"/>
        <v>2000</v>
      </c>
      <c r="D11">
        <f t="shared" si="0"/>
        <v>1800</v>
      </c>
      <c r="E11" s="1">
        <f t="shared" si="3"/>
        <v>9900</v>
      </c>
      <c r="F11" s="1">
        <f t="shared" si="4"/>
        <v>18000</v>
      </c>
      <c r="G11">
        <f t="shared" si="5"/>
        <v>0</v>
      </c>
      <c r="H11" s="1">
        <f t="shared" si="6"/>
        <v>0</v>
      </c>
      <c r="I11" s="1">
        <f t="shared" si="1"/>
        <v>8100</v>
      </c>
    </row>
    <row r="12" spans="1:9" x14ac:dyDescent="0.2">
      <c r="A12">
        <f t="shared" si="7"/>
        <v>4</v>
      </c>
      <c r="B12" s="37">
        <v>0.88</v>
      </c>
      <c r="C12">
        <f>VLOOKUP(B12,$A$31:$D$35,4)</f>
        <v>2500</v>
      </c>
      <c r="D12">
        <f t="shared" si="0"/>
        <v>1800</v>
      </c>
      <c r="E12" s="1">
        <f t="shared" si="3"/>
        <v>9900</v>
      </c>
      <c r="F12" s="1">
        <f t="shared" si="4"/>
        <v>18000</v>
      </c>
      <c r="G12">
        <f t="shared" si="5"/>
        <v>0</v>
      </c>
      <c r="H12" s="1">
        <f t="shared" si="6"/>
        <v>0</v>
      </c>
      <c r="I12" s="1">
        <f t="shared" si="1"/>
        <v>8100</v>
      </c>
    </row>
    <row r="13" spans="1:9" x14ac:dyDescent="0.2">
      <c r="A13">
        <f t="shared" si="7"/>
        <v>5</v>
      </c>
      <c r="B13" s="37">
        <v>0.65</v>
      </c>
      <c r="C13">
        <f t="shared" si="2"/>
        <v>2000</v>
      </c>
      <c r="D13">
        <f t="shared" si="0"/>
        <v>1800</v>
      </c>
      <c r="E13" s="1">
        <f t="shared" si="3"/>
        <v>9900</v>
      </c>
      <c r="F13" s="1">
        <f>$B$3*D13</f>
        <v>18000</v>
      </c>
      <c r="G13">
        <f t="shared" si="5"/>
        <v>0</v>
      </c>
      <c r="H13" s="1">
        <f t="shared" si="6"/>
        <v>0</v>
      </c>
      <c r="I13" s="1">
        <f t="shared" si="1"/>
        <v>8100</v>
      </c>
    </row>
    <row r="14" spans="1:9" x14ac:dyDescent="0.2">
      <c r="A14">
        <f t="shared" si="7"/>
        <v>6</v>
      </c>
      <c r="B14" s="37">
        <v>0.39</v>
      </c>
      <c r="C14">
        <f t="shared" si="2"/>
        <v>1500</v>
      </c>
      <c r="D14">
        <f t="shared" si="0"/>
        <v>1500</v>
      </c>
      <c r="E14" s="1">
        <f t="shared" si="3"/>
        <v>9900</v>
      </c>
      <c r="F14" s="1">
        <f t="shared" si="4"/>
        <v>15000</v>
      </c>
      <c r="G14">
        <f t="shared" si="5"/>
        <v>300</v>
      </c>
      <c r="H14" s="1">
        <f t="shared" si="6"/>
        <v>750</v>
      </c>
      <c r="I14" s="1">
        <f t="shared" si="1"/>
        <v>5850</v>
      </c>
    </row>
    <row r="15" spans="1:9" x14ac:dyDescent="0.2">
      <c r="A15">
        <f t="shared" si="7"/>
        <v>7</v>
      </c>
      <c r="B15" s="37">
        <v>0.06</v>
      </c>
      <c r="C15">
        <f t="shared" si="2"/>
        <v>1000</v>
      </c>
      <c r="D15">
        <f t="shared" si="0"/>
        <v>1000</v>
      </c>
      <c r="E15" s="1">
        <f t="shared" si="3"/>
        <v>9900</v>
      </c>
      <c r="F15" s="1">
        <f t="shared" si="4"/>
        <v>10000</v>
      </c>
      <c r="G15">
        <f t="shared" si="5"/>
        <v>800</v>
      </c>
      <c r="H15" s="1">
        <f t="shared" si="6"/>
        <v>2000</v>
      </c>
      <c r="I15" s="1">
        <f t="shared" si="1"/>
        <v>2100</v>
      </c>
    </row>
    <row r="16" spans="1:9" x14ac:dyDescent="0.2">
      <c r="A16">
        <f t="shared" si="7"/>
        <v>8</v>
      </c>
      <c r="B16" s="37">
        <v>0.03</v>
      </c>
      <c r="C16">
        <f t="shared" si="2"/>
        <v>1000</v>
      </c>
      <c r="D16">
        <f t="shared" si="0"/>
        <v>1000</v>
      </c>
      <c r="E16" s="1">
        <f t="shared" si="3"/>
        <v>9900</v>
      </c>
      <c r="F16" s="1">
        <f t="shared" si="4"/>
        <v>10000</v>
      </c>
      <c r="G16">
        <f t="shared" si="5"/>
        <v>800</v>
      </c>
      <c r="H16" s="1">
        <f t="shared" si="6"/>
        <v>2000</v>
      </c>
      <c r="I16" s="1">
        <f t="shared" si="1"/>
        <v>2100</v>
      </c>
    </row>
    <row r="17" spans="1:9" x14ac:dyDescent="0.2">
      <c r="A17">
        <f t="shared" si="7"/>
        <v>9</v>
      </c>
      <c r="B17" s="37">
        <v>0.56999999999999995</v>
      </c>
      <c r="C17">
        <f t="shared" si="2"/>
        <v>2000</v>
      </c>
      <c r="D17">
        <f t="shared" si="0"/>
        <v>1800</v>
      </c>
      <c r="E17" s="1">
        <f t="shared" si="3"/>
        <v>9900</v>
      </c>
      <c r="F17" s="1">
        <f t="shared" si="4"/>
        <v>18000</v>
      </c>
      <c r="G17">
        <f t="shared" si="5"/>
        <v>0</v>
      </c>
      <c r="H17" s="1">
        <f t="shared" si="6"/>
        <v>0</v>
      </c>
      <c r="I17" s="1">
        <f t="shared" si="1"/>
        <v>8100</v>
      </c>
    </row>
    <row r="18" spans="1:9" x14ac:dyDescent="0.2">
      <c r="A18">
        <f t="shared" si="7"/>
        <v>10</v>
      </c>
      <c r="B18" s="37">
        <v>0.57999999999999996</v>
      </c>
      <c r="C18">
        <f t="shared" si="2"/>
        <v>2000</v>
      </c>
      <c r="D18">
        <f t="shared" si="0"/>
        <v>1800</v>
      </c>
      <c r="E18" s="1">
        <f t="shared" si="3"/>
        <v>9900</v>
      </c>
      <c r="F18" s="1">
        <f t="shared" si="4"/>
        <v>18000</v>
      </c>
      <c r="G18">
        <f t="shared" si="5"/>
        <v>0</v>
      </c>
      <c r="H18" s="1">
        <f t="shared" si="6"/>
        <v>0</v>
      </c>
      <c r="I18" s="1">
        <f t="shared" si="1"/>
        <v>8100</v>
      </c>
    </row>
    <row r="19" spans="1:9" x14ac:dyDescent="0.2">
      <c r="A19">
        <f t="shared" si="7"/>
        <v>11</v>
      </c>
      <c r="B19" s="37">
        <v>0.05</v>
      </c>
      <c r="C19">
        <f t="shared" si="2"/>
        <v>1000</v>
      </c>
      <c r="D19">
        <f t="shared" si="0"/>
        <v>1000</v>
      </c>
      <c r="E19" s="1">
        <f t="shared" si="3"/>
        <v>9900</v>
      </c>
      <c r="F19" s="1">
        <f t="shared" si="4"/>
        <v>10000</v>
      </c>
      <c r="G19">
        <f t="shared" si="5"/>
        <v>800</v>
      </c>
      <c r="H19" s="1">
        <f t="shared" si="6"/>
        <v>2000</v>
      </c>
      <c r="I19" s="1">
        <f t="shared" si="1"/>
        <v>2100</v>
      </c>
    </row>
    <row r="20" spans="1:9" x14ac:dyDescent="0.2">
      <c r="A20">
        <f t="shared" si="7"/>
        <v>12</v>
      </c>
      <c r="B20" s="37">
        <v>0.47</v>
      </c>
      <c r="C20">
        <f t="shared" si="2"/>
        <v>1500</v>
      </c>
      <c r="D20">
        <f t="shared" si="0"/>
        <v>1500</v>
      </c>
      <c r="E20" s="1">
        <f t="shared" si="3"/>
        <v>9900</v>
      </c>
      <c r="F20" s="1">
        <f t="shared" si="4"/>
        <v>15000</v>
      </c>
      <c r="G20">
        <f t="shared" si="5"/>
        <v>300</v>
      </c>
      <c r="H20" s="1">
        <f t="shared" si="6"/>
        <v>750</v>
      </c>
      <c r="I20" s="1">
        <f t="shared" si="1"/>
        <v>5850</v>
      </c>
    </row>
    <row r="21" spans="1:9" x14ac:dyDescent="0.2">
      <c r="A21">
        <f t="shared" si="7"/>
        <v>13</v>
      </c>
      <c r="B21" s="37">
        <v>0.68</v>
      </c>
      <c r="C21">
        <f t="shared" si="2"/>
        <v>2000</v>
      </c>
      <c r="D21">
        <f t="shared" si="0"/>
        <v>1800</v>
      </c>
      <c r="E21" s="1">
        <f t="shared" si="3"/>
        <v>9900</v>
      </c>
      <c r="F21" s="1">
        <f t="shared" si="4"/>
        <v>18000</v>
      </c>
      <c r="G21">
        <f t="shared" si="5"/>
        <v>0</v>
      </c>
      <c r="H21" s="1">
        <f t="shared" si="6"/>
        <v>0</v>
      </c>
      <c r="I21" s="1">
        <f t="shared" si="1"/>
        <v>8100</v>
      </c>
    </row>
    <row r="22" spans="1:9" x14ac:dyDescent="0.2">
      <c r="A22">
        <f t="shared" si="7"/>
        <v>14</v>
      </c>
      <c r="B22" s="37">
        <v>0.26</v>
      </c>
      <c r="C22">
        <f t="shared" si="2"/>
        <v>1000</v>
      </c>
      <c r="D22">
        <f t="shared" si="0"/>
        <v>1000</v>
      </c>
      <c r="E22" s="1">
        <f t="shared" si="3"/>
        <v>9900</v>
      </c>
      <c r="F22" s="1">
        <f t="shared" si="4"/>
        <v>10000</v>
      </c>
      <c r="G22">
        <f t="shared" si="5"/>
        <v>800</v>
      </c>
      <c r="H22" s="1">
        <f t="shared" si="6"/>
        <v>2000</v>
      </c>
      <c r="I22" s="1">
        <f t="shared" si="1"/>
        <v>2100</v>
      </c>
    </row>
    <row r="23" spans="1:9" x14ac:dyDescent="0.2">
      <c r="A23">
        <f t="shared" si="7"/>
        <v>15</v>
      </c>
      <c r="B23" s="37">
        <v>0.81</v>
      </c>
      <c r="C23">
        <f t="shared" si="2"/>
        <v>2500</v>
      </c>
      <c r="D23">
        <f t="shared" si="0"/>
        <v>1800</v>
      </c>
      <c r="E23" s="1">
        <f t="shared" si="3"/>
        <v>9900</v>
      </c>
      <c r="F23" s="1">
        <f t="shared" si="4"/>
        <v>18000</v>
      </c>
      <c r="G23">
        <f t="shared" si="5"/>
        <v>0</v>
      </c>
      <c r="H23" s="1">
        <f t="shared" si="6"/>
        <v>0</v>
      </c>
      <c r="I23" s="1">
        <f t="shared" si="1"/>
        <v>8100</v>
      </c>
    </row>
    <row r="24" spans="1:9" x14ac:dyDescent="0.2">
      <c r="A24">
        <f t="shared" si="7"/>
        <v>16</v>
      </c>
      <c r="B24" s="37">
        <v>0.56000000000000005</v>
      </c>
      <c r="C24">
        <f t="shared" si="2"/>
        <v>2000</v>
      </c>
      <c r="D24">
        <f t="shared" si="0"/>
        <v>1800</v>
      </c>
      <c r="E24" s="1">
        <f t="shared" si="3"/>
        <v>9900</v>
      </c>
      <c r="F24" s="1">
        <f t="shared" si="4"/>
        <v>18000</v>
      </c>
      <c r="G24">
        <f t="shared" si="5"/>
        <v>0</v>
      </c>
      <c r="H24" s="1">
        <f t="shared" si="6"/>
        <v>0</v>
      </c>
      <c r="I24" s="1">
        <f t="shared" si="1"/>
        <v>8100</v>
      </c>
    </row>
    <row r="25" spans="1:9" x14ac:dyDescent="0.2">
      <c r="A25">
        <f t="shared" si="7"/>
        <v>17</v>
      </c>
      <c r="B25" s="37">
        <v>0.15</v>
      </c>
      <c r="C25">
        <f t="shared" si="2"/>
        <v>1000</v>
      </c>
      <c r="D25">
        <f t="shared" si="0"/>
        <v>1000</v>
      </c>
      <c r="E25" s="1">
        <f t="shared" si="3"/>
        <v>9900</v>
      </c>
      <c r="F25" s="1">
        <f t="shared" si="4"/>
        <v>10000</v>
      </c>
      <c r="G25">
        <f t="shared" si="5"/>
        <v>800</v>
      </c>
      <c r="H25" s="1">
        <f t="shared" si="6"/>
        <v>2000</v>
      </c>
      <c r="I25" s="1">
        <f t="shared" si="1"/>
        <v>2100</v>
      </c>
    </row>
    <row r="26" spans="1:9" x14ac:dyDescent="0.2">
      <c r="A26">
        <f t="shared" si="7"/>
        <v>18</v>
      </c>
      <c r="B26" s="37">
        <v>0.88</v>
      </c>
      <c r="C26">
        <f t="shared" si="2"/>
        <v>2500</v>
      </c>
      <c r="D26">
        <f t="shared" si="0"/>
        <v>1800</v>
      </c>
      <c r="E26" s="1">
        <f t="shared" si="3"/>
        <v>9900</v>
      </c>
      <c r="F26" s="1">
        <f t="shared" si="4"/>
        <v>18000</v>
      </c>
      <c r="G26">
        <f t="shared" si="5"/>
        <v>0</v>
      </c>
      <c r="H26" s="1">
        <f t="shared" si="6"/>
        <v>0</v>
      </c>
      <c r="I26" s="1">
        <f t="shared" si="1"/>
        <v>8100</v>
      </c>
    </row>
    <row r="27" spans="1:9" x14ac:dyDescent="0.2">
      <c r="A27">
        <f t="shared" si="7"/>
        <v>19</v>
      </c>
      <c r="B27" s="37">
        <v>0.45</v>
      </c>
      <c r="C27">
        <f t="shared" si="2"/>
        <v>1500</v>
      </c>
      <c r="D27">
        <f t="shared" si="0"/>
        <v>1500</v>
      </c>
      <c r="E27" s="1">
        <f t="shared" si="3"/>
        <v>9900</v>
      </c>
      <c r="F27" s="1">
        <f t="shared" si="4"/>
        <v>15000</v>
      </c>
      <c r="G27">
        <f t="shared" si="5"/>
        <v>300</v>
      </c>
      <c r="H27" s="1">
        <f t="shared" si="6"/>
        <v>750</v>
      </c>
      <c r="I27" s="1">
        <f t="shared" si="1"/>
        <v>5850</v>
      </c>
    </row>
    <row r="28" spans="1:9" x14ac:dyDescent="0.2">
      <c r="A28">
        <f t="shared" si="7"/>
        <v>20</v>
      </c>
      <c r="B28" s="37">
        <v>7.0000000000000007E-2</v>
      </c>
      <c r="C28">
        <f t="shared" si="2"/>
        <v>1000</v>
      </c>
      <c r="D28">
        <f t="shared" si="0"/>
        <v>1000</v>
      </c>
      <c r="E28" s="1">
        <f t="shared" si="3"/>
        <v>9900</v>
      </c>
      <c r="F28" s="1">
        <f t="shared" si="4"/>
        <v>10000</v>
      </c>
      <c r="G28">
        <f t="shared" si="5"/>
        <v>800</v>
      </c>
      <c r="H28" s="1">
        <f t="shared" si="6"/>
        <v>2000</v>
      </c>
      <c r="I28" s="1">
        <f t="shared" si="1"/>
        <v>2100</v>
      </c>
    </row>
    <row r="29" spans="1:9" ht="15.75" x14ac:dyDescent="0.25">
      <c r="A29" s="3" t="s">
        <v>16</v>
      </c>
      <c r="B29" s="3"/>
      <c r="H29" t="s">
        <v>8</v>
      </c>
      <c r="I29" s="16">
        <f>AVERAGE(I9:I28)</f>
        <v>5662.5</v>
      </c>
    </row>
    <row r="30" spans="1:9" x14ac:dyDescent="0.2">
      <c r="A30" s="47" t="s">
        <v>17</v>
      </c>
      <c r="B30" s="47"/>
      <c r="C30" s="38" t="s">
        <v>7</v>
      </c>
      <c r="D30" s="38" t="s">
        <v>2</v>
      </c>
    </row>
    <row r="31" spans="1:9" x14ac:dyDescent="0.2">
      <c r="A31" s="39">
        <v>0</v>
      </c>
      <c r="B31" s="39">
        <f>A31+C31</f>
        <v>0.3</v>
      </c>
      <c r="C31" s="40">
        <v>0.3</v>
      </c>
      <c r="D31" s="40">
        <v>1000</v>
      </c>
    </row>
    <row r="32" spans="1:9" x14ac:dyDescent="0.2">
      <c r="A32" s="39">
        <f>B31</f>
        <v>0.3</v>
      </c>
      <c r="B32" s="39">
        <f>A32+C32</f>
        <v>0.5</v>
      </c>
      <c r="C32" s="40">
        <v>0.2</v>
      </c>
      <c r="D32" s="40">
        <v>1500</v>
      </c>
    </row>
    <row r="33" spans="1:9" x14ac:dyDescent="0.2">
      <c r="A33" s="39">
        <f>B32</f>
        <v>0.5</v>
      </c>
      <c r="B33" s="39">
        <f>A33+C33</f>
        <v>0.75</v>
      </c>
      <c r="C33" s="40">
        <v>0.25</v>
      </c>
      <c r="D33" s="40">
        <v>2000</v>
      </c>
      <c r="I33" s="20"/>
    </row>
    <row r="34" spans="1:9" x14ac:dyDescent="0.2">
      <c r="A34" s="39">
        <f>B33</f>
        <v>0.75</v>
      </c>
      <c r="B34" s="39">
        <f>A34+C34</f>
        <v>0.95</v>
      </c>
      <c r="C34" s="40">
        <v>0.2</v>
      </c>
      <c r="D34" s="40">
        <v>2500</v>
      </c>
    </row>
    <row r="35" spans="1:9" x14ac:dyDescent="0.2">
      <c r="A35" s="39">
        <f>B34</f>
        <v>0.95</v>
      </c>
      <c r="B35" s="39">
        <f>A35+C35</f>
        <v>1</v>
      </c>
      <c r="C35" s="40">
        <v>0.05</v>
      </c>
      <c r="D35" s="40">
        <v>3000</v>
      </c>
    </row>
  </sheetData>
  <mergeCells count="1">
    <mergeCell ref="A30:B30"/>
  </mergeCells>
  <printOptions headings="1"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/>
  </sheetViews>
  <sheetFormatPr defaultRowHeight="12.75" x14ac:dyDescent="0.2"/>
  <cols>
    <col min="1" max="1" width="22.140625" bestFit="1" customWidth="1"/>
    <col min="3" max="3" width="12.42578125" customWidth="1"/>
    <col min="4" max="4" width="11.28515625" customWidth="1"/>
    <col min="5" max="5" width="12.85546875" customWidth="1"/>
    <col min="6" max="6" width="10.85546875" customWidth="1"/>
    <col min="7" max="7" width="16.42578125" customWidth="1"/>
    <col min="8" max="8" width="10.140625" bestFit="1" customWidth="1"/>
  </cols>
  <sheetData>
    <row r="1" spans="1:9" ht="17.25" customHeight="1" x14ac:dyDescent="0.25">
      <c r="A1" s="3" t="s">
        <v>25</v>
      </c>
      <c r="C1" s="9"/>
    </row>
    <row r="2" spans="1:9" ht="12.75" customHeight="1" x14ac:dyDescent="0.2">
      <c r="A2" s="19" t="s">
        <v>26</v>
      </c>
      <c r="B2" s="41">
        <f>'By-hand'!B2</f>
        <v>5.5</v>
      </c>
      <c r="C2" s="9"/>
    </row>
    <row r="3" spans="1:9" ht="12.75" customHeight="1" x14ac:dyDescent="0.2">
      <c r="A3" s="19" t="s">
        <v>27</v>
      </c>
      <c r="B3" s="41">
        <f>'By-hand'!B3</f>
        <v>10</v>
      </c>
      <c r="C3" s="9"/>
    </row>
    <row r="4" spans="1:9" ht="12.75" customHeight="1" thickBot="1" x14ac:dyDescent="0.25">
      <c r="A4" s="21" t="s">
        <v>28</v>
      </c>
      <c r="B4" s="41">
        <f>'By-hand'!B4</f>
        <v>2.5</v>
      </c>
      <c r="C4" s="9"/>
    </row>
    <row r="5" spans="1:9" ht="12.75" customHeight="1" x14ac:dyDescent="0.25">
      <c r="A5" s="3"/>
      <c r="C5" s="9"/>
      <c r="E5" s="51" t="s">
        <v>35</v>
      </c>
      <c r="F5" s="52"/>
      <c r="G5" s="52"/>
      <c r="H5" s="53"/>
    </row>
    <row r="6" spans="1:9" x14ac:dyDescent="0.2">
      <c r="A6" s="22" t="s">
        <v>20</v>
      </c>
      <c r="B6" s="22" t="s">
        <v>2</v>
      </c>
      <c r="C6" s="22" t="s">
        <v>7</v>
      </c>
      <c r="E6" s="54"/>
      <c r="F6" s="55"/>
      <c r="G6" s="55"/>
      <c r="H6" s="56"/>
    </row>
    <row r="7" spans="1:9" ht="13.5" customHeight="1" x14ac:dyDescent="0.2">
      <c r="A7">
        <v>0</v>
      </c>
      <c r="B7">
        <v>1000</v>
      </c>
      <c r="C7">
        <v>0.3</v>
      </c>
      <c r="E7" s="54"/>
      <c r="F7" s="55"/>
      <c r="G7" s="55"/>
      <c r="H7" s="56"/>
    </row>
    <row r="8" spans="1:9" x14ac:dyDescent="0.2">
      <c r="A8">
        <f>C7</f>
        <v>0.3</v>
      </c>
      <c r="B8">
        <v>1500</v>
      </c>
      <c r="C8">
        <v>0.2</v>
      </c>
      <c r="E8" s="54"/>
      <c r="F8" s="55"/>
      <c r="G8" s="55"/>
      <c r="H8" s="56"/>
    </row>
    <row r="9" spans="1:9" ht="13.5" thickBot="1" x14ac:dyDescent="0.25">
      <c r="A9">
        <f>A8+C8</f>
        <v>0.5</v>
      </c>
      <c r="B9">
        <v>2000</v>
      </c>
      <c r="C9">
        <v>0.25</v>
      </c>
      <c r="E9" s="57"/>
      <c r="F9" s="58"/>
      <c r="G9" s="58"/>
      <c r="H9" s="59"/>
    </row>
    <row r="10" spans="1:9" ht="13.5" thickBot="1" x14ac:dyDescent="0.25">
      <c r="A10">
        <f>A9+C9</f>
        <v>0.75</v>
      </c>
      <c r="B10">
        <v>2500</v>
      </c>
      <c r="C10">
        <v>0.2</v>
      </c>
    </row>
    <row r="11" spans="1:9" ht="13.5" thickTop="1" x14ac:dyDescent="0.2">
      <c r="A11">
        <f>A10+C10</f>
        <v>0.95</v>
      </c>
      <c r="B11">
        <v>3000</v>
      </c>
      <c r="C11">
        <v>0.05</v>
      </c>
      <c r="D11" s="48" t="s">
        <v>23</v>
      </c>
      <c r="E11" s="49"/>
      <c r="F11" s="49"/>
      <c r="G11" s="49"/>
      <c r="H11" s="49"/>
      <c r="I11" s="50"/>
    </row>
    <row r="12" spans="1:9" x14ac:dyDescent="0.2">
      <c r="A12">
        <f>A11+C11</f>
        <v>1</v>
      </c>
      <c r="D12" s="24" t="s">
        <v>21</v>
      </c>
      <c r="E12" s="10">
        <v>1000</v>
      </c>
      <c r="F12" s="10">
        <v>1400</v>
      </c>
      <c r="G12" s="10">
        <v>1800</v>
      </c>
      <c r="H12" s="10">
        <v>2200</v>
      </c>
      <c r="I12" s="11">
        <v>2600</v>
      </c>
    </row>
    <row r="13" spans="1:9" x14ac:dyDescent="0.2">
      <c r="D13" s="24" t="s">
        <v>22</v>
      </c>
      <c r="E13" s="12">
        <f ca="1">H36</f>
        <v>4500</v>
      </c>
      <c r="F13" s="12">
        <f ca="1">H60</f>
        <v>5850</v>
      </c>
      <c r="G13" s="12">
        <f ca="1">H84</f>
        <v>5175</v>
      </c>
      <c r="H13" s="12">
        <f ca="1">H108</f>
        <v>7200</v>
      </c>
      <c r="I13" s="13">
        <f ca="1">H132</f>
        <v>5212.5</v>
      </c>
    </row>
    <row r="14" spans="1:9" ht="16.5" thickBot="1" x14ac:dyDescent="0.3">
      <c r="A14" s="3" t="s">
        <v>0</v>
      </c>
      <c r="B14" s="3">
        <v>1000</v>
      </c>
      <c r="D14" s="25" t="s">
        <v>24</v>
      </c>
      <c r="E14" s="14" t="str">
        <f ca="1">IF(E13=MAX($E$13:$I$13),"*"," ")</f>
        <v xml:space="preserve"> </v>
      </c>
      <c r="F14" s="14" t="str">
        <f ca="1">IF(F13=MAX($E$13:$I$13),"*"," ")</f>
        <v xml:space="preserve"> </v>
      </c>
      <c r="G14" s="14" t="str">
        <f ca="1">IF(G13=MAX($E$13:$I$13),"*"," ")</f>
        <v xml:space="preserve"> </v>
      </c>
      <c r="H14" s="14" t="str">
        <f ca="1">IF(H13=MAX($E$13:$I$13),"*"," ")</f>
        <v>*</v>
      </c>
      <c r="I14" s="17" t="str">
        <f ca="1">IF(I13=MAX($E$13:$I$13),"*"," ")</f>
        <v xml:space="preserve"> </v>
      </c>
    </row>
    <row r="15" spans="1:9" s="22" customFormat="1" ht="39" thickTop="1" x14ac:dyDescent="0.2">
      <c r="A15" s="26" t="s">
        <v>1</v>
      </c>
      <c r="B15" s="26" t="s">
        <v>2</v>
      </c>
      <c r="C15" s="26" t="s">
        <v>11</v>
      </c>
      <c r="D15" s="26" t="s">
        <v>3</v>
      </c>
      <c r="E15" s="26" t="s">
        <v>4</v>
      </c>
      <c r="F15" s="26" t="s">
        <v>12</v>
      </c>
      <c r="G15" s="26" t="s">
        <v>5</v>
      </c>
      <c r="H15" s="26" t="s">
        <v>6</v>
      </c>
    </row>
    <row r="16" spans="1:9" x14ac:dyDescent="0.2">
      <c r="A16">
        <v>1</v>
      </c>
      <c r="B16">
        <f ca="1">VLOOKUP('Optional Challenge'!B21,$A$7:$B$11,2)</f>
        <v>1500</v>
      </c>
      <c r="C16">
        <f t="shared" ref="C16:C35" ca="1" si="0">IF(B16&gt;=$B$14,$B$14,B16)</f>
        <v>1000</v>
      </c>
      <c r="D16" s="1">
        <f>$B$2*$B$14</f>
        <v>5500</v>
      </c>
      <c r="E16" s="1">
        <f ca="1">$B$3*C16</f>
        <v>10000</v>
      </c>
      <c r="F16">
        <f t="shared" ref="F16:F35" ca="1" si="1">IF(B16&gt;=$B$14,0,$B$14-B16)</f>
        <v>0</v>
      </c>
      <c r="G16" s="1">
        <f ca="1">$B$4*F16</f>
        <v>0</v>
      </c>
      <c r="H16" s="1">
        <f t="shared" ref="H16:H35" ca="1" si="2">E16+G16-D16</f>
        <v>4500</v>
      </c>
    </row>
    <row r="17" spans="1:8" x14ac:dyDescent="0.2">
      <c r="A17">
        <f t="shared" ref="A17:A25" si="3">A16+1</f>
        <v>2</v>
      </c>
      <c r="B17">
        <f ca="1">VLOOKUP('Optional Challenge'!B22,$A$7:$B$11,2)</f>
        <v>2500</v>
      </c>
      <c r="C17">
        <f t="shared" ca="1" si="0"/>
        <v>1000</v>
      </c>
      <c r="D17" s="1">
        <f t="shared" ref="D17:D35" si="4">$B$2*$B$14</f>
        <v>5500</v>
      </c>
      <c r="E17" s="1">
        <f t="shared" ref="E17:E35" ca="1" si="5">$B$3*C17</f>
        <v>10000</v>
      </c>
      <c r="F17">
        <f t="shared" ca="1" si="1"/>
        <v>0</v>
      </c>
      <c r="G17" s="1">
        <f t="shared" ref="G17:G35" ca="1" si="6">$B$4*F17</f>
        <v>0</v>
      </c>
      <c r="H17" s="1">
        <f t="shared" ca="1" si="2"/>
        <v>4500</v>
      </c>
    </row>
    <row r="18" spans="1:8" x14ac:dyDescent="0.2">
      <c r="A18">
        <f t="shared" si="3"/>
        <v>3</v>
      </c>
      <c r="B18">
        <f ca="1">VLOOKUP('Optional Challenge'!B23,$A$7:$B$11,2)</f>
        <v>1500</v>
      </c>
      <c r="C18">
        <f t="shared" ca="1" si="0"/>
        <v>1000</v>
      </c>
      <c r="D18" s="1">
        <f t="shared" si="4"/>
        <v>5500</v>
      </c>
      <c r="E18" s="1">
        <f t="shared" ca="1" si="5"/>
        <v>10000</v>
      </c>
      <c r="F18">
        <f t="shared" ca="1" si="1"/>
        <v>0</v>
      </c>
      <c r="G18" s="1">
        <f t="shared" ca="1" si="6"/>
        <v>0</v>
      </c>
      <c r="H18" s="1">
        <f t="shared" ca="1" si="2"/>
        <v>4500</v>
      </c>
    </row>
    <row r="19" spans="1:8" x14ac:dyDescent="0.2">
      <c r="A19">
        <f t="shared" si="3"/>
        <v>4</v>
      </c>
      <c r="B19">
        <f ca="1">VLOOKUP('Optional Challenge'!B24,$A$7:$B$11,2)</f>
        <v>1000</v>
      </c>
      <c r="C19">
        <f t="shared" ca="1" si="0"/>
        <v>1000</v>
      </c>
      <c r="D19" s="1">
        <f t="shared" si="4"/>
        <v>5500</v>
      </c>
      <c r="E19" s="1">
        <f t="shared" ca="1" si="5"/>
        <v>10000</v>
      </c>
      <c r="F19">
        <f t="shared" ca="1" si="1"/>
        <v>0</v>
      </c>
      <c r="G19" s="1">
        <f t="shared" ca="1" si="6"/>
        <v>0</v>
      </c>
      <c r="H19" s="1">
        <f t="shared" ca="1" si="2"/>
        <v>4500</v>
      </c>
    </row>
    <row r="20" spans="1:8" x14ac:dyDescent="0.2">
      <c r="A20">
        <f t="shared" si="3"/>
        <v>5</v>
      </c>
      <c r="B20">
        <f ca="1">VLOOKUP('Optional Challenge'!B25,$A$7:$B$11,2)</f>
        <v>1000</v>
      </c>
      <c r="C20">
        <f t="shared" ca="1" si="0"/>
        <v>1000</v>
      </c>
      <c r="D20" s="1">
        <f t="shared" si="4"/>
        <v>5500</v>
      </c>
      <c r="E20" s="1">
        <f t="shared" ca="1" si="5"/>
        <v>10000</v>
      </c>
      <c r="F20">
        <f t="shared" ca="1" si="1"/>
        <v>0</v>
      </c>
      <c r="G20" s="1">
        <f t="shared" ca="1" si="6"/>
        <v>0</v>
      </c>
      <c r="H20" s="1">
        <f t="shared" ca="1" si="2"/>
        <v>4500</v>
      </c>
    </row>
    <row r="21" spans="1:8" x14ac:dyDescent="0.2">
      <c r="A21">
        <f t="shared" si="3"/>
        <v>6</v>
      </c>
      <c r="B21">
        <f ca="1">VLOOKUP('Optional Challenge'!B26,$A$7:$B$11,2)</f>
        <v>2000</v>
      </c>
      <c r="C21">
        <f t="shared" ca="1" si="0"/>
        <v>1000</v>
      </c>
      <c r="D21" s="1">
        <f t="shared" si="4"/>
        <v>5500</v>
      </c>
      <c r="E21" s="1">
        <f t="shared" ca="1" si="5"/>
        <v>10000</v>
      </c>
      <c r="F21">
        <f t="shared" ca="1" si="1"/>
        <v>0</v>
      </c>
      <c r="G21" s="1">
        <f t="shared" ca="1" si="6"/>
        <v>0</v>
      </c>
      <c r="H21" s="1">
        <f t="shared" ca="1" si="2"/>
        <v>4500</v>
      </c>
    </row>
    <row r="22" spans="1:8" x14ac:dyDescent="0.2">
      <c r="A22">
        <f t="shared" si="3"/>
        <v>7</v>
      </c>
      <c r="B22">
        <f ca="1">VLOOKUP('Optional Challenge'!B27,$A$7:$B$11,2)</f>
        <v>1000</v>
      </c>
      <c r="C22">
        <f t="shared" ca="1" si="0"/>
        <v>1000</v>
      </c>
      <c r="D22" s="1">
        <f t="shared" si="4"/>
        <v>5500</v>
      </c>
      <c r="E22" s="1">
        <f t="shared" ca="1" si="5"/>
        <v>10000</v>
      </c>
      <c r="F22">
        <f t="shared" ca="1" si="1"/>
        <v>0</v>
      </c>
      <c r="G22" s="1">
        <f t="shared" ca="1" si="6"/>
        <v>0</v>
      </c>
      <c r="H22" s="1">
        <f t="shared" ca="1" si="2"/>
        <v>4500</v>
      </c>
    </row>
    <row r="23" spans="1:8" x14ac:dyDescent="0.2">
      <c r="A23">
        <f t="shared" si="3"/>
        <v>8</v>
      </c>
      <c r="B23">
        <f ca="1">VLOOKUP('Optional Challenge'!B28,$A$7:$B$11,2)</f>
        <v>1500</v>
      </c>
      <c r="C23">
        <f t="shared" ca="1" si="0"/>
        <v>1000</v>
      </c>
      <c r="D23" s="1">
        <f t="shared" si="4"/>
        <v>5500</v>
      </c>
      <c r="E23" s="1">
        <f t="shared" ca="1" si="5"/>
        <v>10000</v>
      </c>
      <c r="F23">
        <f t="shared" ca="1" si="1"/>
        <v>0</v>
      </c>
      <c r="G23" s="1">
        <f t="shared" ca="1" si="6"/>
        <v>0</v>
      </c>
      <c r="H23" s="1">
        <f t="shared" ca="1" si="2"/>
        <v>4500</v>
      </c>
    </row>
    <row r="24" spans="1:8" x14ac:dyDescent="0.2">
      <c r="A24">
        <f t="shared" si="3"/>
        <v>9</v>
      </c>
      <c r="B24">
        <f ca="1">VLOOKUP('Optional Challenge'!B29,$A$7:$B$11,2)</f>
        <v>2500</v>
      </c>
      <c r="C24">
        <f t="shared" ca="1" si="0"/>
        <v>1000</v>
      </c>
      <c r="D24" s="1">
        <f t="shared" si="4"/>
        <v>5500</v>
      </c>
      <c r="E24" s="1">
        <f t="shared" ca="1" si="5"/>
        <v>10000</v>
      </c>
      <c r="F24">
        <f t="shared" ca="1" si="1"/>
        <v>0</v>
      </c>
      <c r="G24" s="1">
        <f t="shared" ca="1" si="6"/>
        <v>0</v>
      </c>
      <c r="H24" s="1">
        <f t="shared" ca="1" si="2"/>
        <v>4500</v>
      </c>
    </row>
    <row r="25" spans="1:8" x14ac:dyDescent="0.2">
      <c r="A25">
        <f t="shared" si="3"/>
        <v>10</v>
      </c>
      <c r="B25">
        <f ca="1">VLOOKUP('Optional Challenge'!B30,$A$7:$B$11,2)</f>
        <v>1000</v>
      </c>
      <c r="C25">
        <f t="shared" ca="1" si="0"/>
        <v>1000</v>
      </c>
      <c r="D25" s="1">
        <f t="shared" si="4"/>
        <v>5500</v>
      </c>
      <c r="E25" s="1">
        <f t="shared" ca="1" si="5"/>
        <v>10000</v>
      </c>
      <c r="F25">
        <f t="shared" ca="1" si="1"/>
        <v>0</v>
      </c>
      <c r="G25" s="1">
        <f t="shared" ca="1" si="6"/>
        <v>0</v>
      </c>
      <c r="H25" s="1">
        <f t="shared" ca="1" si="2"/>
        <v>4500</v>
      </c>
    </row>
    <row r="26" spans="1:8" x14ac:dyDescent="0.2">
      <c r="A26">
        <v>11</v>
      </c>
      <c r="B26">
        <f ca="1">VLOOKUP('Optional Challenge'!B31,$A$7:$B$11,2)</f>
        <v>1500</v>
      </c>
      <c r="C26">
        <f t="shared" ca="1" si="0"/>
        <v>1000</v>
      </c>
      <c r="D26" s="1">
        <f t="shared" si="4"/>
        <v>5500</v>
      </c>
      <c r="E26" s="1">
        <f t="shared" ca="1" si="5"/>
        <v>10000</v>
      </c>
      <c r="F26">
        <f t="shared" ca="1" si="1"/>
        <v>0</v>
      </c>
      <c r="G26" s="1">
        <f t="shared" ca="1" si="6"/>
        <v>0</v>
      </c>
      <c r="H26" s="1">
        <f t="shared" ca="1" si="2"/>
        <v>4500</v>
      </c>
    </row>
    <row r="27" spans="1:8" x14ac:dyDescent="0.2">
      <c r="A27">
        <f>A26+1</f>
        <v>12</v>
      </c>
      <c r="B27">
        <f ca="1">VLOOKUP('Optional Challenge'!B32,$A$7:$B$11,2)</f>
        <v>1000</v>
      </c>
      <c r="C27">
        <f t="shared" ca="1" si="0"/>
        <v>1000</v>
      </c>
      <c r="D27" s="1">
        <f t="shared" si="4"/>
        <v>5500</v>
      </c>
      <c r="E27" s="1">
        <f t="shared" ca="1" si="5"/>
        <v>10000</v>
      </c>
      <c r="F27">
        <f t="shared" ca="1" si="1"/>
        <v>0</v>
      </c>
      <c r="G27" s="1">
        <f t="shared" ca="1" si="6"/>
        <v>0</v>
      </c>
      <c r="H27" s="1">
        <f t="shared" ca="1" si="2"/>
        <v>4500</v>
      </c>
    </row>
    <row r="28" spans="1:8" x14ac:dyDescent="0.2">
      <c r="A28">
        <v>13</v>
      </c>
      <c r="B28">
        <f ca="1">VLOOKUP('Optional Challenge'!B33,$A$7:$B$11,2)</f>
        <v>1000</v>
      </c>
      <c r="C28">
        <f t="shared" ca="1" si="0"/>
        <v>1000</v>
      </c>
      <c r="D28" s="1">
        <f t="shared" si="4"/>
        <v>5500</v>
      </c>
      <c r="E28" s="1">
        <f t="shared" ca="1" si="5"/>
        <v>10000</v>
      </c>
      <c r="F28">
        <f t="shared" ca="1" si="1"/>
        <v>0</v>
      </c>
      <c r="G28" s="1">
        <f t="shared" ca="1" si="6"/>
        <v>0</v>
      </c>
      <c r="H28" s="1">
        <f t="shared" ca="1" si="2"/>
        <v>4500</v>
      </c>
    </row>
    <row r="29" spans="1:8" x14ac:dyDescent="0.2">
      <c r="A29">
        <v>14</v>
      </c>
      <c r="B29">
        <f ca="1">VLOOKUP('Optional Challenge'!B34,$A$7:$B$11,2)</f>
        <v>2000</v>
      </c>
      <c r="C29">
        <f t="shared" ca="1" si="0"/>
        <v>1000</v>
      </c>
      <c r="D29" s="1">
        <f t="shared" si="4"/>
        <v>5500</v>
      </c>
      <c r="E29" s="1">
        <f t="shared" ca="1" si="5"/>
        <v>10000</v>
      </c>
      <c r="F29">
        <f t="shared" ca="1" si="1"/>
        <v>0</v>
      </c>
      <c r="G29" s="1">
        <f t="shared" ca="1" si="6"/>
        <v>0</v>
      </c>
      <c r="H29" s="1">
        <f t="shared" ca="1" si="2"/>
        <v>4500</v>
      </c>
    </row>
    <row r="30" spans="1:8" x14ac:dyDescent="0.2">
      <c r="A30">
        <v>15</v>
      </c>
      <c r="B30">
        <f ca="1">VLOOKUP('Optional Challenge'!B35,$A$7:$B$11,2)</f>
        <v>1000</v>
      </c>
      <c r="C30">
        <f t="shared" ca="1" si="0"/>
        <v>1000</v>
      </c>
      <c r="D30" s="1">
        <f t="shared" si="4"/>
        <v>5500</v>
      </c>
      <c r="E30" s="1">
        <f t="shared" ca="1" si="5"/>
        <v>10000</v>
      </c>
      <c r="F30">
        <f t="shared" ca="1" si="1"/>
        <v>0</v>
      </c>
      <c r="G30" s="1">
        <f t="shared" ca="1" si="6"/>
        <v>0</v>
      </c>
      <c r="H30" s="1">
        <f t="shared" ca="1" si="2"/>
        <v>4500</v>
      </c>
    </row>
    <row r="31" spans="1:8" x14ac:dyDescent="0.2">
      <c r="A31">
        <v>16</v>
      </c>
      <c r="B31">
        <f ca="1">VLOOKUP('Optional Challenge'!B36,$A$7:$B$11,2)</f>
        <v>1000</v>
      </c>
      <c r="C31">
        <f t="shared" ca="1" si="0"/>
        <v>1000</v>
      </c>
      <c r="D31" s="1">
        <f t="shared" si="4"/>
        <v>5500</v>
      </c>
      <c r="E31" s="1">
        <f t="shared" ca="1" si="5"/>
        <v>10000</v>
      </c>
      <c r="F31">
        <f t="shared" ca="1" si="1"/>
        <v>0</v>
      </c>
      <c r="G31" s="1">
        <f t="shared" ca="1" si="6"/>
        <v>0</v>
      </c>
      <c r="H31" s="1">
        <f t="shared" ca="1" si="2"/>
        <v>4500</v>
      </c>
    </row>
    <row r="32" spans="1:8" x14ac:dyDescent="0.2">
      <c r="A32">
        <v>17</v>
      </c>
      <c r="B32">
        <f ca="1">VLOOKUP('Optional Challenge'!B37,$A$7:$B$11,2)</f>
        <v>1000</v>
      </c>
      <c r="C32">
        <f t="shared" ca="1" si="0"/>
        <v>1000</v>
      </c>
      <c r="D32" s="1">
        <f t="shared" si="4"/>
        <v>5500</v>
      </c>
      <c r="E32" s="1">
        <f t="shared" ca="1" si="5"/>
        <v>10000</v>
      </c>
      <c r="F32">
        <f t="shared" ca="1" si="1"/>
        <v>0</v>
      </c>
      <c r="G32" s="1">
        <f t="shared" ca="1" si="6"/>
        <v>0</v>
      </c>
      <c r="H32" s="1">
        <f t="shared" ca="1" si="2"/>
        <v>4500</v>
      </c>
    </row>
    <row r="33" spans="1:8" x14ac:dyDescent="0.2">
      <c r="A33">
        <f>A32+1</f>
        <v>18</v>
      </c>
      <c r="B33">
        <f ca="1">VLOOKUP('Optional Challenge'!B38,$A$7:$B$11,2)</f>
        <v>1000</v>
      </c>
      <c r="C33">
        <f t="shared" ca="1" si="0"/>
        <v>1000</v>
      </c>
      <c r="D33" s="1">
        <f t="shared" si="4"/>
        <v>5500</v>
      </c>
      <c r="E33" s="1">
        <f t="shared" ca="1" si="5"/>
        <v>10000</v>
      </c>
      <c r="F33">
        <f t="shared" ca="1" si="1"/>
        <v>0</v>
      </c>
      <c r="G33" s="1">
        <f t="shared" ca="1" si="6"/>
        <v>0</v>
      </c>
      <c r="H33" s="1">
        <f t="shared" ca="1" si="2"/>
        <v>4500</v>
      </c>
    </row>
    <row r="34" spans="1:8" x14ac:dyDescent="0.2">
      <c r="A34">
        <v>19</v>
      </c>
      <c r="B34">
        <f ca="1">VLOOKUP('Optional Challenge'!B39,$A$7:$B$11,2)</f>
        <v>2000</v>
      </c>
      <c r="C34">
        <f t="shared" ca="1" si="0"/>
        <v>1000</v>
      </c>
      <c r="D34" s="1">
        <f t="shared" si="4"/>
        <v>5500</v>
      </c>
      <c r="E34" s="1">
        <f t="shared" ca="1" si="5"/>
        <v>10000</v>
      </c>
      <c r="F34">
        <f t="shared" ca="1" si="1"/>
        <v>0</v>
      </c>
      <c r="G34" s="1">
        <f t="shared" ca="1" si="6"/>
        <v>0</v>
      </c>
      <c r="H34" s="1">
        <f t="shared" ca="1" si="2"/>
        <v>4500</v>
      </c>
    </row>
    <row r="35" spans="1:8" ht="13.5" thickBot="1" x14ac:dyDescent="0.25">
      <c r="A35">
        <v>20</v>
      </c>
      <c r="B35">
        <f ca="1">VLOOKUP('Optional Challenge'!B40,$A$7:$B$11,2)</f>
        <v>1000</v>
      </c>
      <c r="C35">
        <f t="shared" ca="1" si="0"/>
        <v>1000</v>
      </c>
      <c r="D35" s="1">
        <f t="shared" si="4"/>
        <v>5500</v>
      </c>
      <c r="E35" s="1">
        <f t="shared" ca="1" si="5"/>
        <v>10000</v>
      </c>
      <c r="F35">
        <f t="shared" ca="1" si="1"/>
        <v>0</v>
      </c>
      <c r="G35" s="1">
        <f t="shared" ca="1" si="6"/>
        <v>0</v>
      </c>
      <c r="H35" s="1">
        <f t="shared" ca="1" si="2"/>
        <v>4500</v>
      </c>
    </row>
    <row r="36" spans="1:8" ht="14.25" thickTop="1" thickBot="1" x14ac:dyDescent="0.25">
      <c r="D36" s="1"/>
      <c r="E36" s="1"/>
      <c r="G36" s="5" t="s">
        <v>8</v>
      </c>
      <c r="H36" s="6">
        <f ca="1">AVERAGE(H16:H35)</f>
        <v>4500</v>
      </c>
    </row>
    <row r="37" spans="1:8" ht="13.5" thickTop="1" x14ac:dyDescent="0.2">
      <c r="D37" s="1"/>
      <c r="E37" s="1"/>
      <c r="G37" s="1"/>
      <c r="H37" s="1"/>
    </row>
    <row r="38" spans="1:8" ht="15.75" x14ac:dyDescent="0.25">
      <c r="A38" s="3" t="s">
        <v>0</v>
      </c>
      <c r="B38" s="3">
        <v>1400</v>
      </c>
      <c r="D38" s="1"/>
      <c r="E38" s="1"/>
      <c r="G38" s="1"/>
      <c r="H38" s="1"/>
    </row>
    <row r="39" spans="1:8" x14ac:dyDescent="0.2">
      <c r="A39" t="s">
        <v>1</v>
      </c>
      <c r="B39" t="s">
        <v>2</v>
      </c>
      <c r="C39" t="s">
        <v>11</v>
      </c>
      <c r="D39" t="s">
        <v>3</v>
      </c>
      <c r="E39" t="s">
        <v>4</v>
      </c>
      <c r="F39" t="s">
        <v>12</v>
      </c>
      <c r="G39" t="s">
        <v>5</v>
      </c>
      <c r="H39" t="s">
        <v>6</v>
      </c>
    </row>
    <row r="40" spans="1:8" x14ac:dyDescent="0.2">
      <c r="A40">
        <v>1</v>
      </c>
      <c r="B40">
        <f ca="1">VLOOKUP('Optional Challenge'!B45,$A$7:$B$11,2)</f>
        <v>2500</v>
      </c>
      <c r="C40">
        <f t="shared" ref="C40:C59" ca="1" si="7">IF(B40&gt;=$B$38,$B$38,B40)</f>
        <v>1400</v>
      </c>
      <c r="D40" s="1">
        <f>$B$2*$B$38</f>
        <v>7700</v>
      </c>
      <c r="E40" s="1">
        <f ca="1">$B$3*C40</f>
        <v>14000</v>
      </c>
      <c r="F40">
        <f t="shared" ref="F40:F59" ca="1" si="8">IF(B40&gt;=$B$38,0,$B$38-B40)</f>
        <v>0</v>
      </c>
      <c r="G40" s="1">
        <f t="shared" ref="G40:G58" ca="1" si="9">$B$4*F40</f>
        <v>0</v>
      </c>
      <c r="H40" s="1">
        <f t="shared" ref="H40:H59" ca="1" si="10">E40+G40-D40</f>
        <v>6300</v>
      </c>
    </row>
    <row r="41" spans="1:8" x14ac:dyDescent="0.2">
      <c r="A41">
        <f t="shared" ref="A41:A59" si="11">A40+1</f>
        <v>2</v>
      </c>
      <c r="B41">
        <f ca="1">VLOOKUP('Optional Challenge'!B46,$A$7:$B$11,2)</f>
        <v>1500</v>
      </c>
      <c r="C41">
        <f t="shared" ca="1" si="7"/>
        <v>1400</v>
      </c>
      <c r="D41" s="1">
        <f t="shared" ref="D41:D59" si="12">$B$2*$B$38</f>
        <v>7700</v>
      </c>
      <c r="E41" s="1">
        <f t="shared" ref="E41:E59" ca="1" si="13">$B$3*C41</f>
        <v>14000</v>
      </c>
      <c r="F41">
        <f t="shared" ca="1" si="8"/>
        <v>0</v>
      </c>
      <c r="G41" s="1">
        <f t="shared" ca="1" si="9"/>
        <v>0</v>
      </c>
      <c r="H41" s="1">
        <f t="shared" ca="1" si="10"/>
        <v>6300</v>
      </c>
    </row>
    <row r="42" spans="1:8" x14ac:dyDescent="0.2">
      <c r="A42">
        <f t="shared" si="11"/>
        <v>3</v>
      </c>
      <c r="B42">
        <f ca="1">VLOOKUP('Optional Challenge'!B47,$A$7:$B$11,2)</f>
        <v>2500</v>
      </c>
      <c r="C42">
        <f t="shared" ca="1" si="7"/>
        <v>1400</v>
      </c>
      <c r="D42" s="1">
        <f t="shared" si="12"/>
        <v>7700</v>
      </c>
      <c r="E42" s="1">
        <f t="shared" ca="1" si="13"/>
        <v>14000</v>
      </c>
      <c r="F42">
        <f t="shared" ca="1" si="8"/>
        <v>0</v>
      </c>
      <c r="G42" s="1">
        <f t="shared" ca="1" si="9"/>
        <v>0</v>
      </c>
      <c r="H42" s="1">
        <f t="shared" ca="1" si="10"/>
        <v>6300</v>
      </c>
    </row>
    <row r="43" spans="1:8" x14ac:dyDescent="0.2">
      <c r="A43">
        <f t="shared" si="11"/>
        <v>4</v>
      </c>
      <c r="B43">
        <f ca="1">VLOOKUP('Optional Challenge'!B48,$A$7:$B$11,2)</f>
        <v>1000</v>
      </c>
      <c r="C43">
        <f t="shared" ca="1" si="7"/>
        <v>1000</v>
      </c>
      <c r="D43" s="1">
        <f t="shared" si="12"/>
        <v>7700</v>
      </c>
      <c r="E43" s="1">
        <f t="shared" ca="1" si="13"/>
        <v>10000</v>
      </c>
      <c r="F43">
        <f t="shared" ca="1" si="8"/>
        <v>400</v>
      </c>
      <c r="G43" s="1">
        <f t="shared" ca="1" si="9"/>
        <v>1000</v>
      </c>
      <c r="H43" s="1">
        <f t="shared" ca="1" si="10"/>
        <v>3300</v>
      </c>
    </row>
    <row r="44" spans="1:8" x14ac:dyDescent="0.2">
      <c r="A44">
        <f t="shared" si="11"/>
        <v>5</v>
      </c>
      <c r="B44">
        <f ca="1">VLOOKUP('Optional Challenge'!B49,$A$7:$B$11,2)</f>
        <v>2000</v>
      </c>
      <c r="C44">
        <f t="shared" ca="1" si="7"/>
        <v>1400</v>
      </c>
      <c r="D44" s="1">
        <f t="shared" si="12"/>
        <v>7700</v>
      </c>
      <c r="E44" s="1">
        <f t="shared" ca="1" si="13"/>
        <v>14000</v>
      </c>
      <c r="F44">
        <f t="shared" ca="1" si="8"/>
        <v>0</v>
      </c>
      <c r="G44" s="1">
        <f t="shared" ca="1" si="9"/>
        <v>0</v>
      </c>
      <c r="H44" s="1">
        <f t="shared" ca="1" si="10"/>
        <v>6300</v>
      </c>
    </row>
    <row r="45" spans="1:8" x14ac:dyDescent="0.2">
      <c r="A45">
        <f t="shared" si="11"/>
        <v>6</v>
      </c>
      <c r="B45">
        <f ca="1">VLOOKUP('Optional Challenge'!B50,$A$7:$B$11,2)</f>
        <v>2000</v>
      </c>
      <c r="C45">
        <f t="shared" ca="1" si="7"/>
        <v>1400</v>
      </c>
      <c r="D45" s="1">
        <f t="shared" si="12"/>
        <v>7700</v>
      </c>
      <c r="E45" s="1">
        <f t="shared" ca="1" si="13"/>
        <v>14000</v>
      </c>
      <c r="F45">
        <f t="shared" ca="1" si="8"/>
        <v>0</v>
      </c>
      <c r="G45" s="1">
        <f t="shared" ca="1" si="9"/>
        <v>0</v>
      </c>
      <c r="H45" s="1">
        <f t="shared" ca="1" si="10"/>
        <v>6300</v>
      </c>
    </row>
    <row r="46" spans="1:8" x14ac:dyDescent="0.2">
      <c r="A46">
        <f t="shared" si="11"/>
        <v>7</v>
      </c>
      <c r="B46">
        <f ca="1">VLOOKUP('Optional Challenge'!B51,$A$7:$B$11,2)</f>
        <v>2000</v>
      </c>
      <c r="C46">
        <f t="shared" ca="1" si="7"/>
        <v>1400</v>
      </c>
      <c r="D46" s="1">
        <f t="shared" si="12"/>
        <v>7700</v>
      </c>
      <c r="E46" s="1">
        <f t="shared" ca="1" si="13"/>
        <v>14000</v>
      </c>
      <c r="F46">
        <f t="shared" ca="1" si="8"/>
        <v>0</v>
      </c>
      <c r="G46" s="1">
        <f t="shared" ca="1" si="9"/>
        <v>0</v>
      </c>
      <c r="H46" s="1">
        <f t="shared" ca="1" si="10"/>
        <v>6300</v>
      </c>
    </row>
    <row r="47" spans="1:8" x14ac:dyDescent="0.2">
      <c r="A47">
        <f t="shared" si="11"/>
        <v>8</v>
      </c>
      <c r="B47">
        <f ca="1">VLOOKUP('Optional Challenge'!B52,$A$7:$B$11,2)</f>
        <v>3000</v>
      </c>
      <c r="C47">
        <f t="shared" ca="1" si="7"/>
        <v>1400</v>
      </c>
      <c r="D47" s="1">
        <f t="shared" si="12"/>
        <v>7700</v>
      </c>
      <c r="E47" s="1">
        <f t="shared" ca="1" si="13"/>
        <v>14000</v>
      </c>
      <c r="F47">
        <f t="shared" ca="1" si="8"/>
        <v>0</v>
      </c>
      <c r="G47" s="1">
        <f t="shared" ca="1" si="9"/>
        <v>0</v>
      </c>
      <c r="H47" s="1">
        <f t="shared" ca="1" si="10"/>
        <v>6300</v>
      </c>
    </row>
    <row r="48" spans="1:8" x14ac:dyDescent="0.2">
      <c r="A48">
        <f t="shared" si="11"/>
        <v>9</v>
      </c>
      <c r="B48">
        <f ca="1">VLOOKUP('Optional Challenge'!B53,$A$7:$B$11,2)</f>
        <v>1000</v>
      </c>
      <c r="C48">
        <f t="shared" ca="1" si="7"/>
        <v>1000</v>
      </c>
      <c r="D48" s="1">
        <f t="shared" si="12"/>
        <v>7700</v>
      </c>
      <c r="E48" s="1">
        <f t="shared" ca="1" si="13"/>
        <v>10000</v>
      </c>
      <c r="F48">
        <f t="shared" ca="1" si="8"/>
        <v>400</v>
      </c>
      <c r="G48" s="1">
        <f t="shared" ca="1" si="9"/>
        <v>1000</v>
      </c>
      <c r="H48" s="1">
        <f t="shared" ca="1" si="10"/>
        <v>3300</v>
      </c>
    </row>
    <row r="49" spans="1:8" x14ac:dyDescent="0.2">
      <c r="A49">
        <f t="shared" si="11"/>
        <v>10</v>
      </c>
      <c r="B49">
        <f ca="1">VLOOKUP('Optional Challenge'!B54,$A$7:$B$11,2)</f>
        <v>2000</v>
      </c>
      <c r="C49">
        <f t="shared" ca="1" si="7"/>
        <v>1400</v>
      </c>
      <c r="D49" s="1">
        <f t="shared" si="12"/>
        <v>7700</v>
      </c>
      <c r="E49" s="1">
        <f t="shared" ca="1" si="13"/>
        <v>14000</v>
      </c>
      <c r="F49">
        <f t="shared" ca="1" si="8"/>
        <v>0</v>
      </c>
      <c r="G49" s="1">
        <f t="shared" ca="1" si="9"/>
        <v>0</v>
      </c>
      <c r="H49" s="1">
        <f t="shared" ca="1" si="10"/>
        <v>6300</v>
      </c>
    </row>
    <row r="50" spans="1:8" x14ac:dyDescent="0.2">
      <c r="A50">
        <f t="shared" si="11"/>
        <v>11</v>
      </c>
      <c r="B50">
        <f ca="1">VLOOKUP('Optional Challenge'!B55,$A$7:$B$11,2)</f>
        <v>1500</v>
      </c>
      <c r="C50">
        <f t="shared" ca="1" si="7"/>
        <v>1400</v>
      </c>
      <c r="D50" s="1">
        <f t="shared" si="12"/>
        <v>7700</v>
      </c>
      <c r="E50" s="1">
        <f t="shared" ca="1" si="13"/>
        <v>14000</v>
      </c>
      <c r="F50">
        <f t="shared" ca="1" si="8"/>
        <v>0</v>
      </c>
      <c r="G50" s="1">
        <f t="shared" ca="1" si="9"/>
        <v>0</v>
      </c>
      <c r="H50" s="1">
        <f t="shared" ca="1" si="10"/>
        <v>6300</v>
      </c>
    </row>
    <row r="51" spans="1:8" x14ac:dyDescent="0.2">
      <c r="A51">
        <f t="shared" si="11"/>
        <v>12</v>
      </c>
      <c r="B51">
        <f ca="1">VLOOKUP('Optional Challenge'!B56,$A$7:$B$11,2)</f>
        <v>2000</v>
      </c>
      <c r="C51">
        <f t="shared" ca="1" si="7"/>
        <v>1400</v>
      </c>
      <c r="D51" s="1">
        <f t="shared" si="12"/>
        <v>7700</v>
      </c>
      <c r="E51" s="1">
        <f t="shared" ca="1" si="13"/>
        <v>14000</v>
      </c>
      <c r="F51">
        <f t="shared" ca="1" si="8"/>
        <v>0</v>
      </c>
      <c r="G51" s="1">
        <f t="shared" ca="1" si="9"/>
        <v>0</v>
      </c>
      <c r="H51" s="1">
        <f t="shared" ca="1" si="10"/>
        <v>6300</v>
      </c>
    </row>
    <row r="52" spans="1:8" x14ac:dyDescent="0.2">
      <c r="A52">
        <f t="shared" si="11"/>
        <v>13</v>
      </c>
      <c r="B52">
        <f ca="1">VLOOKUP('Optional Challenge'!B57,$A$7:$B$11,2)</f>
        <v>2500</v>
      </c>
      <c r="C52">
        <f t="shared" ca="1" si="7"/>
        <v>1400</v>
      </c>
      <c r="D52" s="1">
        <f t="shared" si="12"/>
        <v>7700</v>
      </c>
      <c r="E52" s="1">
        <f t="shared" ca="1" si="13"/>
        <v>14000</v>
      </c>
      <c r="F52">
        <f t="shared" ca="1" si="8"/>
        <v>0</v>
      </c>
      <c r="G52" s="1">
        <f t="shared" ca="1" si="9"/>
        <v>0</v>
      </c>
      <c r="H52" s="1">
        <f t="shared" ca="1" si="10"/>
        <v>6300</v>
      </c>
    </row>
    <row r="53" spans="1:8" x14ac:dyDescent="0.2">
      <c r="A53">
        <f t="shared" si="11"/>
        <v>14</v>
      </c>
      <c r="B53">
        <f ca="1">VLOOKUP('Optional Challenge'!B58,$A$7:$B$11,2)</f>
        <v>2500</v>
      </c>
      <c r="C53">
        <f t="shared" ca="1" si="7"/>
        <v>1400</v>
      </c>
      <c r="D53" s="1">
        <f t="shared" si="12"/>
        <v>7700</v>
      </c>
      <c r="E53" s="1">
        <f t="shared" ca="1" si="13"/>
        <v>14000</v>
      </c>
      <c r="F53">
        <f t="shared" ca="1" si="8"/>
        <v>0</v>
      </c>
      <c r="G53" s="1">
        <f t="shared" ca="1" si="9"/>
        <v>0</v>
      </c>
      <c r="H53" s="1">
        <f t="shared" ca="1" si="10"/>
        <v>6300</v>
      </c>
    </row>
    <row r="54" spans="1:8" x14ac:dyDescent="0.2">
      <c r="A54">
        <f t="shared" si="11"/>
        <v>15</v>
      </c>
      <c r="B54">
        <f ca="1">VLOOKUP('Optional Challenge'!B59,$A$7:$B$11,2)</f>
        <v>1500</v>
      </c>
      <c r="C54">
        <f t="shared" ca="1" si="7"/>
        <v>1400</v>
      </c>
      <c r="D54" s="1">
        <f t="shared" si="12"/>
        <v>7700</v>
      </c>
      <c r="E54" s="1">
        <f t="shared" ca="1" si="13"/>
        <v>14000</v>
      </c>
      <c r="F54">
        <f t="shared" ca="1" si="8"/>
        <v>0</v>
      </c>
      <c r="G54" s="1">
        <f t="shared" ca="1" si="9"/>
        <v>0</v>
      </c>
      <c r="H54" s="1">
        <f t="shared" ca="1" si="10"/>
        <v>6300</v>
      </c>
    </row>
    <row r="55" spans="1:8" x14ac:dyDescent="0.2">
      <c r="A55">
        <f t="shared" si="11"/>
        <v>16</v>
      </c>
      <c r="B55">
        <f ca="1">VLOOKUP('Optional Challenge'!B60,$A$7:$B$11,2)</f>
        <v>2500</v>
      </c>
      <c r="C55">
        <f t="shared" ca="1" si="7"/>
        <v>1400</v>
      </c>
      <c r="D55" s="1">
        <f t="shared" si="12"/>
        <v>7700</v>
      </c>
      <c r="E55" s="1">
        <f t="shared" ca="1" si="13"/>
        <v>14000</v>
      </c>
      <c r="F55">
        <f t="shared" ca="1" si="8"/>
        <v>0</v>
      </c>
      <c r="G55" s="1">
        <f t="shared" ca="1" si="9"/>
        <v>0</v>
      </c>
      <c r="H55" s="1">
        <f t="shared" ca="1" si="10"/>
        <v>6300</v>
      </c>
    </row>
    <row r="56" spans="1:8" x14ac:dyDescent="0.2">
      <c r="A56">
        <f t="shared" si="11"/>
        <v>17</v>
      </c>
      <c r="B56">
        <f ca="1">VLOOKUP('Optional Challenge'!B61,$A$7:$B$11,2)</f>
        <v>1500</v>
      </c>
      <c r="C56">
        <f t="shared" ca="1" si="7"/>
        <v>1400</v>
      </c>
      <c r="D56" s="1">
        <f t="shared" si="12"/>
        <v>7700</v>
      </c>
      <c r="E56" s="1">
        <f t="shared" ca="1" si="13"/>
        <v>14000</v>
      </c>
      <c r="F56">
        <f t="shared" ca="1" si="8"/>
        <v>0</v>
      </c>
      <c r="G56" s="1">
        <f t="shared" ca="1" si="9"/>
        <v>0</v>
      </c>
      <c r="H56" s="1">
        <f t="shared" ca="1" si="10"/>
        <v>6300</v>
      </c>
    </row>
    <row r="57" spans="1:8" x14ac:dyDescent="0.2">
      <c r="A57">
        <f t="shared" si="11"/>
        <v>18</v>
      </c>
      <c r="B57">
        <f ca="1">VLOOKUP('Optional Challenge'!B62,$A$7:$B$11,2)</f>
        <v>1000</v>
      </c>
      <c r="C57">
        <f t="shared" ca="1" si="7"/>
        <v>1000</v>
      </c>
      <c r="D57" s="1">
        <f t="shared" si="12"/>
        <v>7700</v>
      </c>
      <c r="E57" s="1">
        <f t="shared" ca="1" si="13"/>
        <v>10000</v>
      </c>
      <c r="F57">
        <f t="shared" ca="1" si="8"/>
        <v>400</v>
      </c>
      <c r="G57" s="1">
        <f t="shared" ca="1" si="9"/>
        <v>1000</v>
      </c>
      <c r="H57" s="1">
        <f t="shared" ca="1" si="10"/>
        <v>3300</v>
      </c>
    </row>
    <row r="58" spans="1:8" x14ac:dyDescent="0.2">
      <c r="A58">
        <f t="shared" si="11"/>
        <v>19</v>
      </c>
      <c r="B58">
        <f ca="1">VLOOKUP('Optional Challenge'!B63,$A$7:$B$11,2)</f>
        <v>1500</v>
      </c>
      <c r="C58">
        <f t="shared" ca="1" si="7"/>
        <v>1400</v>
      </c>
      <c r="D58" s="1">
        <f t="shared" si="12"/>
        <v>7700</v>
      </c>
      <c r="E58" s="1">
        <f t="shared" ca="1" si="13"/>
        <v>14000</v>
      </c>
      <c r="F58">
        <f t="shared" ca="1" si="8"/>
        <v>0</v>
      </c>
      <c r="G58" s="1">
        <f t="shared" ca="1" si="9"/>
        <v>0</v>
      </c>
      <c r="H58" s="1">
        <f t="shared" ca="1" si="10"/>
        <v>6300</v>
      </c>
    </row>
    <row r="59" spans="1:8" ht="13.5" thickBot="1" x14ac:dyDescent="0.25">
      <c r="A59">
        <f t="shared" si="11"/>
        <v>20</v>
      </c>
      <c r="B59">
        <f ca="1">VLOOKUP('Optional Challenge'!B64,$A$7:$B$11,2)</f>
        <v>1500</v>
      </c>
      <c r="C59">
        <f t="shared" ca="1" si="7"/>
        <v>1400</v>
      </c>
      <c r="D59" s="1">
        <f t="shared" si="12"/>
        <v>7700</v>
      </c>
      <c r="E59" s="1">
        <f t="shared" ca="1" si="13"/>
        <v>14000</v>
      </c>
      <c r="F59">
        <f t="shared" ca="1" si="8"/>
        <v>0</v>
      </c>
      <c r="G59" s="1">
        <f ca="1">$B$4*F59</f>
        <v>0</v>
      </c>
      <c r="H59" s="1">
        <f t="shared" ca="1" si="10"/>
        <v>6300</v>
      </c>
    </row>
    <row r="60" spans="1:8" ht="14.25" thickTop="1" thickBot="1" x14ac:dyDescent="0.25">
      <c r="G60" s="5" t="s">
        <v>8</v>
      </c>
      <c r="H60" s="6">
        <f ca="1">AVERAGE(H40:H59)</f>
        <v>5850</v>
      </c>
    </row>
    <row r="61" spans="1:8" ht="13.5" thickTop="1" x14ac:dyDescent="0.2"/>
    <row r="62" spans="1:8" ht="15.75" x14ac:dyDescent="0.25">
      <c r="A62" s="3" t="s">
        <v>0</v>
      </c>
      <c r="B62" s="3">
        <v>1800</v>
      </c>
    </row>
    <row r="63" spans="1:8" x14ac:dyDescent="0.2">
      <c r="A63" t="s">
        <v>1</v>
      </c>
      <c r="B63" t="s">
        <v>2</v>
      </c>
      <c r="C63" t="s">
        <v>11</v>
      </c>
      <c r="D63" t="s">
        <v>3</v>
      </c>
      <c r="E63" t="s">
        <v>4</v>
      </c>
      <c r="F63" t="s">
        <v>12</v>
      </c>
      <c r="G63" t="s">
        <v>5</v>
      </c>
      <c r="H63" t="s">
        <v>6</v>
      </c>
    </row>
    <row r="64" spans="1:8" x14ac:dyDescent="0.2">
      <c r="A64">
        <v>1</v>
      </c>
      <c r="B64">
        <f ca="1">VLOOKUP('Optional Challenge'!B69,$A$7:$B$11,2)</f>
        <v>1500</v>
      </c>
      <c r="C64">
        <f t="shared" ref="C64:C83" ca="1" si="14">IF(B64&gt;=$B$62,$B$62,B64)</f>
        <v>1500</v>
      </c>
      <c r="D64" s="1">
        <f>$B$2*$B$62</f>
        <v>9900</v>
      </c>
      <c r="E64" s="1">
        <f ca="1">$B$3*C64</f>
        <v>15000</v>
      </c>
      <c r="F64">
        <f t="shared" ref="F64:F83" ca="1" si="15">IF(B64&gt;=$B$62,0,$B$62-B64)</f>
        <v>300</v>
      </c>
      <c r="G64" s="1">
        <f t="shared" ref="G64:G82" ca="1" si="16">$B$4*F64</f>
        <v>750</v>
      </c>
      <c r="H64" s="1">
        <f t="shared" ref="H64:H83" ca="1" si="17">E64+G64-D64</f>
        <v>5850</v>
      </c>
    </row>
    <row r="65" spans="1:8" x14ac:dyDescent="0.2">
      <c r="A65">
        <f t="shared" ref="A65:A83" si="18">A64+1</f>
        <v>2</v>
      </c>
      <c r="B65">
        <f ca="1">VLOOKUP('Optional Challenge'!B70,$A$7:$B$11,2)</f>
        <v>1000</v>
      </c>
      <c r="C65">
        <f t="shared" ca="1" si="14"/>
        <v>1000</v>
      </c>
      <c r="D65" s="1">
        <f t="shared" ref="D65:D83" si="19">$B$2*$B$62</f>
        <v>9900</v>
      </c>
      <c r="E65" s="1">
        <f t="shared" ref="E65:E83" ca="1" si="20">$B$3*C65</f>
        <v>10000</v>
      </c>
      <c r="F65">
        <f t="shared" ca="1" si="15"/>
        <v>800</v>
      </c>
      <c r="G65" s="1">
        <f t="shared" ca="1" si="16"/>
        <v>2000</v>
      </c>
      <c r="H65" s="1">
        <f t="shared" ca="1" si="17"/>
        <v>2100</v>
      </c>
    </row>
    <row r="66" spans="1:8" x14ac:dyDescent="0.2">
      <c r="A66">
        <f t="shared" si="18"/>
        <v>3</v>
      </c>
      <c r="B66">
        <f ca="1">VLOOKUP('Optional Challenge'!B71,$A$7:$B$11,2)</f>
        <v>2500</v>
      </c>
      <c r="C66">
        <f t="shared" ca="1" si="14"/>
        <v>1800</v>
      </c>
      <c r="D66" s="1">
        <f t="shared" si="19"/>
        <v>9900</v>
      </c>
      <c r="E66" s="1">
        <f t="shared" ca="1" si="20"/>
        <v>18000</v>
      </c>
      <c r="F66">
        <f t="shared" ca="1" si="15"/>
        <v>0</v>
      </c>
      <c r="G66" s="1">
        <f t="shared" ca="1" si="16"/>
        <v>0</v>
      </c>
      <c r="H66" s="1">
        <f t="shared" ca="1" si="17"/>
        <v>8100</v>
      </c>
    </row>
    <row r="67" spans="1:8" x14ac:dyDescent="0.2">
      <c r="A67">
        <f t="shared" si="18"/>
        <v>4</v>
      </c>
      <c r="B67">
        <f ca="1">VLOOKUP('Optional Challenge'!B72,$A$7:$B$11,2)</f>
        <v>2000</v>
      </c>
      <c r="C67">
        <f t="shared" ca="1" si="14"/>
        <v>1800</v>
      </c>
      <c r="D67" s="1">
        <f t="shared" si="19"/>
        <v>9900</v>
      </c>
      <c r="E67" s="1">
        <f t="shared" ca="1" si="20"/>
        <v>18000</v>
      </c>
      <c r="F67">
        <f t="shared" ca="1" si="15"/>
        <v>0</v>
      </c>
      <c r="G67" s="1">
        <f t="shared" ca="1" si="16"/>
        <v>0</v>
      </c>
      <c r="H67" s="1">
        <f t="shared" ca="1" si="17"/>
        <v>8100</v>
      </c>
    </row>
    <row r="68" spans="1:8" x14ac:dyDescent="0.2">
      <c r="A68">
        <f t="shared" si="18"/>
        <v>5</v>
      </c>
      <c r="B68">
        <f ca="1">VLOOKUP('Optional Challenge'!B73,$A$7:$B$11,2)</f>
        <v>1000</v>
      </c>
      <c r="C68">
        <f t="shared" ca="1" si="14"/>
        <v>1000</v>
      </c>
      <c r="D68" s="1">
        <f t="shared" si="19"/>
        <v>9900</v>
      </c>
      <c r="E68" s="1">
        <f t="shared" ca="1" si="20"/>
        <v>10000</v>
      </c>
      <c r="F68">
        <f t="shared" ca="1" si="15"/>
        <v>800</v>
      </c>
      <c r="G68" s="1">
        <f t="shared" ca="1" si="16"/>
        <v>2000</v>
      </c>
      <c r="H68" s="1">
        <f t="shared" ca="1" si="17"/>
        <v>2100</v>
      </c>
    </row>
    <row r="69" spans="1:8" x14ac:dyDescent="0.2">
      <c r="A69">
        <f t="shared" si="18"/>
        <v>6</v>
      </c>
      <c r="B69">
        <f ca="1">VLOOKUP('Optional Challenge'!B74,$A$7:$B$11,2)</f>
        <v>1000</v>
      </c>
      <c r="C69">
        <f t="shared" ca="1" si="14"/>
        <v>1000</v>
      </c>
      <c r="D69" s="1">
        <f t="shared" si="19"/>
        <v>9900</v>
      </c>
      <c r="E69" s="1">
        <f t="shared" ca="1" si="20"/>
        <v>10000</v>
      </c>
      <c r="F69">
        <f t="shared" ca="1" si="15"/>
        <v>800</v>
      </c>
      <c r="G69" s="1">
        <f t="shared" ca="1" si="16"/>
        <v>2000</v>
      </c>
      <c r="H69" s="1">
        <f t="shared" ca="1" si="17"/>
        <v>2100</v>
      </c>
    </row>
    <row r="70" spans="1:8" x14ac:dyDescent="0.2">
      <c r="A70">
        <f t="shared" si="18"/>
        <v>7</v>
      </c>
      <c r="B70">
        <f ca="1">VLOOKUP('Optional Challenge'!B75,$A$7:$B$11,2)</f>
        <v>2500</v>
      </c>
      <c r="C70">
        <f t="shared" ca="1" si="14"/>
        <v>1800</v>
      </c>
      <c r="D70" s="1">
        <f t="shared" si="19"/>
        <v>9900</v>
      </c>
      <c r="E70" s="1">
        <f t="shared" ca="1" si="20"/>
        <v>18000</v>
      </c>
      <c r="F70">
        <f t="shared" ca="1" si="15"/>
        <v>0</v>
      </c>
      <c r="G70" s="1">
        <f t="shared" ca="1" si="16"/>
        <v>0</v>
      </c>
      <c r="H70" s="1">
        <f t="shared" ca="1" si="17"/>
        <v>8100</v>
      </c>
    </row>
    <row r="71" spans="1:8" x14ac:dyDescent="0.2">
      <c r="A71">
        <f t="shared" si="18"/>
        <v>8</v>
      </c>
      <c r="B71">
        <f ca="1">VLOOKUP('Optional Challenge'!B76,$A$7:$B$11,2)</f>
        <v>2500</v>
      </c>
      <c r="C71">
        <f t="shared" ca="1" si="14"/>
        <v>1800</v>
      </c>
      <c r="D71" s="1">
        <f t="shared" si="19"/>
        <v>9900</v>
      </c>
      <c r="E71" s="1">
        <f t="shared" ca="1" si="20"/>
        <v>18000</v>
      </c>
      <c r="F71">
        <f t="shared" ca="1" si="15"/>
        <v>0</v>
      </c>
      <c r="G71" s="1">
        <f t="shared" ca="1" si="16"/>
        <v>0</v>
      </c>
      <c r="H71" s="1">
        <f t="shared" ca="1" si="17"/>
        <v>8100</v>
      </c>
    </row>
    <row r="72" spans="1:8" x14ac:dyDescent="0.2">
      <c r="A72">
        <f t="shared" si="18"/>
        <v>9</v>
      </c>
      <c r="B72">
        <f ca="1">VLOOKUP('Optional Challenge'!B77,$A$7:$B$11,2)</f>
        <v>2000</v>
      </c>
      <c r="C72">
        <f t="shared" ca="1" si="14"/>
        <v>1800</v>
      </c>
      <c r="D72" s="1">
        <f t="shared" si="19"/>
        <v>9900</v>
      </c>
      <c r="E72" s="1">
        <f t="shared" ca="1" si="20"/>
        <v>18000</v>
      </c>
      <c r="F72">
        <f t="shared" ca="1" si="15"/>
        <v>0</v>
      </c>
      <c r="G72" s="1">
        <f t="shared" ca="1" si="16"/>
        <v>0</v>
      </c>
      <c r="H72" s="1">
        <f t="shared" ca="1" si="17"/>
        <v>8100</v>
      </c>
    </row>
    <row r="73" spans="1:8" x14ac:dyDescent="0.2">
      <c r="A73">
        <f t="shared" si="18"/>
        <v>10</v>
      </c>
      <c r="B73">
        <f ca="1">VLOOKUP('Optional Challenge'!B78,$A$7:$B$11,2)</f>
        <v>2000</v>
      </c>
      <c r="C73">
        <f t="shared" ca="1" si="14"/>
        <v>1800</v>
      </c>
      <c r="D73" s="1">
        <f t="shared" si="19"/>
        <v>9900</v>
      </c>
      <c r="E73" s="1">
        <f t="shared" ca="1" si="20"/>
        <v>18000</v>
      </c>
      <c r="F73">
        <f t="shared" ca="1" si="15"/>
        <v>0</v>
      </c>
      <c r="G73" s="1">
        <f t="shared" ca="1" si="16"/>
        <v>0</v>
      </c>
      <c r="H73" s="1">
        <f t="shared" ca="1" si="17"/>
        <v>8100</v>
      </c>
    </row>
    <row r="74" spans="1:8" x14ac:dyDescent="0.2">
      <c r="A74">
        <f t="shared" si="18"/>
        <v>11</v>
      </c>
      <c r="B74">
        <f ca="1">VLOOKUP('Optional Challenge'!B79,$A$7:$B$11,2)</f>
        <v>3000</v>
      </c>
      <c r="C74">
        <f t="shared" ca="1" si="14"/>
        <v>1800</v>
      </c>
      <c r="D74" s="1">
        <f t="shared" si="19"/>
        <v>9900</v>
      </c>
      <c r="E74" s="1">
        <f t="shared" ca="1" si="20"/>
        <v>18000</v>
      </c>
      <c r="F74">
        <f t="shared" ca="1" si="15"/>
        <v>0</v>
      </c>
      <c r="G74" s="1">
        <f t="shared" ca="1" si="16"/>
        <v>0</v>
      </c>
      <c r="H74" s="1">
        <f t="shared" ca="1" si="17"/>
        <v>8100</v>
      </c>
    </row>
    <row r="75" spans="1:8" x14ac:dyDescent="0.2">
      <c r="A75">
        <f t="shared" si="18"/>
        <v>12</v>
      </c>
      <c r="B75">
        <f ca="1">VLOOKUP('Optional Challenge'!B80,$A$7:$B$11,2)</f>
        <v>2000</v>
      </c>
      <c r="C75">
        <f t="shared" ca="1" si="14"/>
        <v>1800</v>
      </c>
      <c r="D75" s="1">
        <f t="shared" si="19"/>
        <v>9900</v>
      </c>
      <c r="E75" s="1">
        <f t="shared" ca="1" si="20"/>
        <v>18000</v>
      </c>
      <c r="F75">
        <f t="shared" ca="1" si="15"/>
        <v>0</v>
      </c>
      <c r="G75" s="1">
        <f t="shared" ca="1" si="16"/>
        <v>0</v>
      </c>
      <c r="H75" s="1">
        <f t="shared" ca="1" si="17"/>
        <v>8100</v>
      </c>
    </row>
    <row r="76" spans="1:8" x14ac:dyDescent="0.2">
      <c r="A76">
        <f t="shared" si="18"/>
        <v>13</v>
      </c>
      <c r="B76">
        <f ca="1">VLOOKUP('Optional Challenge'!B81,$A$7:$B$11,2)</f>
        <v>1000</v>
      </c>
      <c r="C76">
        <f t="shared" ca="1" si="14"/>
        <v>1000</v>
      </c>
      <c r="D76" s="1">
        <f t="shared" si="19"/>
        <v>9900</v>
      </c>
      <c r="E76" s="1">
        <f t="shared" ca="1" si="20"/>
        <v>10000</v>
      </c>
      <c r="F76">
        <f t="shared" ca="1" si="15"/>
        <v>800</v>
      </c>
      <c r="G76" s="1">
        <f t="shared" ca="1" si="16"/>
        <v>2000</v>
      </c>
      <c r="H76" s="1">
        <f t="shared" ca="1" si="17"/>
        <v>2100</v>
      </c>
    </row>
    <row r="77" spans="1:8" x14ac:dyDescent="0.2">
      <c r="A77">
        <f t="shared" si="18"/>
        <v>14</v>
      </c>
      <c r="B77">
        <f ca="1">VLOOKUP('Optional Challenge'!B82,$A$7:$B$11,2)</f>
        <v>1000</v>
      </c>
      <c r="C77">
        <f t="shared" ca="1" si="14"/>
        <v>1000</v>
      </c>
      <c r="D77" s="1">
        <f t="shared" si="19"/>
        <v>9900</v>
      </c>
      <c r="E77" s="1">
        <f t="shared" ca="1" si="20"/>
        <v>10000</v>
      </c>
      <c r="F77">
        <f t="shared" ca="1" si="15"/>
        <v>800</v>
      </c>
      <c r="G77" s="1">
        <f t="shared" ca="1" si="16"/>
        <v>2000</v>
      </c>
      <c r="H77" s="1">
        <f t="shared" ca="1" si="17"/>
        <v>2100</v>
      </c>
    </row>
    <row r="78" spans="1:8" x14ac:dyDescent="0.2">
      <c r="A78">
        <f t="shared" si="18"/>
        <v>15</v>
      </c>
      <c r="B78">
        <f ca="1">VLOOKUP('Optional Challenge'!B83,$A$7:$B$11,2)</f>
        <v>1000</v>
      </c>
      <c r="C78">
        <f t="shared" ca="1" si="14"/>
        <v>1000</v>
      </c>
      <c r="D78" s="1">
        <f t="shared" si="19"/>
        <v>9900</v>
      </c>
      <c r="E78" s="1">
        <f t="shared" ca="1" si="20"/>
        <v>10000</v>
      </c>
      <c r="F78">
        <f t="shared" ca="1" si="15"/>
        <v>800</v>
      </c>
      <c r="G78" s="1">
        <f t="shared" ca="1" si="16"/>
        <v>2000</v>
      </c>
      <c r="H78" s="1">
        <f t="shared" ca="1" si="17"/>
        <v>2100</v>
      </c>
    </row>
    <row r="79" spans="1:8" x14ac:dyDescent="0.2">
      <c r="A79">
        <f t="shared" si="18"/>
        <v>16</v>
      </c>
      <c r="B79">
        <f ca="1">VLOOKUP('Optional Challenge'!B84,$A$7:$B$11,2)</f>
        <v>1000</v>
      </c>
      <c r="C79">
        <f t="shared" ca="1" si="14"/>
        <v>1000</v>
      </c>
      <c r="D79" s="1">
        <f t="shared" si="19"/>
        <v>9900</v>
      </c>
      <c r="E79" s="1">
        <f t="shared" ca="1" si="20"/>
        <v>10000</v>
      </c>
      <c r="F79">
        <f t="shared" ca="1" si="15"/>
        <v>800</v>
      </c>
      <c r="G79" s="1">
        <f t="shared" ca="1" si="16"/>
        <v>2000</v>
      </c>
      <c r="H79" s="1">
        <f t="shared" ca="1" si="17"/>
        <v>2100</v>
      </c>
    </row>
    <row r="80" spans="1:8" x14ac:dyDescent="0.2">
      <c r="A80">
        <f t="shared" si="18"/>
        <v>17</v>
      </c>
      <c r="B80">
        <f ca="1">VLOOKUP('Optional Challenge'!B85,$A$7:$B$11,2)</f>
        <v>1000</v>
      </c>
      <c r="C80">
        <f t="shared" ca="1" si="14"/>
        <v>1000</v>
      </c>
      <c r="D80" s="1">
        <f t="shared" si="19"/>
        <v>9900</v>
      </c>
      <c r="E80" s="1">
        <f t="shared" ca="1" si="20"/>
        <v>10000</v>
      </c>
      <c r="F80">
        <f t="shared" ca="1" si="15"/>
        <v>800</v>
      </c>
      <c r="G80" s="1">
        <f t="shared" ca="1" si="16"/>
        <v>2000</v>
      </c>
      <c r="H80" s="1">
        <f t="shared" ca="1" si="17"/>
        <v>2100</v>
      </c>
    </row>
    <row r="81" spans="1:8" x14ac:dyDescent="0.2">
      <c r="A81">
        <f t="shared" si="18"/>
        <v>18</v>
      </c>
      <c r="B81">
        <f ca="1">VLOOKUP('Optional Challenge'!B86,$A$7:$B$11,2)</f>
        <v>1500</v>
      </c>
      <c r="C81">
        <f t="shared" ca="1" si="14"/>
        <v>1500</v>
      </c>
      <c r="D81" s="1">
        <f t="shared" si="19"/>
        <v>9900</v>
      </c>
      <c r="E81" s="1">
        <f t="shared" ca="1" si="20"/>
        <v>15000</v>
      </c>
      <c r="F81">
        <f t="shared" ca="1" si="15"/>
        <v>300</v>
      </c>
      <c r="G81" s="1">
        <f t="shared" ca="1" si="16"/>
        <v>750</v>
      </c>
      <c r="H81" s="1">
        <f t="shared" ca="1" si="17"/>
        <v>5850</v>
      </c>
    </row>
    <row r="82" spans="1:8" x14ac:dyDescent="0.2">
      <c r="A82">
        <f t="shared" si="18"/>
        <v>19</v>
      </c>
      <c r="B82">
        <f ca="1">VLOOKUP('Optional Challenge'!B87,$A$7:$B$11,2)</f>
        <v>2000</v>
      </c>
      <c r="C82">
        <f t="shared" ca="1" si="14"/>
        <v>1800</v>
      </c>
      <c r="D82" s="1">
        <f t="shared" si="19"/>
        <v>9900</v>
      </c>
      <c r="E82" s="1">
        <f t="shared" ca="1" si="20"/>
        <v>18000</v>
      </c>
      <c r="F82">
        <f t="shared" ca="1" si="15"/>
        <v>0</v>
      </c>
      <c r="G82" s="1">
        <f t="shared" ca="1" si="16"/>
        <v>0</v>
      </c>
      <c r="H82" s="1">
        <f t="shared" ca="1" si="17"/>
        <v>8100</v>
      </c>
    </row>
    <row r="83" spans="1:8" ht="13.5" thickBot="1" x14ac:dyDescent="0.25">
      <c r="A83">
        <f t="shared" si="18"/>
        <v>20</v>
      </c>
      <c r="B83">
        <f ca="1">VLOOKUP('Optional Challenge'!B88,$A$7:$B$11,2)</f>
        <v>1000</v>
      </c>
      <c r="C83">
        <f t="shared" ca="1" si="14"/>
        <v>1000</v>
      </c>
      <c r="D83" s="1">
        <f t="shared" si="19"/>
        <v>9900</v>
      </c>
      <c r="E83" s="1">
        <f t="shared" ca="1" si="20"/>
        <v>10000</v>
      </c>
      <c r="F83">
        <f t="shared" ca="1" si="15"/>
        <v>800</v>
      </c>
      <c r="G83" s="1">
        <f ca="1">$B$4*F83</f>
        <v>2000</v>
      </c>
      <c r="H83" s="1">
        <f t="shared" ca="1" si="17"/>
        <v>2100</v>
      </c>
    </row>
    <row r="84" spans="1:8" ht="14.25" thickTop="1" thickBot="1" x14ac:dyDescent="0.25">
      <c r="G84" s="5" t="s">
        <v>8</v>
      </c>
      <c r="H84" s="6">
        <f ca="1">AVERAGE(H64:H83)</f>
        <v>5175</v>
      </c>
    </row>
    <row r="85" spans="1:8" ht="13.5" thickTop="1" x14ac:dyDescent="0.2"/>
    <row r="86" spans="1:8" ht="15.75" x14ac:dyDescent="0.25">
      <c r="A86" s="3" t="s">
        <v>0</v>
      </c>
      <c r="B86" s="3">
        <v>2200</v>
      </c>
    </row>
    <row r="87" spans="1:8" x14ac:dyDescent="0.2">
      <c r="A87" t="s">
        <v>1</v>
      </c>
      <c r="B87" t="s">
        <v>2</v>
      </c>
      <c r="C87" t="s">
        <v>11</v>
      </c>
      <c r="D87" t="s">
        <v>3</v>
      </c>
      <c r="E87" t="s">
        <v>4</v>
      </c>
      <c r="F87" t="s">
        <v>12</v>
      </c>
      <c r="G87" t="s">
        <v>5</v>
      </c>
      <c r="H87" t="s">
        <v>6</v>
      </c>
    </row>
    <row r="88" spans="1:8" x14ac:dyDescent="0.2">
      <c r="A88">
        <v>1</v>
      </c>
      <c r="B88">
        <f ca="1">VLOOKUP('Optional Challenge'!B93,$A$7:$B$11,2)</f>
        <v>2500</v>
      </c>
      <c r="C88">
        <f t="shared" ref="C88:C107" ca="1" si="21">IF(B88&gt;=$B$86,$B$86,B88)</f>
        <v>2200</v>
      </c>
      <c r="D88" s="1">
        <f t="shared" ref="D88:D107" si="22">$B$2*$B$86</f>
        <v>12100</v>
      </c>
      <c r="E88" s="1">
        <f ca="1">$B$3*C88</f>
        <v>22000</v>
      </c>
      <c r="F88">
        <f t="shared" ref="F88:F107" ca="1" si="23">IF(B88&gt;=$B$86,0,$B$86-B88)</f>
        <v>0</v>
      </c>
      <c r="G88" s="1">
        <f ca="1">$B$4*F88</f>
        <v>0</v>
      </c>
      <c r="H88" s="1">
        <f t="shared" ref="H88:H107" ca="1" si="24">E88+G88-D88</f>
        <v>9900</v>
      </c>
    </row>
    <row r="89" spans="1:8" x14ac:dyDescent="0.2">
      <c r="A89">
        <f t="shared" ref="A89:A107" si="25">A88+1</f>
        <v>2</v>
      </c>
      <c r="B89">
        <f ca="1">VLOOKUP('Optional Challenge'!B94,$A$7:$B$11,2)</f>
        <v>2500</v>
      </c>
      <c r="C89">
        <f t="shared" ca="1" si="21"/>
        <v>2200</v>
      </c>
      <c r="D89" s="1">
        <f t="shared" si="22"/>
        <v>12100</v>
      </c>
      <c r="E89" s="1">
        <f t="shared" ref="E89:E107" ca="1" si="26">$B$3*C89</f>
        <v>22000</v>
      </c>
      <c r="F89">
        <f t="shared" ca="1" si="23"/>
        <v>0</v>
      </c>
      <c r="G89" s="1">
        <f t="shared" ref="G89:G107" ca="1" si="27">$B$4*F89</f>
        <v>0</v>
      </c>
      <c r="H89" s="1">
        <f t="shared" ca="1" si="24"/>
        <v>9900</v>
      </c>
    </row>
    <row r="90" spans="1:8" x14ac:dyDescent="0.2">
      <c r="A90">
        <f t="shared" si="25"/>
        <v>3</v>
      </c>
      <c r="B90">
        <f ca="1">VLOOKUP('Optional Challenge'!B95,$A$7:$B$11,2)</f>
        <v>1000</v>
      </c>
      <c r="C90">
        <f t="shared" ca="1" si="21"/>
        <v>1000</v>
      </c>
      <c r="D90" s="1">
        <f t="shared" si="22"/>
        <v>12100</v>
      </c>
      <c r="E90" s="1">
        <f t="shared" ca="1" si="26"/>
        <v>10000</v>
      </c>
      <c r="F90">
        <f t="shared" ca="1" si="23"/>
        <v>1200</v>
      </c>
      <c r="G90" s="1">
        <f t="shared" ca="1" si="27"/>
        <v>3000</v>
      </c>
      <c r="H90" s="1">
        <f t="shared" ca="1" si="24"/>
        <v>900</v>
      </c>
    </row>
    <row r="91" spans="1:8" x14ac:dyDescent="0.2">
      <c r="A91">
        <f t="shared" si="25"/>
        <v>4</v>
      </c>
      <c r="B91">
        <f ca="1">VLOOKUP('Optional Challenge'!B96,$A$7:$B$11,2)</f>
        <v>2500</v>
      </c>
      <c r="C91">
        <f t="shared" ca="1" si="21"/>
        <v>2200</v>
      </c>
      <c r="D91" s="1">
        <f t="shared" si="22"/>
        <v>12100</v>
      </c>
      <c r="E91" s="1">
        <f t="shared" ca="1" si="26"/>
        <v>22000</v>
      </c>
      <c r="F91">
        <f t="shared" ca="1" si="23"/>
        <v>0</v>
      </c>
      <c r="G91" s="1">
        <f t="shared" ca="1" si="27"/>
        <v>0</v>
      </c>
      <c r="H91" s="1">
        <f t="shared" ca="1" si="24"/>
        <v>9900</v>
      </c>
    </row>
    <row r="92" spans="1:8" x14ac:dyDescent="0.2">
      <c r="A92">
        <f t="shared" si="25"/>
        <v>5</v>
      </c>
      <c r="B92">
        <f ca="1">VLOOKUP('Optional Challenge'!B97,$A$7:$B$11,2)</f>
        <v>2000</v>
      </c>
      <c r="C92">
        <f t="shared" ca="1" si="21"/>
        <v>2000</v>
      </c>
      <c r="D92" s="1">
        <f t="shared" si="22"/>
        <v>12100</v>
      </c>
      <c r="E92" s="1">
        <f t="shared" ca="1" si="26"/>
        <v>20000</v>
      </c>
      <c r="F92">
        <f t="shared" ca="1" si="23"/>
        <v>200</v>
      </c>
      <c r="G92" s="1">
        <f t="shared" ca="1" si="27"/>
        <v>500</v>
      </c>
      <c r="H92" s="1">
        <f t="shared" ca="1" si="24"/>
        <v>8400</v>
      </c>
    </row>
    <row r="93" spans="1:8" x14ac:dyDescent="0.2">
      <c r="A93">
        <f t="shared" si="25"/>
        <v>6</v>
      </c>
      <c r="B93">
        <f ca="1">VLOOKUP('Optional Challenge'!B98,$A$7:$B$11,2)</f>
        <v>3000</v>
      </c>
      <c r="C93">
        <f t="shared" ca="1" si="21"/>
        <v>2200</v>
      </c>
      <c r="D93" s="1">
        <f t="shared" si="22"/>
        <v>12100</v>
      </c>
      <c r="E93" s="1">
        <f t="shared" ca="1" si="26"/>
        <v>22000</v>
      </c>
      <c r="F93">
        <f t="shared" ca="1" si="23"/>
        <v>0</v>
      </c>
      <c r="G93" s="1">
        <f t="shared" ca="1" si="27"/>
        <v>0</v>
      </c>
      <c r="H93" s="1">
        <f t="shared" ca="1" si="24"/>
        <v>9900</v>
      </c>
    </row>
    <row r="94" spans="1:8" x14ac:dyDescent="0.2">
      <c r="A94">
        <f t="shared" si="25"/>
        <v>7</v>
      </c>
      <c r="B94">
        <f ca="1">VLOOKUP('Optional Challenge'!B99,$A$7:$B$11,2)</f>
        <v>1500</v>
      </c>
      <c r="C94">
        <f t="shared" ca="1" si="21"/>
        <v>1500</v>
      </c>
      <c r="D94" s="1">
        <f t="shared" si="22"/>
        <v>12100</v>
      </c>
      <c r="E94" s="1">
        <f t="shared" ca="1" si="26"/>
        <v>15000</v>
      </c>
      <c r="F94">
        <f t="shared" ca="1" si="23"/>
        <v>700</v>
      </c>
      <c r="G94" s="1">
        <f t="shared" ca="1" si="27"/>
        <v>1750</v>
      </c>
      <c r="H94" s="1">
        <f t="shared" ca="1" si="24"/>
        <v>4650</v>
      </c>
    </row>
    <row r="95" spans="1:8" x14ac:dyDescent="0.2">
      <c r="A95">
        <f t="shared" si="25"/>
        <v>8</v>
      </c>
      <c r="B95">
        <f ca="1">VLOOKUP('Optional Challenge'!B100,$A$7:$B$11,2)</f>
        <v>2000</v>
      </c>
      <c r="C95">
        <f t="shared" ca="1" si="21"/>
        <v>2000</v>
      </c>
      <c r="D95" s="1">
        <f t="shared" si="22"/>
        <v>12100</v>
      </c>
      <c r="E95" s="1">
        <f t="shared" ca="1" si="26"/>
        <v>20000</v>
      </c>
      <c r="F95">
        <f t="shared" ca="1" si="23"/>
        <v>200</v>
      </c>
      <c r="G95" s="1">
        <f t="shared" ca="1" si="27"/>
        <v>500</v>
      </c>
      <c r="H95" s="1">
        <f t="shared" ca="1" si="24"/>
        <v>8400</v>
      </c>
    </row>
    <row r="96" spans="1:8" x14ac:dyDescent="0.2">
      <c r="A96">
        <f t="shared" si="25"/>
        <v>9</v>
      </c>
      <c r="B96">
        <f ca="1">VLOOKUP('Optional Challenge'!B101,$A$7:$B$11,2)</f>
        <v>2500</v>
      </c>
      <c r="C96">
        <f t="shared" ca="1" si="21"/>
        <v>2200</v>
      </c>
      <c r="D96" s="1">
        <f t="shared" si="22"/>
        <v>12100</v>
      </c>
      <c r="E96" s="1">
        <f t="shared" ca="1" si="26"/>
        <v>22000</v>
      </c>
      <c r="F96">
        <f t="shared" ca="1" si="23"/>
        <v>0</v>
      </c>
      <c r="G96" s="1">
        <f t="shared" ca="1" si="27"/>
        <v>0</v>
      </c>
      <c r="H96" s="1">
        <f t="shared" ca="1" si="24"/>
        <v>9900</v>
      </c>
    </row>
    <row r="97" spans="1:8" x14ac:dyDescent="0.2">
      <c r="A97">
        <f t="shared" si="25"/>
        <v>10</v>
      </c>
      <c r="B97">
        <f ca="1">VLOOKUP('Optional Challenge'!B102,$A$7:$B$11,2)</f>
        <v>2000</v>
      </c>
      <c r="C97">
        <f t="shared" ca="1" si="21"/>
        <v>2000</v>
      </c>
      <c r="D97" s="1">
        <f t="shared" si="22"/>
        <v>12100</v>
      </c>
      <c r="E97" s="1">
        <f t="shared" ca="1" si="26"/>
        <v>20000</v>
      </c>
      <c r="F97">
        <f t="shared" ca="1" si="23"/>
        <v>200</v>
      </c>
      <c r="G97" s="1">
        <f t="shared" ca="1" si="27"/>
        <v>500</v>
      </c>
      <c r="H97" s="1">
        <f t="shared" ca="1" si="24"/>
        <v>8400</v>
      </c>
    </row>
    <row r="98" spans="1:8" x14ac:dyDescent="0.2">
      <c r="A98">
        <f t="shared" si="25"/>
        <v>11</v>
      </c>
      <c r="B98">
        <f ca="1">VLOOKUP('Optional Challenge'!B103,$A$7:$B$11,2)</f>
        <v>2500</v>
      </c>
      <c r="C98">
        <f t="shared" ca="1" si="21"/>
        <v>2200</v>
      </c>
      <c r="D98" s="1">
        <f t="shared" si="22"/>
        <v>12100</v>
      </c>
      <c r="E98" s="1">
        <f t="shared" ca="1" si="26"/>
        <v>22000</v>
      </c>
      <c r="F98">
        <f t="shared" ca="1" si="23"/>
        <v>0</v>
      </c>
      <c r="G98" s="1">
        <f t="shared" ca="1" si="27"/>
        <v>0</v>
      </c>
      <c r="H98" s="1">
        <f t="shared" ca="1" si="24"/>
        <v>9900</v>
      </c>
    </row>
    <row r="99" spans="1:8" x14ac:dyDescent="0.2">
      <c r="A99">
        <f t="shared" si="25"/>
        <v>12</v>
      </c>
      <c r="B99">
        <f ca="1">VLOOKUP('Optional Challenge'!B104,$A$7:$B$11,2)</f>
        <v>2000</v>
      </c>
      <c r="C99">
        <f t="shared" ca="1" si="21"/>
        <v>2000</v>
      </c>
      <c r="D99" s="1">
        <f t="shared" si="22"/>
        <v>12100</v>
      </c>
      <c r="E99" s="1">
        <f t="shared" ca="1" si="26"/>
        <v>20000</v>
      </c>
      <c r="F99">
        <f t="shared" ca="1" si="23"/>
        <v>200</v>
      </c>
      <c r="G99" s="1">
        <f t="shared" ca="1" si="27"/>
        <v>500</v>
      </c>
      <c r="H99" s="1">
        <f t="shared" ca="1" si="24"/>
        <v>8400</v>
      </c>
    </row>
    <row r="100" spans="1:8" x14ac:dyDescent="0.2">
      <c r="A100">
        <f t="shared" si="25"/>
        <v>13</v>
      </c>
      <c r="B100">
        <f ca="1">VLOOKUP('Optional Challenge'!B105,$A$7:$B$11,2)</f>
        <v>1000</v>
      </c>
      <c r="C100">
        <f t="shared" ca="1" si="21"/>
        <v>1000</v>
      </c>
      <c r="D100" s="1">
        <f t="shared" si="22"/>
        <v>12100</v>
      </c>
      <c r="E100" s="1">
        <f t="shared" ca="1" si="26"/>
        <v>10000</v>
      </c>
      <c r="F100">
        <f t="shared" ca="1" si="23"/>
        <v>1200</v>
      </c>
      <c r="G100" s="1">
        <f t="shared" ca="1" si="27"/>
        <v>3000</v>
      </c>
      <c r="H100" s="1">
        <f t="shared" ca="1" si="24"/>
        <v>900</v>
      </c>
    </row>
    <row r="101" spans="1:8" x14ac:dyDescent="0.2">
      <c r="A101">
        <f t="shared" si="25"/>
        <v>14</v>
      </c>
      <c r="B101">
        <f ca="1">VLOOKUP('Optional Challenge'!B106,$A$7:$B$11,2)</f>
        <v>1000</v>
      </c>
      <c r="C101">
        <f t="shared" ca="1" si="21"/>
        <v>1000</v>
      </c>
      <c r="D101" s="1">
        <f t="shared" si="22"/>
        <v>12100</v>
      </c>
      <c r="E101" s="1">
        <f t="shared" ca="1" si="26"/>
        <v>10000</v>
      </c>
      <c r="F101">
        <f t="shared" ca="1" si="23"/>
        <v>1200</v>
      </c>
      <c r="G101" s="1">
        <f t="shared" ca="1" si="27"/>
        <v>3000</v>
      </c>
      <c r="H101" s="1">
        <f t="shared" ca="1" si="24"/>
        <v>900</v>
      </c>
    </row>
    <row r="102" spans="1:8" x14ac:dyDescent="0.2">
      <c r="A102">
        <f t="shared" si="25"/>
        <v>15</v>
      </c>
      <c r="B102">
        <f ca="1">VLOOKUP('Optional Challenge'!B107,$A$7:$B$11,2)</f>
        <v>3000</v>
      </c>
      <c r="C102">
        <f t="shared" ca="1" si="21"/>
        <v>2200</v>
      </c>
      <c r="D102" s="1">
        <f t="shared" si="22"/>
        <v>12100</v>
      </c>
      <c r="E102" s="1">
        <f t="shared" ca="1" si="26"/>
        <v>22000</v>
      </c>
      <c r="F102">
        <f t="shared" ca="1" si="23"/>
        <v>0</v>
      </c>
      <c r="G102" s="1">
        <f t="shared" ca="1" si="27"/>
        <v>0</v>
      </c>
      <c r="H102" s="1">
        <f t="shared" ca="1" si="24"/>
        <v>9900</v>
      </c>
    </row>
    <row r="103" spans="1:8" x14ac:dyDescent="0.2">
      <c r="A103">
        <f t="shared" si="25"/>
        <v>16</v>
      </c>
      <c r="B103">
        <f ca="1">VLOOKUP('Optional Challenge'!B108,$A$7:$B$11,2)</f>
        <v>1500</v>
      </c>
      <c r="C103">
        <f t="shared" ca="1" si="21"/>
        <v>1500</v>
      </c>
      <c r="D103" s="1">
        <f t="shared" si="22"/>
        <v>12100</v>
      </c>
      <c r="E103" s="1">
        <f t="shared" ca="1" si="26"/>
        <v>15000</v>
      </c>
      <c r="F103">
        <f t="shared" ca="1" si="23"/>
        <v>700</v>
      </c>
      <c r="G103" s="1">
        <f t="shared" ca="1" si="27"/>
        <v>1750</v>
      </c>
      <c r="H103" s="1">
        <f t="shared" ca="1" si="24"/>
        <v>4650</v>
      </c>
    </row>
    <row r="104" spans="1:8" x14ac:dyDescent="0.2">
      <c r="A104">
        <f t="shared" si="25"/>
        <v>17</v>
      </c>
      <c r="B104">
        <f ca="1">VLOOKUP('Optional Challenge'!B109,$A$7:$B$11,2)</f>
        <v>1000</v>
      </c>
      <c r="C104">
        <f t="shared" ca="1" si="21"/>
        <v>1000</v>
      </c>
      <c r="D104" s="1">
        <f t="shared" si="22"/>
        <v>12100</v>
      </c>
      <c r="E104" s="1">
        <f t="shared" ca="1" si="26"/>
        <v>10000</v>
      </c>
      <c r="F104">
        <f t="shared" ca="1" si="23"/>
        <v>1200</v>
      </c>
      <c r="G104" s="1">
        <f t="shared" ca="1" si="27"/>
        <v>3000</v>
      </c>
      <c r="H104" s="1">
        <f t="shared" ca="1" si="24"/>
        <v>900</v>
      </c>
    </row>
    <row r="105" spans="1:8" x14ac:dyDescent="0.2">
      <c r="A105">
        <f t="shared" si="25"/>
        <v>18</v>
      </c>
      <c r="B105">
        <f ca="1">VLOOKUP('Optional Challenge'!B110,$A$7:$B$11,2)</f>
        <v>2500</v>
      </c>
      <c r="C105">
        <f t="shared" ca="1" si="21"/>
        <v>2200</v>
      </c>
      <c r="D105" s="1">
        <f t="shared" si="22"/>
        <v>12100</v>
      </c>
      <c r="E105" s="1">
        <f t="shared" ca="1" si="26"/>
        <v>22000</v>
      </c>
      <c r="F105">
        <f t="shared" ca="1" si="23"/>
        <v>0</v>
      </c>
      <c r="G105" s="1">
        <f t="shared" ca="1" si="27"/>
        <v>0</v>
      </c>
      <c r="H105" s="1">
        <f t="shared" ca="1" si="24"/>
        <v>9900</v>
      </c>
    </row>
    <row r="106" spans="1:8" x14ac:dyDescent="0.2">
      <c r="A106">
        <f t="shared" si="25"/>
        <v>19</v>
      </c>
      <c r="B106">
        <f ca="1">VLOOKUP('Optional Challenge'!B111,$A$7:$B$11,2)</f>
        <v>2500</v>
      </c>
      <c r="C106">
        <f t="shared" ca="1" si="21"/>
        <v>2200</v>
      </c>
      <c r="D106" s="1">
        <f t="shared" si="22"/>
        <v>12100</v>
      </c>
      <c r="E106" s="1">
        <f t="shared" ca="1" si="26"/>
        <v>22000</v>
      </c>
      <c r="F106">
        <f t="shared" ca="1" si="23"/>
        <v>0</v>
      </c>
      <c r="G106" s="1">
        <f t="shared" ca="1" si="27"/>
        <v>0</v>
      </c>
      <c r="H106" s="1">
        <f t="shared" ca="1" si="24"/>
        <v>9900</v>
      </c>
    </row>
    <row r="107" spans="1:8" ht="13.5" thickBot="1" x14ac:dyDescent="0.25">
      <c r="A107">
        <f t="shared" si="25"/>
        <v>20</v>
      </c>
      <c r="B107">
        <f ca="1">VLOOKUP('Optional Challenge'!B112,$A$7:$B$11,2)</f>
        <v>2000</v>
      </c>
      <c r="C107">
        <f t="shared" ca="1" si="21"/>
        <v>2000</v>
      </c>
      <c r="D107" s="1">
        <f t="shared" si="22"/>
        <v>12100</v>
      </c>
      <c r="E107" s="1">
        <f t="shared" ca="1" si="26"/>
        <v>20000</v>
      </c>
      <c r="F107">
        <f t="shared" ca="1" si="23"/>
        <v>200</v>
      </c>
      <c r="G107" s="1">
        <f t="shared" ca="1" si="27"/>
        <v>500</v>
      </c>
      <c r="H107" s="1">
        <f t="shared" ca="1" si="24"/>
        <v>8400</v>
      </c>
    </row>
    <row r="108" spans="1:8" ht="14.25" thickTop="1" thickBot="1" x14ac:dyDescent="0.25">
      <c r="G108" s="5" t="s">
        <v>8</v>
      </c>
      <c r="H108" s="6">
        <f ca="1">AVERAGE(H88:H107)</f>
        <v>7200</v>
      </c>
    </row>
    <row r="109" spans="1:8" ht="13.5" thickTop="1" x14ac:dyDescent="0.2"/>
    <row r="110" spans="1:8" ht="15.75" x14ac:dyDescent="0.25">
      <c r="A110" s="3" t="s">
        <v>0</v>
      </c>
      <c r="B110" s="3">
        <v>2600</v>
      </c>
    </row>
    <row r="111" spans="1:8" x14ac:dyDescent="0.2">
      <c r="A111" t="s">
        <v>1</v>
      </c>
      <c r="B111" t="s">
        <v>2</v>
      </c>
      <c r="C111" t="s">
        <v>11</v>
      </c>
      <c r="D111" t="s">
        <v>3</v>
      </c>
      <c r="E111" t="s">
        <v>4</v>
      </c>
      <c r="F111" t="s">
        <v>12</v>
      </c>
      <c r="G111" t="s">
        <v>5</v>
      </c>
      <c r="H111" t="s">
        <v>6</v>
      </c>
    </row>
    <row r="112" spans="1:8" x14ac:dyDescent="0.2">
      <c r="A112">
        <v>1</v>
      </c>
      <c r="B112">
        <f ca="1">VLOOKUP('Optional Challenge'!B117,$A$7:$B$11,2)</f>
        <v>1500</v>
      </c>
      <c r="C112">
        <f t="shared" ref="C112:C131" ca="1" si="28">IF(B112&gt;=$B$110,$B$110,B112)</f>
        <v>1500</v>
      </c>
      <c r="D112" s="1">
        <f t="shared" ref="D112:D131" si="29">$B$2*$B$110</f>
        <v>14300</v>
      </c>
      <c r="E112" s="1">
        <f t="shared" ref="E112:E130" ca="1" si="30">$B$3*C112</f>
        <v>15000</v>
      </c>
      <c r="F112">
        <f t="shared" ref="F112:F131" ca="1" si="31">IF(B112&gt;=$B$110,0,$B$110-B112)</f>
        <v>1100</v>
      </c>
      <c r="G112" s="1">
        <f t="shared" ref="G112:G130" ca="1" si="32">$B$4*F112</f>
        <v>2750</v>
      </c>
      <c r="H112" s="1">
        <f t="shared" ref="H112:H131" ca="1" si="33">E112+G112-D112</f>
        <v>3450</v>
      </c>
    </row>
    <row r="113" spans="1:8" x14ac:dyDescent="0.2">
      <c r="A113">
        <f t="shared" ref="A113:A131" si="34">A112+1</f>
        <v>2</v>
      </c>
      <c r="B113">
        <f ca="1">VLOOKUP('Optional Challenge'!B118,$A$7:$B$11,2)</f>
        <v>1000</v>
      </c>
      <c r="C113">
        <f t="shared" ca="1" si="28"/>
        <v>1000</v>
      </c>
      <c r="D113" s="1">
        <f t="shared" si="29"/>
        <v>14300</v>
      </c>
      <c r="E113" s="1">
        <f t="shared" ca="1" si="30"/>
        <v>10000</v>
      </c>
      <c r="F113">
        <f t="shared" ca="1" si="31"/>
        <v>1600</v>
      </c>
      <c r="G113" s="1">
        <f t="shared" ca="1" si="32"/>
        <v>4000</v>
      </c>
      <c r="H113" s="1">
        <f t="shared" ca="1" si="33"/>
        <v>-300</v>
      </c>
    </row>
    <row r="114" spans="1:8" x14ac:dyDescent="0.2">
      <c r="A114">
        <f t="shared" si="34"/>
        <v>3</v>
      </c>
      <c r="B114">
        <f ca="1">VLOOKUP('Optional Challenge'!B119,$A$7:$B$11,2)</f>
        <v>3000</v>
      </c>
      <c r="C114">
        <f t="shared" ca="1" si="28"/>
        <v>2600</v>
      </c>
      <c r="D114" s="1">
        <f t="shared" si="29"/>
        <v>14300</v>
      </c>
      <c r="E114" s="1">
        <f t="shared" ca="1" si="30"/>
        <v>26000</v>
      </c>
      <c r="F114">
        <f t="shared" ca="1" si="31"/>
        <v>0</v>
      </c>
      <c r="G114" s="1">
        <f t="shared" ca="1" si="32"/>
        <v>0</v>
      </c>
      <c r="H114" s="1">
        <f t="shared" ca="1" si="33"/>
        <v>11700</v>
      </c>
    </row>
    <row r="115" spans="1:8" x14ac:dyDescent="0.2">
      <c r="A115">
        <f t="shared" si="34"/>
        <v>4</v>
      </c>
      <c r="B115">
        <f ca="1">VLOOKUP('Optional Challenge'!B120,$A$7:$B$11,2)</f>
        <v>1000</v>
      </c>
      <c r="C115">
        <f t="shared" ca="1" si="28"/>
        <v>1000</v>
      </c>
      <c r="D115" s="1">
        <f t="shared" si="29"/>
        <v>14300</v>
      </c>
      <c r="E115" s="1">
        <f t="shared" ca="1" si="30"/>
        <v>10000</v>
      </c>
      <c r="F115">
        <f t="shared" ca="1" si="31"/>
        <v>1600</v>
      </c>
      <c r="G115" s="1">
        <f t="shared" ca="1" si="32"/>
        <v>4000</v>
      </c>
      <c r="H115" s="1">
        <f t="shared" ca="1" si="33"/>
        <v>-300</v>
      </c>
    </row>
    <row r="116" spans="1:8" x14ac:dyDescent="0.2">
      <c r="A116">
        <f t="shared" si="34"/>
        <v>5</v>
      </c>
      <c r="B116">
        <f ca="1">VLOOKUP('Optional Challenge'!B121,$A$7:$B$11,2)</f>
        <v>2500</v>
      </c>
      <c r="C116">
        <f t="shared" ca="1" si="28"/>
        <v>2500</v>
      </c>
      <c r="D116" s="1">
        <f t="shared" si="29"/>
        <v>14300</v>
      </c>
      <c r="E116" s="1">
        <f t="shared" ca="1" si="30"/>
        <v>25000</v>
      </c>
      <c r="F116">
        <f t="shared" ca="1" si="31"/>
        <v>100</v>
      </c>
      <c r="G116" s="1">
        <f t="shared" ca="1" si="32"/>
        <v>250</v>
      </c>
      <c r="H116" s="1">
        <f t="shared" ca="1" si="33"/>
        <v>10950</v>
      </c>
    </row>
    <row r="117" spans="1:8" x14ac:dyDescent="0.2">
      <c r="A117">
        <f t="shared" si="34"/>
        <v>6</v>
      </c>
      <c r="B117">
        <f ca="1">VLOOKUP('Optional Challenge'!B122,$A$7:$B$11,2)</f>
        <v>1500</v>
      </c>
      <c r="C117">
        <f t="shared" ca="1" si="28"/>
        <v>1500</v>
      </c>
      <c r="D117" s="1">
        <f t="shared" si="29"/>
        <v>14300</v>
      </c>
      <c r="E117" s="1">
        <f t="shared" ca="1" si="30"/>
        <v>15000</v>
      </c>
      <c r="F117">
        <f t="shared" ca="1" si="31"/>
        <v>1100</v>
      </c>
      <c r="G117" s="1">
        <f t="shared" ca="1" si="32"/>
        <v>2750</v>
      </c>
      <c r="H117" s="1">
        <f t="shared" ca="1" si="33"/>
        <v>3450</v>
      </c>
    </row>
    <row r="118" spans="1:8" x14ac:dyDescent="0.2">
      <c r="A118">
        <f t="shared" si="34"/>
        <v>7</v>
      </c>
      <c r="B118">
        <f ca="1">VLOOKUP('Optional Challenge'!B123,$A$7:$B$11,2)</f>
        <v>1000</v>
      </c>
      <c r="C118">
        <f t="shared" ca="1" si="28"/>
        <v>1000</v>
      </c>
      <c r="D118" s="1">
        <f t="shared" si="29"/>
        <v>14300</v>
      </c>
      <c r="E118" s="1">
        <f t="shared" ca="1" si="30"/>
        <v>10000</v>
      </c>
      <c r="F118">
        <f t="shared" ca="1" si="31"/>
        <v>1600</v>
      </c>
      <c r="G118" s="1">
        <f t="shared" ca="1" si="32"/>
        <v>4000</v>
      </c>
      <c r="H118" s="1">
        <f t="shared" ca="1" si="33"/>
        <v>-300</v>
      </c>
    </row>
    <row r="119" spans="1:8" x14ac:dyDescent="0.2">
      <c r="A119">
        <f t="shared" si="34"/>
        <v>8</v>
      </c>
      <c r="B119">
        <f ca="1">VLOOKUP('Optional Challenge'!B124,$A$7:$B$11,2)</f>
        <v>1000</v>
      </c>
      <c r="C119">
        <f t="shared" ca="1" si="28"/>
        <v>1000</v>
      </c>
      <c r="D119" s="1">
        <f t="shared" si="29"/>
        <v>14300</v>
      </c>
      <c r="E119" s="1">
        <f t="shared" ca="1" si="30"/>
        <v>10000</v>
      </c>
      <c r="F119">
        <f t="shared" ca="1" si="31"/>
        <v>1600</v>
      </c>
      <c r="G119" s="1">
        <f t="shared" ca="1" si="32"/>
        <v>4000</v>
      </c>
      <c r="H119" s="1">
        <f t="shared" ca="1" si="33"/>
        <v>-300</v>
      </c>
    </row>
    <row r="120" spans="1:8" x14ac:dyDescent="0.2">
      <c r="A120">
        <f t="shared" si="34"/>
        <v>9</v>
      </c>
      <c r="B120">
        <f ca="1">VLOOKUP('Optional Challenge'!B125,$A$7:$B$11,2)</f>
        <v>2500</v>
      </c>
      <c r="C120">
        <f t="shared" ca="1" si="28"/>
        <v>2500</v>
      </c>
      <c r="D120" s="1">
        <f t="shared" si="29"/>
        <v>14300</v>
      </c>
      <c r="E120" s="1">
        <f t="shared" ca="1" si="30"/>
        <v>25000</v>
      </c>
      <c r="F120">
        <f t="shared" ca="1" si="31"/>
        <v>100</v>
      </c>
      <c r="G120" s="1">
        <f t="shared" ca="1" si="32"/>
        <v>250</v>
      </c>
      <c r="H120" s="1">
        <f t="shared" ca="1" si="33"/>
        <v>10950</v>
      </c>
    </row>
    <row r="121" spans="1:8" x14ac:dyDescent="0.2">
      <c r="A121">
        <f t="shared" si="34"/>
        <v>10</v>
      </c>
      <c r="B121">
        <f ca="1">VLOOKUP('Optional Challenge'!B126,$A$7:$B$11,2)</f>
        <v>1500</v>
      </c>
      <c r="C121">
        <f t="shared" ca="1" si="28"/>
        <v>1500</v>
      </c>
      <c r="D121" s="1">
        <f t="shared" si="29"/>
        <v>14300</v>
      </c>
      <c r="E121" s="1">
        <f t="shared" ca="1" si="30"/>
        <v>15000</v>
      </c>
      <c r="F121">
        <f t="shared" ca="1" si="31"/>
        <v>1100</v>
      </c>
      <c r="G121" s="1">
        <f t="shared" ca="1" si="32"/>
        <v>2750</v>
      </c>
      <c r="H121" s="1">
        <f t="shared" ca="1" si="33"/>
        <v>3450</v>
      </c>
    </row>
    <row r="122" spans="1:8" x14ac:dyDescent="0.2">
      <c r="A122">
        <f t="shared" si="34"/>
        <v>11</v>
      </c>
      <c r="B122">
        <f ca="1">VLOOKUP('Optional Challenge'!B127,$A$7:$B$11,2)</f>
        <v>2000</v>
      </c>
      <c r="C122">
        <f t="shared" ca="1" si="28"/>
        <v>2000</v>
      </c>
      <c r="D122" s="1">
        <f t="shared" si="29"/>
        <v>14300</v>
      </c>
      <c r="E122" s="1">
        <f t="shared" ca="1" si="30"/>
        <v>20000</v>
      </c>
      <c r="F122">
        <f t="shared" ca="1" si="31"/>
        <v>600</v>
      </c>
      <c r="G122" s="1">
        <f t="shared" ca="1" si="32"/>
        <v>1500</v>
      </c>
      <c r="H122" s="1">
        <f t="shared" ca="1" si="33"/>
        <v>7200</v>
      </c>
    </row>
    <row r="123" spans="1:8" x14ac:dyDescent="0.2">
      <c r="A123">
        <f t="shared" si="34"/>
        <v>12</v>
      </c>
      <c r="B123">
        <f ca="1">VLOOKUP('Optional Challenge'!B128,$A$7:$B$11,2)</f>
        <v>1500</v>
      </c>
      <c r="C123">
        <f t="shared" ca="1" si="28"/>
        <v>1500</v>
      </c>
      <c r="D123" s="1">
        <f t="shared" si="29"/>
        <v>14300</v>
      </c>
      <c r="E123" s="1">
        <f t="shared" ca="1" si="30"/>
        <v>15000</v>
      </c>
      <c r="F123">
        <f t="shared" ca="1" si="31"/>
        <v>1100</v>
      </c>
      <c r="G123" s="1">
        <f t="shared" ca="1" si="32"/>
        <v>2750</v>
      </c>
      <c r="H123" s="1">
        <f t="shared" ca="1" si="33"/>
        <v>3450</v>
      </c>
    </row>
    <row r="124" spans="1:8" x14ac:dyDescent="0.2">
      <c r="A124">
        <f t="shared" si="34"/>
        <v>13</v>
      </c>
      <c r="B124">
        <f ca="1">VLOOKUP('Optional Challenge'!B129,$A$7:$B$11,2)</f>
        <v>2000</v>
      </c>
      <c r="C124">
        <f t="shared" ca="1" si="28"/>
        <v>2000</v>
      </c>
      <c r="D124" s="1">
        <f t="shared" si="29"/>
        <v>14300</v>
      </c>
      <c r="E124" s="1">
        <f t="shared" ca="1" si="30"/>
        <v>20000</v>
      </c>
      <c r="F124">
        <f t="shared" ca="1" si="31"/>
        <v>600</v>
      </c>
      <c r="G124" s="1">
        <f t="shared" ca="1" si="32"/>
        <v>1500</v>
      </c>
      <c r="H124" s="1">
        <f t="shared" ca="1" si="33"/>
        <v>7200</v>
      </c>
    </row>
    <row r="125" spans="1:8" x14ac:dyDescent="0.2">
      <c r="A125">
        <f t="shared" si="34"/>
        <v>14</v>
      </c>
      <c r="B125">
        <f ca="1">VLOOKUP('Optional Challenge'!B130,$A$7:$B$11,2)</f>
        <v>1500</v>
      </c>
      <c r="C125">
        <f t="shared" ca="1" si="28"/>
        <v>1500</v>
      </c>
      <c r="D125" s="1">
        <f t="shared" si="29"/>
        <v>14300</v>
      </c>
      <c r="E125" s="1">
        <f t="shared" ca="1" si="30"/>
        <v>15000</v>
      </c>
      <c r="F125">
        <f t="shared" ca="1" si="31"/>
        <v>1100</v>
      </c>
      <c r="G125" s="1">
        <f t="shared" ca="1" si="32"/>
        <v>2750</v>
      </c>
      <c r="H125" s="1">
        <f t="shared" ca="1" si="33"/>
        <v>3450</v>
      </c>
    </row>
    <row r="126" spans="1:8" x14ac:dyDescent="0.2">
      <c r="A126">
        <f t="shared" si="34"/>
        <v>15</v>
      </c>
      <c r="B126">
        <f ca="1">VLOOKUP('Optional Challenge'!B131,$A$7:$B$11,2)</f>
        <v>2000</v>
      </c>
      <c r="C126">
        <f t="shared" ca="1" si="28"/>
        <v>2000</v>
      </c>
      <c r="D126" s="1">
        <f t="shared" si="29"/>
        <v>14300</v>
      </c>
      <c r="E126" s="1">
        <f t="shared" ca="1" si="30"/>
        <v>20000</v>
      </c>
      <c r="F126">
        <f t="shared" ca="1" si="31"/>
        <v>600</v>
      </c>
      <c r="G126" s="1">
        <f t="shared" ca="1" si="32"/>
        <v>1500</v>
      </c>
      <c r="H126" s="1">
        <f t="shared" ca="1" si="33"/>
        <v>7200</v>
      </c>
    </row>
    <row r="127" spans="1:8" x14ac:dyDescent="0.2">
      <c r="A127">
        <f t="shared" si="34"/>
        <v>16</v>
      </c>
      <c r="B127">
        <f ca="1">VLOOKUP('Optional Challenge'!B132,$A$7:$B$11,2)</f>
        <v>3000</v>
      </c>
      <c r="C127">
        <f t="shared" ca="1" si="28"/>
        <v>2600</v>
      </c>
      <c r="D127" s="1">
        <f t="shared" si="29"/>
        <v>14300</v>
      </c>
      <c r="E127" s="1">
        <f t="shared" ca="1" si="30"/>
        <v>26000</v>
      </c>
      <c r="F127">
        <f t="shared" ca="1" si="31"/>
        <v>0</v>
      </c>
      <c r="G127" s="1">
        <f t="shared" ca="1" si="32"/>
        <v>0</v>
      </c>
      <c r="H127" s="1">
        <f t="shared" ca="1" si="33"/>
        <v>11700</v>
      </c>
    </row>
    <row r="128" spans="1:8" x14ac:dyDescent="0.2">
      <c r="A128">
        <f t="shared" si="34"/>
        <v>17</v>
      </c>
      <c r="B128">
        <f ca="1">VLOOKUP('Optional Challenge'!B133,$A$7:$B$11,2)</f>
        <v>2000</v>
      </c>
      <c r="C128">
        <f t="shared" ca="1" si="28"/>
        <v>2000</v>
      </c>
      <c r="D128" s="1">
        <f t="shared" si="29"/>
        <v>14300</v>
      </c>
      <c r="E128" s="1">
        <f t="shared" ca="1" si="30"/>
        <v>20000</v>
      </c>
      <c r="F128">
        <f t="shared" ca="1" si="31"/>
        <v>600</v>
      </c>
      <c r="G128" s="1">
        <f t="shared" ca="1" si="32"/>
        <v>1500</v>
      </c>
      <c r="H128" s="1">
        <f t="shared" ca="1" si="33"/>
        <v>7200</v>
      </c>
    </row>
    <row r="129" spans="1:8" x14ac:dyDescent="0.2">
      <c r="A129">
        <f t="shared" si="34"/>
        <v>18</v>
      </c>
      <c r="B129">
        <f ca="1">VLOOKUP('Optional Challenge'!B134,$A$7:$B$11,2)</f>
        <v>1500</v>
      </c>
      <c r="C129">
        <f t="shared" ca="1" si="28"/>
        <v>1500</v>
      </c>
      <c r="D129" s="1">
        <f t="shared" si="29"/>
        <v>14300</v>
      </c>
      <c r="E129" s="1">
        <f t="shared" ca="1" si="30"/>
        <v>15000</v>
      </c>
      <c r="F129">
        <f t="shared" ca="1" si="31"/>
        <v>1100</v>
      </c>
      <c r="G129" s="1">
        <f t="shared" ca="1" si="32"/>
        <v>2750</v>
      </c>
      <c r="H129" s="1">
        <f t="shared" ca="1" si="33"/>
        <v>3450</v>
      </c>
    </row>
    <row r="130" spans="1:8" x14ac:dyDescent="0.2">
      <c r="A130">
        <f t="shared" si="34"/>
        <v>19</v>
      </c>
      <c r="B130">
        <f ca="1">VLOOKUP('Optional Challenge'!B135,$A$7:$B$11,2)</f>
        <v>2500</v>
      </c>
      <c r="C130">
        <f t="shared" ca="1" si="28"/>
        <v>2500</v>
      </c>
      <c r="D130" s="1">
        <f t="shared" si="29"/>
        <v>14300</v>
      </c>
      <c r="E130" s="1">
        <f t="shared" ca="1" si="30"/>
        <v>25000</v>
      </c>
      <c r="F130">
        <f t="shared" ca="1" si="31"/>
        <v>100</v>
      </c>
      <c r="G130" s="1">
        <f t="shared" ca="1" si="32"/>
        <v>250</v>
      </c>
      <c r="H130" s="1">
        <f t="shared" ca="1" si="33"/>
        <v>10950</v>
      </c>
    </row>
    <row r="131" spans="1:8" ht="13.5" thickBot="1" x14ac:dyDescent="0.25">
      <c r="A131">
        <f t="shared" si="34"/>
        <v>20</v>
      </c>
      <c r="B131">
        <f ca="1">VLOOKUP('Optional Challenge'!B136,$A$7:$B$11,2)</f>
        <v>1000</v>
      </c>
      <c r="C131">
        <f t="shared" ca="1" si="28"/>
        <v>1000</v>
      </c>
      <c r="D131" s="1">
        <f t="shared" si="29"/>
        <v>14300</v>
      </c>
      <c r="E131" s="1">
        <f ca="1">$B$3*C131</f>
        <v>10000</v>
      </c>
      <c r="F131">
        <f t="shared" ca="1" si="31"/>
        <v>1600</v>
      </c>
      <c r="G131" s="1">
        <f ca="1">$B$4*F131</f>
        <v>4000</v>
      </c>
      <c r="H131" s="1">
        <f t="shared" ca="1" si="33"/>
        <v>-300</v>
      </c>
    </row>
    <row r="132" spans="1:8" ht="14.25" thickTop="1" thickBot="1" x14ac:dyDescent="0.25">
      <c r="G132" s="5" t="s">
        <v>8</v>
      </c>
      <c r="H132" s="6">
        <f ca="1">AVERAGE(H112:H131)</f>
        <v>5212.5</v>
      </c>
    </row>
    <row r="133" spans="1:8" ht="13.5" thickTop="1" x14ac:dyDescent="0.2"/>
  </sheetData>
  <mergeCells count="2">
    <mergeCell ref="D11:I11"/>
    <mergeCell ref="E5:H9"/>
  </mergeCells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tabSelected="1" workbookViewId="0"/>
  </sheetViews>
  <sheetFormatPr defaultColWidth="12.85546875" defaultRowHeight="12.75" x14ac:dyDescent="0.2"/>
  <cols>
    <col min="1" max="1" width="13.5703125" customWidth="1"/>
    <col min="2" max="2" width="10.42578125" customWidth="1"/>
    <col min="3" max="3" width="12.85546875" customWidth="1"/>
    <col min="4" max="5" width="10.7109375" customWidth="1"/>
    <col min="6" max="6" width="12.7109375" bestFit="1" customWidth="1"/>
    <col min="7" max="7" width="9.28515625" customWidth="1"/>
    <col min="8" max="8" width="10" customWidth="1"/>
    <col min="9" max="9" width="9.42578125" customWidth="1"/>
    <col min="10" max="10" width="12.140625" customWidth="1"/>
    <col min="11" max="11" width="10.42578125" customWidth="1"/>
  </cols>
  <sheetData>
    <row r="1" spans="1:9" ht="15.75" x14ac:dyDescent="0.25">
      <c r="A1" s="3" t="s">
        <v>15</v>
      </c>
    </row>
    <row r="2" spans="1:9" ht="12.75" customHeight="1" thickBot="1" x14ac:dyDescent="0.3">
      <c r="A2" s="3"/>
    </row>
    <row r="3" spans="1:9" ht="15" customHeight="1" x14ac:dyDescent="0.25">
      <c r="A3" s="3" t="s">
        <v>25</v>
      </c>
      <c r="E3" s="60" t="s">
        <v>42</v>
      </c>
      <c r="F3" s="52"/>
      <c r="G3" s="52"/>
      <c r="H3" s="53"/>
    </row>
    <row r="4" spans="1:9" ht="12.75" customHeight="1" x14ac:dyDescent="0.2">
      <c r="A4" s="19" t="s">
        <v>26</v>
      </c>
      <c r="B4" s="41">
        <f>'By-hand'!B2</f>
        <v>5.5</v>
      </c>
      <c r="E4" s="54"/>
      <c r="F4" s="55"/>
      <c r="G4" s="55"/>
      <c r="H4" s="56"/>
    </row>
    <row r="5" spans="1:9" ht="12.75" customHeight="1" x14ac:dyDescent="0.2">
      <c r="A5" s="19" t="s">
        <v>27</v>
      </c>
      <c r="B5" s="41">
        <f>'By-hand'!B3</f>
        <v>10</v>
      </c>
      <c r="E5" s="54"/>
      <c r="F5" s="55"/>
      <c r="G5" s="55"/>
      <c r="H5" s="56"/>
    </row>
    <row r="6" spans="1:9" ht="12.75" customHeight="1" x14ac:dyDescent="0.2">
      <c r="A6" s="21" t="s">
        <v>28</v>
      </c>
      <c r="B6" s="41">
        <f>'By-hand'!B4</f>
        <v>2.5</v>
      </c>
      <c r="E6" s="54"/>
      <c r="F6" s="55"/>
      <c r="G6" s="55"/>
      <c r="H6" s="56"/>
    </row>
    <row r="7" spans="1:9" ht="12.75" customHeight="1" x14ac:dyDescent="0.2">
      <c r="A7" s="28" t="s">
        <v>34</v>
      </c>
      <c r="B7" s="34">
        <v>0.5</v>
      </c>
      <c r="E7" s="54"/>
      <c r="F7" s="55"/>
      <c r="G7" s="55"/>
      <c r="H7" s="56"/>
    </row>
    <row r="8" spans="1:9" s="22" customFormat="1" ht="12.75" customHeight="1" x14ac:dyDescent="0.2">
      <c r="A8" s="23" t="s">
        <v>20</v>
      </c>
      <c r="B8" s="23" t="s">
        <v>2</v>
      </c>
      <c r="C8" s="23" t="s">
        <v>7</v>
      </c>
      <c r="D8"/>
      <c r="E8" s="54"/>
      <c r="F8" s="55"/>
      <c r="G8" s="55"/>
      <c r="H8" s="56"/>
      <c r="I8"/>
    </row>
    <row r="9" spans="1:9" ht="12.75" customHeight="1" thickBot="1" x14ac:dyDescent="0.25">
      <c r="A9">
        <v>0</v>
      </c>
      <c r="B9">
        <v>1000</v>
      </c>
      <c r="C9">
        <v>0.3</v>
      </c>
      <c r="E9" s="57"/>
      <c r="F9" s="58"/>
      <c r="G9" s="58"/>
      <c r="H9" s="59"/>
    </row>
    <row r="10" spans="1:9" ht="12.75" customHeight="1" thickBot="1" x14ac:dyDescent="0.25">
      <c r="A10">
        <f>A9+C9</f>
        <v>0.3</v>
      </c>
      <c r="B10">
        <v>1500</v>
      </c>
      <c r="C10">
        <v>0.2</v>
      </c>
    </row>
    <row r="11" spans="1:9" ht="12.75" customHeight="1" thickTop="1" x14ac:dyDescent="0.2">
      <c r="A11">
        <f>A10+C10</f>
        <v>0.5</v>
      </c>
      <c r="B11">
        <v>2000</v>
      </c>
      <c r="C11">
        <v>0.25</v>
      </c>
      <c r="D11" s="43" t="s">
        <v>23</v>
      </c>
      <c r="E11" s="30"/>
      <c r="F11" s="30"/>
      <c r="G11" s="30"/>
      <c r="H11" s="30"/>
      <c r="I11" s="31"/>
    </row>
    <row r="12" spans="1:9" ht="12.75" customHeight="1" x14ac:dyDescent="0.2">
      <c r="A12">
        <f>A11+C11</f>
        <v>0.75</v>
      </c>
      <c r="B12">
        <v>2500</v>
      </c>
      <c r="C12">
        <v>0.2</v>
      </c>
      <c r="D12" s="24" t="s">
        <v>21</v>
      </c>
      <c r="E12" s="10">
        <v>1000</v>
      </c>
      <c r="F12" s="10">
        <v>1400</v>
      </c>
      <c r="G12" s="10">
        <v>1800</v>
      </c>
      <c r="H12" s="10">
        <v>2200</v>
      </c>
      <c r="I12" s="11">
        <v>2600</v>
      </c>
    </row>
    <row r="13" spans="1:9" ht="12.75" customHeight="1" x14ac:dyDescent="0.2">
      <c r="A13">
        <f>A12+C12</f>
        <v>0.95</v>
      </c>
      <c r="B13">
        <v>3000</v>
      </c>
      <c r="C13">
        <v>0.05</v>
      </c>
      <c r="D13" s="24" t="s">
        <v>22</v>
      </c>
      <c r="E13" s="12">
        <f ca="1">M41</f>
        <v>4500</v>
      </c>
      <c r="F13" s="12">
        <f ca="1">M65</f>
        <v>6000</v>
      </c>
      <c r="G13" s="12">
        <f ca="1">M89</f>
        <v>6143.5</v>
      </c>
      <c r="H13" s="12">
        <f ca="1">M113</f>
        <v>8093.75</v>
      </c>
      <c r="I13" s="13">
        <f ca="1">M137</f>
        <v>7218.75</v>
      </c>
    </row>
    <row r="14" spans="1:9" ht="12.75" customHeight="1" x14ac:dyDescent="0.2">
      <c r="D14" s="24" t="s">
        <v>24</v>
      </c>
      <c r="E14" s="10" t="str">
        <f ca="1">IF(E13=MAX($E$13:$I$13),"*"," ")</f>
        <v xml:space="preserve"> </v>
      </c>
      <c r="F14" s="10" t="str">
        <f ca="1">IF(F13=MAX($E$13:$I$13),"*"," ")</f>
        <v xml:space="preserve"> </v>
      </c>
      <c r="G14" s="10" t="str">
        <f ca="1">IF(G13=MAX($E$13:$I$13),"*"," ")</f>
        <v xml:space="preserve"> </v>
      </c>
      <c r="H14" s="10" t="str">
        <f ca="1">IF(H13=MAX($E$13:$I$13),"*"," ")</f>
        <v>*</v>
      </c>
      <c r="I14" s="11" t="str">
        <f ca="1">IF(I13=MAX($E$13:$I$13),"*"," ")</f>
        <v xml:space="preserve"> </v>
      </c>
    </row>
    <row r="15" spans="1:9" ht="27" customHeight="1" thickBot="1" x14ac:dyDescent="0.25">
      <c r="A15" s="23" t="s">
        <v>10</v>
      </c>
      <c r="B15" s="20"/>
      <c r="D15" s="44" t="s">
        <v>41</v>
      </c>
      <c r="E15" s="45">
        <f ca="1">AVERAGE(N21:N40)</f>
        <v>0</v>
      </c>
      <c r="F15" s="45">
        <f ca="1">AVERAGE(N45:N64)</f>
        <v>150</v>
      </c>
      <c r="G15" s="45">
        <f ca="1">AVERAGE(N69:N88)</f>
        <v>968.5</v>
      </c>
      <c r="H15" s="45">
        <f ca="1">AVERAGE(N93:N112)</f>
        <v>893.75</v>
      </c>
      <c r="I15" s="46">
        <f ca="1">AVERAGE(N117:N136)</f>
        <v>2006.25</v>
      </c>
    </row>
    <row r="16" spans="1:9" ht="12.75" customHeight="1" thickTop="1" x14ac:dyDescent="0.2">
      <c r="A16" s="19" t="s">
        <v>29</v>
      </c>
      <c r="B16">
        <v>1500</v>
      </c>
    </row>
    <row r="17" spans="1:29" ht="12.75" customHeight="1" x14ac:dyDescent="0.2">
      <c r="A17" s="21" t="s">
        <v>30</v>
      </c>
      <c r="B17">
        <v>500</v>
      </c>
    </row>
    <row r="18" spans="1:29" x14ac:dyDescent="0.2">
      <c r="C18" s="9"/>
    </row>
    <row r="19" spans="1:29" ht="31.5" x14ac:dyDescent="0.25">
      <c r="A19" s="4" t="s">
        <v>0</v>
      </c>
      <c r="B19" s="3">
        <v>1000</v>
      </c>
    </row>
    <row r="20" spans="1:29" s="32" customFormat="1" ht="39" x14ac:dyDescent="0.25">
      <c r="A20" s="7" t="s">
        <v>1</v>
      </c>
      <c r="B20" s="27" t="s">
        <v>32</v>
      </c>
      <c r="C20" s="7" t="s">
        <v>2</v>
      </c>
      <c r="D20" s="7" t="s">
        <v>3</v>
      </c>
      <c r="E20" s="33" t="s">
        <v>33</v>
      </c>
      <c r="F20" s="7" t="s">
        <v>13</v>
      </c>
      <c r="G20" s="27" t="s">
        <v>31</v>
      </c>
      <c r="H20" s="27" t="s">
        <v>37</v>
      </c>
      <c r="I20" s="7" t="s">
        <v>14</v>
      </c>
      <c r="J20" s="27" t="s">
        <v>36</v>
      </c>
      <c r="K20" s="7" t="s">
        <v>12</v>
      </c>
      <c r="L20" s="7" t="s">
        <v>5</v>
      </c>
      <c r="M20" s="7" t="s">
        <v>6</v>
      </c>
      <c r="N20" s="27" t="s">
        <v>40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>
        <v>1</v>
      </c>
      <c r="B21">
        <f ca="1">RAND()</f>
        <v>0.39134252474902897</v>
      </c>
      <c r="C21">
        <f ca="1">VLOOKUP(B21,$A$9:$B$13,2)</f>
        <v>1500</v>
      </c>
      <c r="D21" s="1">
        <f t="shared" ref="D21:D40" si="0">$B$4*$B$19</f>
        <v>5500</v>
      </c>
      <c r="E21">
        <f ca="1">MIN(C21,$B$19)</f>
        <v>1000</v>
      </c>
      <c r="F21" s="1">
        <f ca="1">E21*$B$5</f>
        <v>10000</v>
      </c>
      <c r="G21" s="2">
        <f t="shared" ref="G21:G40" ca="1" si="1">RAND()</f>
        <v>0.50095195861917918</v>
      </c>
      <c r="H21" s="18">
        <f ca="1">MAX(0,ROUND(NORMINV(G21,$B$16,$B$17),0))</f>
        <v>1501</v>
      </c>
      <c r="I21">
        <f ca="1">IF(C21&gt;=$B$19,0,(MIN(INT(H21),$B$19-C21)))</f>
        <v>0</v>
      </c>
      <c r="J21" s="1">
        <f ca="1">($B$5*(1-$B$7))* I21</f>
        <v>0</v>
      </c>
      <c r="K21" s="2">
        <f t="shared" ref="K21:K40" ca="1" si="2">IF((C21+I21)&gt;=$B$19,0,($B$19-(C21+I21)))</f>
        <v>0</v>
      </c>
      <c r="L21" s="1">
        <f ca="1">$B$6*K21</f>
        <v>0</v>
      </c>
      <c r="M21" s="1">
        <f ca="1">F21+J21+L21-D21</f>
        <v>4500</v>
      </c>
      <c r="N21" s="1">
        <f ca="1">M21-Solution!H16</f>
        <v>0</v>
      </c>
    </row>
    <row r="22" spans="1:29" x14ac:dyDescent="0.2">
      <c r="A22">
        <f t="shared" ref="A22:A40" si="3">A21+1</f>
        <v>2</v>
      </c>
      <c r="B22">
        <f t="shared" ref="B22:B40" ca="1" si="4">RAND()</f>
        <v>0.81060523483318325</v>
      </c>
      <c r="C22">
        <f t="shared" ref="C22:C40" ca="1" si="5">VLOOKUP(B22,$A$9:$B$13,2)</f>
        <v>2500</v>
      </c>
      <c r="D22" s="1">
        <f t="shared" si="0"/>
        <v>5500</v>
      </c>
      <c r="E22">
        <f t="shared" ref="E22:E40" ca="1" si="6">MIN(C22,$B$19)</f>
        <v>1000</v>
      </c>
      <c r="F22" s="1">
        <f t="shared" ref="F22:F40" ca="1" si="7">E22*$B$5</f>
        <v>10000</v>
      </c>
      <c r="G22" s="2">
        <f t="shared" ca="1" si="1"/>
        <v>0.12449471951909219</v>
      </c>
      <c r="H22" s="18">
        <f t="shared" ref="H22:H40" ca="1" si="8">MAX(0,ROUND(NORMINV(G22,$B$16,$B$17),0))</f>
        <v>924</v>
      </c>
      <c r="I22">
        <f t="shared" ref="I22:I40" ca="1" si="9">IF(C22&gt;=$B$19,0,(MIN(INT(H22),$B$19-C22)))</f>
        <v>0</v>
      </c>
      <c r="J22" s="1">
        <f t="shared" ref="J22:J40" ca="1" si="10">($B$5*(1-$B$7))* I22</f>
        <v>0</v>
      </c>
      <c r="K22" s="2">
        <f t="shared" ca="1" si="2"/>
        <v>0</v>
      </c>
      <c r="L22" s="1">
        <f t="shared" ref="L22:L40" ca="1" si="11">$B$6*K22</f>
        <v>0</v>
      </c>
      <c r="M22" s="1">
        <f t="shared" ref="M22:M40" ca="1" si="12">F22+J22+L22-D22</f>
        <v>4500</v>
      </c>
      <c r="N22" s="1">
        <f ca="1">M22-Solution!H17</f>
        <v>0</v>
      </c>
    </row>
    <row r="23" spans="1:29" x14ac:dyDescent="0.2">
      <c r="A23">
        <f t="shared" si="3"/>
        <v>3</v>
      </c>
      <c r="B23">
        <f t="shared" ca="1" si="4"/>
        <v>0.3581672547886372</v>
      </c>
      <c r="C23">
        <f t="shared" ca="1" si="5"/>
        <v>1500</v>
      </c>
      <c r="D23" s="1">
        <f t="shared" si="0"/>
        <v>5500</v>
      </c>
      <c r="E23">
        <f t="shared" ca="1" si="6"/>
        <v>1000</v>
      </c>
      <c r="F23" s="1">
        <f t="shared" ca="1" si="7"/>
        <v>10000</v>
      </c>
      <c r="G23" s="2">
        <f t="shared" ca="1" si="1"/>
        <v>0.98672085497970663</v>
      </c>
      <c r="H23" s="18">
        <f t="shared" ca="1" si="8"/>
        <v>2609</v>
      </c>
      <c r="I23">
        <f t="shared" ca="1" si="9"/>
        <v>0</v>
      </c>
      <c r="J23" s="1">
        <f t="shared" ca="1" si="10"/>
        <v>0</v>
      </c>
      <c r="K23" s="2">
        <f t="shared" ca="1" si="2"/>
        <v>0</v>
      </c>
      <c r="L23" s="1">
        <f t="shared" ca="1" si="11"/>
        <v>0</v>
      </c>
      <c r="M23" s="1">
        <f t="shared" ca="1" si="12"/>
        <v>4500</v>
      </c>
      <c r="N23" s="1">
        <f ca="1">M23-Solution!H18</f>
        <v>0</v>
      </c>
    </row>
    <row r="24" spans="1:29" x14ac:dyDescent="0.2">
      <c r="A24">
        <f t="shared" si="3"/>
        <v>4</v>
      </c>
      <c r="B24">
        <f t="shared" ca="1" si="4"/>
        <v>1.6018114961077745E-2</v>
      </c>
      <c r="C24">
        <f t="shared" ca="1" si="5"/>
        <v>1000</v>
      </c>
      <c r="D24" s="1">
        <f t="shared" si="0"/>
        <v>5500</v>
      </c>
      <c r="E24">
        <f t="shared" ca="1" si="6"/>
        <v>1000</v>
      </c>
      <c r="F24" s="1">
        <f t="shared" ca="1" si="7"/>
        <v>10000</v>
      </c>
      <c r="G24" s="2">
        <f t="shared" ca="1" si="1"/>
        <v>0.51097463748820449</v>
      </c>
      <c r="H24" s="18">
        <f t="shared" ca="1" si="8"/>
        <v>1514</v>
      </c>
      <c r="I24">
        <f t="shared" ca="1" si="9"/>
        <v>0</v>
      </c>
      <c r="J24" s="1">
        <f t="shared" ca="1" si="10"/>
        <v>0</v>
      </c>
      <c r="K24" s="2">
        <f t="shared" ca="1" si="2"/>
        <v>0</v>
      </c>
      <c r="L24" s="1">
        <f t="shared" ca="1" si="11"/>
        <v>0</v>
      </c>
      <c r="M24" s="1">
        <f t="shared" ca="1" si="12"/>
        <v>4500</v>
      </c>
      <c r="N24" s="1">
        <f ca="1">M24-Solution!H19</f>
        <v>0</v>
      </c>
    </row>
    <row r="25" spans="1:29" x14ac:dyDescent="0.2">
      <c r="A25">
        <f t="shared" si="3"/>
        <v>5</v>
      </c>
      <c r="B25">
        <f t="shared" ca="1" si="4"/>
        <v>0.174619752072534</v>
      </c>
      <c r="C25">
        <f t="shared" ca="1" si="5"/>
        <v>1000</v>
      </c>
      <c r="D25" s="1">
        <f t="shared" si="0"/>
        <v>5500</v>
      </c>
      <c r="E25">
        <f t="shared" ca="1" si="6"/>
        <v>1000</v>
      </c>
      <c r="F25" s="1">
        <f t="shared" ca="1" si="7"/>
        <v>10000</v>
      </c>
      <c r="G25" s="2">
        <f t="shared" ca="1" si="1"/>
        <v>0.57769802973264572</v>
      </c>
      <c r="H25" s="18">
        <f t="shared" ca="1" si="8"/>
        <v>1598</v>
      </c>
      <c r="I25">
        <f t="shared" ca="1" si="9"/>
        <v>0</v>
      </c>
      <c r="J25" s="1">
        <f t="shared" ca="1" si="10"/>
        <v>0</v>
      </c>
      <c r="K25" s="2">
        <f t="shared" ca="1" si="2"/>
        <v>0</v>
      </c>
      <c r="L25" s="1">
        <f t="shared" ca="1" si="11"/>
        <v>0</v>
      </c>
      <c r="M25" s="1">
        <f t="shared" ca="1" si="12"/>
        <v>4500</v>
      </c>
      <c r="N25" s="1">
        <f ca="1">M25-Solution!H20</f>
        <v>0</v>
      </c>
    </row>
    <row r="26" spans="1:29" x14ac:dyDescent="0.2">
      <c r="A26">
        <f t="shared" si="3"/>
        <v>6</v>
      </c>
      <c r="B26">
        <f t="shared" ca="1" si="4"/>
        <v>0.61153967674440413</v>
      </c>
      <c r="C26">
        <f t="shared" ca="1" si="5"/>
        <v>2000</v>
      </c>
      <c r="D26" s="1">
        <f t="shared" si="0"/>
        <v>5500</v>
      </c>
      <c r="E26">
        <f t="shared" ca="1" si="6"/>
        <v>1000</v>
      </c>
      <c r="F26" s="1">
        <f t="shared" ca="1" si="7"/>
        <v>10000</v>
      </c>
      <c r="G26" s="2">
        <f t="shared" ca="1" si="1"/>
        <v>0.26266986125791469</v>
      </c>
      <c r="H26" s="18">
        <f t="shared" ca="1" si="8"/>
        <v>1182</v>
      </c>
      <c r="I26">
        <f t="shared" ca="1" si="9"/>
        <v>0</v>
      </c>
      <c r="J26" s="1">
        <f t="shared" ca="1" si="10"/>
        <v>0</v>
      </c>
      <c r="K26" s="2">
        <f t="shared" ca="1" si="2"/>
        <v>0</v>
      </c>
      <c r="L26" s="1">
        <f t="shared" ca="1" si="11"/>
        <v>0</v>
      </c>
      <c r="M26" s="1">
        <f t="shared" ca="1" si="12"/>
        <v>4500</v>
      </c>
      <c r="N26" s="1">
        <f ca="1">M26-Solution!H21</f>
        <v>0</v>
      </c>
    </row>
    <row r="27" spans="1:29" x14ac:dyDescent="0.2">
      <c r="A27">
        <f t="shared" si="3"/>
        <v>7</v>
      </c>
      <c r="B27">
        <f t="shared" ca="1" si="4"/>
        <v>0.2697751597376673</v>
      </c>
      <c r="C27">
        <f t="shared" ca="1" si="5"/>
        <v>1000</v>
      </c>
      <c r="D27" s="1">
        <f t="shared" si="0"/>
        <v>5500</v>
      </c>
      <c r="E27">
        <f t="shared" ca="1" si="6"/>
        <v>1000</v>
      </c>
      <c r="F27" s="1">
        <f t="shared" ca="1" si="7"/>
        <v>10000</v>
      </c>
      <c r="G27" s="2">
        <f t="shared" ca="1" si="1"/>
        <v>0.31206479342857585</v>
      </c>
      <c r="H27" s="18">
        <f t="shared" ca="1" si="8"/>
        <v>1255</v>
      </c>
      <c r="I27">
        <f t="shared" ca="1" si="9"/>
        <v>0</v>
      </c>
      <c r="J27" s="1">
        <f t="shared" ca="1" si="10"/>
        <v>0</v>
      </c>
      <c r="K27" s="2">
        <f t="shared" ca="1" si="2"/>
        <v>0</v>
      </c>
      <c r="L27" s="1">
        <f t="shared" ca="1" si="11"/>
        <v>0</v>
      </c>
      <c r="M27" s="1">
        <f t="shared" ca="1" si="12"/>
        <v>4500</v>
      </c>
      <c r="N27" s="1">
        <f ca="1">M27-Solution!H22</f>
        <v>0</v>
      </c>
    </row>
    <row r="28" spans="1:29" x14ac:dyDescent="0.2">
      <c r="A28">
        <f t="shared" si="3"/>
        <v>8</v>
      </c>
      <c r="B28">
        <f t="shared" ca="1" si="4"/>
        <v>0.42460694429260903</v>
      </c>
      <c r="C28">
        <f t="shared" ca="1" si="5"/>
        <v>1500</v>
      </c>
      <c r="D28" s="1">
        <f t="shared" si="0"/>
        <v>5500</v>
      </c>
      <c r="E28">
        <f t="shared" ca="1" si="6"/>
        <v>1000</v>
      </c>
      <c r="F28" s="1">
        <f t="shared" ca="1" si="7"/>
        <v>10000</v>
      </c>
      <c r="G28" s="2">
        <f t="shared" ca="1" si="1"/>
        <v>0.5408612799008391</v>
      </c>
      <c r="H28" s="18">
        <f t="shared" ca="1" si="8"/>
        <v>1551</v>
      </c>
      <c r="I28">
        <f t="shared" ca="1" si="9"/>
        <v>0</v>
      </c>
      <c r="J28" s="1">
        <f t="shared" ca="1" si="10"/>
        <v>0</v>
      </c>
      <c r="K28" s="2">
        <f t="shared" ca="1" si="2"/>
        <v>0</v>
      </c>
      <c r="L28" s="1">
        <f t="shared" ca="1" si="11"/>
        <v>0</v>
      </c>
      <c r="M28" s="1">
        <f t="shared" ca="1" si="12"/>
        <v>4500</v>
      </c>
      <c r="N28" s="1">
        <f ca="1">M28-Solution!H23</f>
        <v>0</v>
      </c>
    </row>
    <row r="29" spans="1:29" x14ac:dyDescent="0.2">
      <c r="A29">
        <f t="shared" si="3"/>
        <v>9</v>
      </c>
      <c r="B29">
        <f t="shared" ca="1" si="4"/>
        <v>0.87875844120732083</v>
      </c>
      <c r="C29">
        <f t="shared" ca="1" si="5"/>
        <v>2500</v>
      </c>
      <c r="D29" s="1">
        <f t="shared" si="0"/>
        <v>5500</v>
      </c>
      <c r="E29">
        <f t="shared" ca="1" si="6"/>
        <v>1000</v>
      </c>
      <c r="F29" s="1">
        <f t="shared" ca="1" si="7"/>
        <v>10000</v>
      </c>
      <c r="G29" s="2">
        <f t="shared" ca="1" si="1"/>
        <v>0.17233040721380322</v>
      </c>
      <c r="H29" s="18">
        <f t="shared" ca="1" si="8"/>
        <v>1028</v>
      </c>
      <c r="I29">
        <f t="shared" ca="1" si="9"/>
        <v>0</v>
      </c>
      <c r="J29" s="1">
        <f t="shared" ca="1" si="10"/>
        <v>0</v>
      </c>
      <c r="K29" s="2">
        <f t="shared" ca="1" si="2"/>
        <v>0</v>
      </c>
      <c r="L29" s="1">
        <f t="shared" ca="1" si="11"/>
        <v>0</v>
      </c>
      <c r="M29" s="1">
        <f t="shared" ca="1" si="12"/>
        <v>4500</v>
      </c>
      <c r="N29" s="1">
        <f ca="1">M29-Solution!H24</f>
        <v>0</v>
      </c>
    </row>
    <row r="30" spans="1:29" x14ac:dyDescent="0.2">
      <c r="A30">
        <f t="shared" si="3"/>
        <v>10</v>
      </c>
      <c r="B30">
        <f t="shared" ca="1" si="4"/>
        <v>8.2660149912096137E-2</v>
      </c>
      <c r="C30">
        <f t="shared" ca="1" si="5"/>
        <v>1000</v>
      </c>
      <c r="D30" s="1">
        <f t="shared" si="0"/>
        <v>5500</v>
      </c>
      <c r="E30">
        <f t="shared" ca="1" si="6"/>
        <v>1000</v>
      </c>
      <c r="F30" s="1">
        <f t="shared" ca="1" si="7"/>
        <v>10000</v>
      </c>
      <c r="G30" s="2">
        <f t="shared" ca="1" si="1"/>
        <v>0.60038059863897386</v>
      </c>
      <c r="H30" s="18">
        <f t="shared" ca="1" si="8"/>
        <v>1627</v>
      </c>
      <c r="I30">
        <f t="shared" ca="1" si="9"/>
        <v>0</v>
      </c>
      <c r="J30" s="1">
        <f t="shared" ca="1" si="10"/>
        <v>0</v>
      </c>
      <c r="K30" s="2">
        <f t="shared" ca="1" si="2"/>
        <v>0</v>
      </c>
      <c r="L30" s="1">
        <f t="shared" ca="1" si="11"/>
        <v>0</v>
      </c>
      <c r="M30" s="1">
        <f t="shared" ca="1" si="12"/>
        <v>4500</v>
      </c>
      <c r="N30" s="1">
        <f ca="1">M30-Solution!H25</f>
        <v>0</v>
      </c>
    </row>
    <row r="31" spans="1:29" x14ac:dyDescent="0.2">
      <c r="A31">
        <f t="shared" si="3"/>
        <v>11</v>
      </c>
      <c r="B31">
        <f t="shared" ca="1" si="4"/>
        <v>0.40287203287235107</v>
      </c>
      <c r="C31">
        <f t="shared" ca="1" si="5"/>
        <v>1500</v>
      </c>
      <c r="D31" s="1">
        <f t="shared" si="0"/>
        <v>5500</v>
      </c>
      <c r="E31">
        <f t="shared" ca="1" si="6"/>
        <v>1000</v>
      </c>
      <c r="F31" s="1">
        <f t="shared" ca="1" si="7"/>
        <v>10000</v>
      </c>
      <c r="G31" s="2">
        <f t="shared" ca="1" si="1"/>
        <v>9.7561673980321562E-2</v>
      </c>
      <c r="H31" s="18">
        <f t="shared" ca="1" si="8"/>
        <v>852</v>
      </c>
      <c r="I31">
        <f t="shared" ca="1" si="9"/>
        <v>0</v>
      </c>
      <c r="J31" s="1">
        <f t="shared" ca="1" si="10"/>
        <v>0</v>
      </c>
      <c r="K31" s="2">
        <f t="shared" ca="1" si="2"/>
        <v>0</v>
      </c>
      <c r="L31" s="1">
        <f t="shared" ca="1" si="11"/>
        <v>0</v>
      </c>
      <c r="M31" s="1">
        <f t="shared" ca="1" si="12"/>
        <v>4500</v>
      </c>
      <c r="N31" s="1">
        <f ca="1">M31-Solution!H26</f>
        <v>0</v>
      </c>
    </row>
    <row r="32" spans="1:29" x14ac:dyDescent="0.2">
      <c r="A32">
        <f t="shared" si="3"/>
        <v>12</v>
      </c>
      <c r="B32">
        <f t="shared" ca="1" si="4"/>
        <v>8.03257514733835E-3</v>
      </c>
      <c r="C32">
        <f t="shared" ca="1" si="5"/>
        <v>1000</v>
      </c>
      <c r="D32" s="1">
        <f t="shared" si="0"/>
        <v>5500</v>
      </c>
      <c r="E32">
        <f t="shared" ca="1" si="6"/>
        <v>1000</v>
      </c>
      <c r="F32" s="1">
        <f t="shared" ca="1" si="7"/>
        <v>10000</v>
      </c>
      <c r="G32" s="2">
        <f t="shared" ca="1" si="1"/>
        <v>0.3998813931910723</v>
      </c>
      <c r="H32" s="18">
        <f t="shared" ca="1" si="8"/>
        <v>1373</v>
      </c>
      <c r="I32">
        <f t="shared" ca="1" si="9"/>
        <v>0</v>
      </c>
      <c r="J32" s="1">
        <f t="shared" ca="1" si="10"/>
        <v>0</v>
      </c>
      <c r="K32" s="2">
        <f t="shared" ca="1" si="2"/>
        <v>0</v>
      </c>
      <c r="L32" s="1">
        <f t="shared" ca="1" si="11"/>
        <v>0</v>
      </c>
      <c r="M32" s="1">
        <f t="shared" ca="1" si="12"/>
        <v>4500</v>
      </c>
      <c r="N32" s="1">
        <f ca="1">M32-Solution!H27</f>
        <v>0</v>
      </c>
    </row>
    <row r="33" spans="1:14" x14ac:dyDescent="0.2">
      <c r="A33">
        <f t="shared" si="3"/>
        <v>13</v>
      </c>
      <c r="B33">
        <f t="shared" ca="1" si="4"/>
        <v>2.5916447994089875E-2</v>
      </c>
      <c r="C33">
        <f t="shared" ca="1" si="5"/>
        <v>1000</v>
      </c>
      <c r="D33" s="1">
        <f t="shared" si="0"/>
        <v>5500</v>
      </c>
      <c r="E33">
        <f t="shared" ca="1" si="6"/>
        <v>1000</v>
      </c>
      <c r="F33" s="1">
        <f t="shared" ca="1" si="7"/>
        <v>10000</v>
      </c>
      <c r="G33" s="2">
        <f t="shared" ca="1" si="1"/>
        <v>0.11149069921305044</v>
      </c>
      <c r="H33" s="18">
        <f t="shared" ca="1" si="8"/>
        <v>891</v>
      </c>
      <c r="I33">
        <f t="shared" ca="1" si="9"/>
        <v>0</v>
      </c>
      <c r="J33" s="1">
        <f t="shared" ca="1" si="10"/>
        <v>0</v>
      </c>
      <c r="K33" s="2">
        <f t="shared" ca="1" si="2"/>
        <v>0</v>
      </c>
      <c r="L33" s="1">
        <f t="shared" ca="1" si="11"/>
        <v>0</v>
      </c>
      <c r="M33" s="1">
        <f t="shared" ca="1" si="12"/>
        <v>4500</v>
      </c>
      <c r="N33" s="1">
        <f ca="1">M33-Solution!H28</f>
        <v>0</v>
      </c>
    </row>
    <row r="34" spans="1:14" x14ac:dyDescent="0.2">
      <c r="A34">
        <f t="shared" si="3"/>
        <v>14</v>
      </c>
      <c r="B34">
        <f t="shared" ca="1" si="4"/>
        <v>0.67430694409910974</v>
      </c>
      <c r="C34">
        <f t="shared" ca="1" si="5"/>
        <v>2000</v>
      </c>
      <c r="D34" s="1">
        <f t="shared" si="0"/>
        <v>5500</v>
      </c>
      <c r="E34">
        <f t="shared" ca="1" si="6"/>
        <v>1000</v>
      </c>
      <c r="F34" s="1">
        <f t="shared" ca="1" si="7"/>
        <v>10000</v>
      </c>
      <c r="G34" s="2">
        <f t="shared" ca="1" si="1"/>
        <v>0.40199652363006888</v>
      </c>
      <c r="H34" s="18">
        <f t="shared" ca="1" si="8"/>
        <v>1376</v>
      </c>
      <c r="I34">
        <f t="shared" ca="1" si="9"/>
        <v>0</v>
      </c>
      <c r="J34" s="1">
        <f t="shared" ca="1" si="10"/>
        <v>0</v>
      </c>
      <c r="K34" s="2">
        <f t="shared" ca="1" si="2"/>
        <v>0</v>
      </c>
      <c r="L34" s="1">
        <f t="shared" ca="1" si="11"/>
        <v>0</v>
      </c>
      <c r="M34" s="1">
        <f t="shared" ca="1" si="12"/>
        <v>4500</v>
      </c>
      <c r="N34" s="1">
        <f ca="1">M34-Solution!H29</f>
        <v>0</v>
      </c>
    </row>
    <row r="35" spans="1:14" x14ac:dyDescent="0.2">
      <c r="A35">
        <f t="shared" si="3"/>
        <v>15</v>
      </c>
      <c r="B35">
        <f t="shared" ca="1" si="4"/>
        <v>0.12312742495582685</v>
      </c>
      <c r="C35">
        <f t="shared" ca="1" si="5"/>
        <v>1000</v>
      </c>
      <c r="D35" s="1">
        <f t="shared" si="0"/>
        <v>5500</v>
      </c>
      <c r="E35">
        <f t="shared" ca="1" si="6"/>
        <v>1000</v>
      </c>
      <c r="F35" s="1">
        <f t="shared" ca="1" si="7"/>
        <v>10000</v>
      </c>
      <c r="G35" s="2">
        <f t="shared" ca="1" si="1"/>
        <v>0.8159693276465223</v>
      </c>
      <c r="H35" s="18">
        <f t="shared" ca="1" si="8"/>
        <v>1950</v>
      </c>
      <c r="I35">
        <f t="shared" ca="1" si="9"/>
        <v>0</v>
      </c>
      <c r="J35" s="1">
        <f t="shared" ca="1" si="10"/>
        <v>0</v>
      </c>
      <c r="K35" s="2">
        <f t="shared" ca="1" si="2"/>
        <v>0</v>
      </c>
      <c r="L35" s="1">
        <f t="shared" ca="1" si="11"/>
        <v>0</v>
      </c>
      <c r="M35" s="1">
        <f t="shared" ca="1" si="12"/>
        <v>4500</v>
      </c>
      <c r="N35" s="1">
        <f ca="1">M35-Solution!H30</f>
        <v>0</v>
      </c>
    </row>
    <row r="36" spans="1:14" x14ac:dyDescent="0.2">
      <c r="A36">
        <f t="shared" si="3"/>
        <v>16</v>
      </c>
      <c r="B36">
        <f t="shared" ca="1" si="4"/>
        <v>0.16270191794557254</v>
      </c>
      <c r="C36">
        <f t="shared" ca="1" si="5"/>
        <v>1000</v>
      </c>
      <c r="D36" s="1">
        <f t="shared" si="0"/>
        <v>5500</v>
      </c>
      <c r="E36">
        <f t="shared" ca="1" si="6"/>
        <v>1000</v>
      </c>
      <c r="F36" s="1">
        <f t="shared" ca="1" si="7"/>
        <v>10000</v>
      </c>
      <c r="G36" s="2">
        <f t="shared" ca="1" si="1"/>
        <v>0.78814701823993472</v>
      </c>
      <c r="H36" s="18">
        <f t="shared" ca="1" si="8"/>
        <v>1900</v>
      </c>
      <c r="I36">
        <f t="shared" ca="1" si="9"/>
        <v>0</v>
      </c>
      <c r="J36" s="1">
        <f t="shared" ca="1" si="10"/>
        <v>0</v>
      </c>
      <c r="K36" s="2">
        <f t="shared" ca="1" si="2"/>
        <v>0</v>
      </c>
      <c r="L36" s="1">
        <f t="shared" ca="1" si="11"/>
        <v>0</v>
      </c>
      <c r="M36" s="1">
        <f t="shared" ca="1" si="12"/>
        <v>4500</v>
      </c>
      <c r="N36" s="1">
        <f ca="1">M36-Solution!H31</f>
        <v>0</v>
      </c>
    </row>
    <row r="37" spans="1:14" x14ac:dyDescent="0.2">
      <c r="A37">
        <f t="shared" si="3"/>
        <v>17</v>
      </c>
      <c r="B37">
        <f t="shared" ca="1" si="4"/>
        <v>5.7426444124826892E-2</v>
      </c>
      <c r="C37">
        <f t="shared" ca="1" si="5"/>
        <v>1000</v>
      </c>
      <c r="D37" s="1">
        <f t="shared" si="0"/>
        <v>5500</v>
      </c>
      <c r="E37">
        <f t="shared" ca="1" si="6"/>
        <v>1000</v>
      </c>
      <c r="F37" s="1">
        <f t="shared" ca="1" si="7"/>
        <v>10000</v>
      </c>
      <c r="G37" s="2">
        <f t="shared" ca="1" si="1"/>
        <v>0.9855209575270284</v>
      </c>
      <c r="H37" s="18">
        <f t="shared" ca="1" si="8"/>
        <v>2592</v>
      </c>
      <c r="I37">
        <f t="shared" ca="1" si="9"/>
        <v>0</v>
      </c>
      <c r="J37" s="1">
        <f t="shared" ca="1" si="10"/>
        <v>0</v>
      </c>
      <c r="K37" s="2">
        <f t="shared" ca="1" si="2"/>
        <v>0</v>
      </c>
      <c r="L37" s="1">
        <f t="shared" ca="1" si="11"/>
        <v>0</v>
      </c>
      <c r="M37" s="1">
        <f t="shared" ca="1" si="12"/>
        <v>4500</v>
      </c>
      <c r="N37" s="1">
        <f ca="1">M37-Solution!H32</f>
        <v>0</v>
      </c>
    </row>
    <row r="38" spans="1:14" x14ac:dyDescent="0.2">
      <c r="A38">
        <f t="shared" si="3"/>
        <v>18</v>
      </c>
      <c r="B38">
        <f t="shared" ca="1" si="4"/>
        <v>0.18716850357887826</v>
      </c>
      <c r="C38">
        <f t="shared" ca="1" si="5"/>
        <v>1000</v>
      </c>
      <c r="D38" s="1">
        <f t="shared" si="0"/>
        <v>5500</v>
      </c>
      <c r="E38">
        <f t="shared" ca="1" si="6"/>
        <v>1000</v>
      </c>
      <c r="F38" s="1">
        <f t="shared" ca="1" si="7"/>
        <v>10000</v>
      </c>
      <c r="G38" s="2">
        <f t="shared" ca="1" si="1"/>
        <v>0.92892742835695985</v>
      </c>
      <c r="H38" s="18">
        <f t="shared" ca="1" si="8"/>
        <v>2234</v>
      </c>
      <c r="I38">
        <f t="shared" ca="1" si="9"/>
        <v>0</v>
      </c>
      <c r="J38" s="1">
        <f t="shared" ca="1" si="10"/>
        <v>0</v>
      </c>
      <c r="K38" s="2">
        <f t="shared" ca="1" si="2"/>
        <v>0</v>
      </c>
      <c r="L38" s="1">
        <f t="shared" ca="1" si="11"/>
        <v>0</v>
      </c>
      <c r="M38" s="1">
        <f t="shared" ca="1" si="12"/>
        <v>4500</v>
      </c>
      <c r="N38" s="1">
        <f ca="1">M38-Solution!H33</f>
        <v>0</v>
      </c>
    </row>
    <row r="39" spans="1:14" x14ac:dyDescent="0.2">
      <c r="A39">
        <f t="shared" si="3"/>
        <v>19</v>
      </c>
      <c r="B39">
        <f t="shared" ca="1" si="4"/>
        <v>0.52960013197494271</v>
      </c>
      <c r="C39">
        <f t="shared" ca="1" si="5"/>
        <v>2000</v>
      </c>
      <c r="D39" s="1">
        <f t="shared" si="0"/>
        <v>5500</v>
      </c>
      <c r="E39">
        <f t="shared" ca="1" si="6"/>
        <v>1000</v>
      </c>
      <c r="F39" s="1">
        <f t="shared" ca="1" si="7"/>
        <v>10000</v>
      </c>
      <c r="G39" s="2">
        <f t="shared" ca="1" si="1"/>
        <v>0.88852222054256969</v>
      </c>
      <c r="H39" s="18">
        <f t="shared" ca="1" si="8"/>
        <v>2109</v>
      </c>
      <c r="I39">
        <f t="shared" ca="1" si="9"/>
        <v>0</v>
      </c>
      <c r="J39" s="1">
        <f t="shared" ca="1" si="10"/>
        <v>0</v>
      </c>
      <c r="K39" s="2">
        <f t="shared" ca="1" si="2"/>
        <v>0</v>
      </c>
      <c r="L39" s="1">
        <f t="shared" ca="1" si="11"/>
        <v>0</v>
      </c>
      <c r="M39" s="1">
        <f t="shared" ca="1" si="12"/>
        <v>4500</v>
      </c>
      <c r="N39" s="1">
        <f ca="1">M39-Solution!H34</f>
        <v>0</v>
      </c>
    </row>
    <row r="40" spans="1:14" ht="13.5" thickBot="1" x14ac:dyDescent="0.25">
      <c r="A40">
        <f t="shared" si="3"/>
        <v>20</v>
      </c>
      <c r="B40">
        <f t="shared" ca="1" si="4"/>
        <v>0.16141662930664058</v>
      </c>
      <c r="C40">
        <f t="shared" ca="1" si="5"/>
        <v>1000</v>
      </c>
      <c r="D40" s="1">
        <f t="shared" si="0"/>
        <v>5500</v>
      </c>
      <c r="E40">
        <f t="shared" ca="1" si="6"/>
        <v>1000</v>
      </c>
      <c r="F40" s="1">
        <f t="shared" ca="1" si="7"/>
        <v>10000</v>
      </c>
      <c r="G40" s="2">
        <f t="shared" ca="1" si="1"/>
        <v>0.43340269707980572</v>
      </c>
      <c r="H40" s="18">
        <f t="shared" ca="1" si="8"/>
        <v>1416</v>
      </c>
      <c r="I40">
        <f t="shared" ca="1" si="9"/>
        <v>0</v>
      </c>
      <c r="J40" s="1">
        <f t="shared" ca="1" si="10"/>
        <v>0</v>
      </c>
      <c r="K40" s="2">
        <f t="shared" ca="1" si="2"/>
        <v>0</v>
      </c>
      <c r="L40" s="1">
        <f t="shared" ca="1" si="11"/>
        <v>0</v>
      </c>
      <c r="M40" s="1">
        <f t="shared" ca="1" si="12"/>
        <v>4500</v>
      </c>
      <c r="N40" s="1">
        <f ca="1">M40-Solution!H35</f>
        <v>0</v>
      </c>
    </row>
    <row r="41" spans="1:14" ht="27" thickTop="1" thickBot="1" x14ac:dyDescent="0.25">
      <c r="K41" s="2"/>
      <c r="L41" s="8" t="s">
        <v>8</v>
      </c>
      <c r="M41" s="6">
        <f ca="1">AVERAGE(M21:M40)</f>
        <v>4500</v>
      </c>
    </row>
    <row r="42" spans="1:14" ht="13.5" thickTop="1" x14ac:dyDescent="0.2">
      <c r="I42" s="2"/>
    </row>
    <row r="43" spans="1:14" ht="31.5" x14ac:dyDescent="0.25">
      <c r="A43" s="4" t="s">
        <v>0</v>
      </c>
      <c r="B43" s="3">
        <v>1400</v>
      </c>
      <c r="I43" s="2"/>
    </row>
    <row r="44" spans="1:14" ht="38.25" x14ac:dyDescent="0.2">
      <c r="A44" s="7" t="s">
        <v>1</v>
      </c>
      <c r="B44" s="27" t="s">
        <v>32</v>
      </c>
      <c r="C44" s="7" t="s">
        <v>2</v>
      </c>
      <c r="D44" s="7" t="s">
        <v>3</v>
      </c>
      <c r="E44" s="33" t="s">
        <v>33</v>
      </c>
      <c r="F44" s="7" t="s">
        <v>13</v>
      </c>
      <c r="G44" s="27" t="s">
        <v>31</v>
      </c>
      <c r="H44" s="7" t="s">
        <v>10</v>
      </c>
      <c r="I44" s="7" t="s">
        <v>14</v>
      </c>
      <c r="J44" s="7" t="s">
        <v>9</v>
      </c>
      <c r="K44" s="7" t="s">
        <v>12</v>
      </c>
      <c r="L44" s="7" t="s">
        <v>5</v>
      </c>
      <c r="M44" s="7" t="s">
        <v>6</v>
      </c>
      <c r="N44" s="42" t="s">
        <v>40</v>
      </c>
    </row>
    <row r="45" spans="1:14" x14ac:dyDescent="0.2">
      <c r="A45">
        <v>1</v>
      </c>
      <c r="B45">
        <f ca="1">RAND()</f>
        <v>0.94976783200776327</v>
      </c>
      <c r="C45">
        <f ca="1">VLOOKUP(B45,$A$9:$B$13,2)</f>
        <v>2500</v>
      </c>
      <c r="D45" s="1">
        <f t="shared" ref="D45:D64" si="13">$B$4*$B$43</f>
        <v>7700</v>
      </c>
      <c r="E45">
        <f ca="1">MIN(C45,$B$43)</f>
        <v>1400</v>
      </c>
      <c r="F45" s="1">
        <f ca="1">E45*$B$5</f>
        <v>14000</v>
      </c>
      <c r="G45" s="2">
        <f t="shared" ref="G45:G64" ca="1" si="14">RAND()</f>
        <v>0.86841873631636124</v>
      </c>
      <c r="H45" s="18">
        <f ca="1">MAX(0,ROUND(NORMINV(G45,$B$16,$B$17),0))</f>
        <v>2059</v>
      </c>
      <c r="I45">
        <f ca="1">IF(C45&gt;=$B$43,0,(MIN(INT(H45),$B$43-C45)))</f>
        <v>0</v>
      </c>
      <c r="J45" s="1">
        <f ca="1">($B$5*(1-$B$7))* I45</f>
        <v>0</v>
      </c>
      <c r="K45" s="2">
        <f ca="1">IF((C45+I45)&gt;=$B$43,0,($B$43-(C45+I45)))</f>
        <v>0</v>
      </c>
      <c r="L45" s="1">
        <f ca="1">$B$6*K45</f>
        <v>0</v>
      </c>
      <c r="M45" s="1">
        <f t="shared" ref="M45:M64" ca="1" si="15">F45+J45+L45-D45</f>
        <v>6300</v>
      </c>
      <c r="N45" s="1">
        <f ca="1">M45-Solution!H40</f>
        <v>0</v>
      </c>
    </row>
    <row r="46" spans="1:14" x14ac:dyDescent="0.2">
      <c r="A46">
        <f t="shared" ref="A46:A64" si="16">A45+1</f>
        <v>2</v>
      </c>
      <c r="B46">
        <f t="shared" ref="B46:B64" ca="1" si="17">RAND()</f>
        <v>0.36473072152797625</v>
      </c>
      <c r="C46">
        <f t="shared" ref="C46:C64" ca="1" si="18">VLOOKUP(B46,$A$9:$B$13,2)</f>
        <v>1500</v>
      </c>
      <c r="D46" s="1">
        <f t="shared" si="13"/>
        <v>7700</v>
      </c>
      <c r="E46">
        <f t="shared" ref="E46:E64" ca="1" si="19">MIN(C46,$B$43)</f>
        <v>1400</v>
      </c>
      <c r="F46" s="1">
        <f t="shared" ref="F46:F64" ca="1" si="20">E46*$B$5</f>
        <v>14000</v>
      </c>
      <c r="G46" s="2">
        <f t="shared" ca="1" si="14"/>
        <v>6.3573575089823864E-2</v>
      </c>
      <c r="H46" s="18">
        <f t="shared" ref="H46:H64" ca="1" si="21">MAX(0,ROUND(NORMINV(G46,$B$16,$B$17),0))</f>
        <v>737</v>
      </c>
      <c r="I46">
        <f t="shared" ref="I46:I64" ca="1" si="22">IF(C46&gt;=$B$43,0,(MIN(INT(H46),$B$43-C46)))</f>
        <v>0</v>
      </c>
      <c r="J46" s="1">
        <f t="shared" ref="J46:J64" ca="1" si="23">($B$5*(1-$B$7))* I46</f>
        <v>0</v>
      </c>
      <c r="K46" s="2">
        <f t="shared" ref="K46:K64" ca="1" si="24">IF((C46+I46)&gt;=$B$43,0,($B$43-(C46+I46)))</f>
        <v>0</v>
      </c>
      <c r="L46" s="1">
        <f t="shared" ref="L46:L64" ca="1" si="25">$B$6*K46</f>
        <v>0</v>
      </c>
      <c r="M46" s="1">
        <f t="shared" ca="1" si="15"/>
        <v>6300</v>
      </c>
      <c r="N46" s="1">
        <f ca="1">M46-Solution!H41</f>
        <v>0</v>
      </c>
    </row>
    <row r="47" spans="1:14" x14ac:dyDescent="0.2">
      <c r="A47">
        <f t="shared" si="16"/>
        <v>3</v>
      </c>
      <c r="B47">
        <f t="shared" ca="1" si="17"/>
        <v>0.87560422273821803</v>
      </c>
      <c r="C47">
        <f t="shared" ca="1" si="18"/>
        <v>2500</v>
      </c>
      <c r="D47" s="1">
        <f t="shared" si="13"/>
        <v>7700</v>
      </c>
      <c r="E47">
        <f t="shared" ca="1" si="19"/>
        <v>1400</v>
      </c>
      <c r="F47" s="1">
        <f t="shared" ca="1" si="20"/>
        <v>14000</v>
      </c>
      <c r="G47" s="2">
        <f t="shared" ca="1" si="14"/>
        <v>2.3375340124071164E-2</v>
      </c>
      <c r="H47" s="18">
        <f t="shared" ca="1" si="21"/>
        <v>506</v>
      </c>
      <c r="I47">
        <f t="shared" ca="1" si="22"/>
        <v>0</v>
      </c>
      <c r="J47" s="1">
        <f t="shared" ca="1" si="23"/>
        <v>0</v>
      </c>
      <c r="K47" s="2">
        <f t="shared" ca="1" si="24"/>
        <v>0</v>
      </c>
      <c r="L47" s="1">
        <f t="shared" ca="1" si="25"/>
        <v>0</v>
      </c>
      <c r="M47" s="1">
        <f t="shared" ca="1" si="15"/>
        <v>6300</v>
      </c>
      <c r="N47" s="1">
        <f ca="1">M47-Solution!H42</f>
        <v>0</v>
      </c>
    </row>
    <row r="48" spans="1:14" x14ac:dyDescent="0.2">
      <c r="A48">
        <f t="shared" si="16"/>
        <v>4</v>
      </c>
      <c r="B48">
        <f t="shared" ca="1" si="17"/>
        <v>3.7170484704009854E-2</v>
      </c>
      <c r="C48">
        <f t="shared" ca="1" si="18"/>
        <v>1000</v>
      </c>
      <c r="D48" s="1">
        <f t="shared" si="13"/>
        <v>7700</v>
      </c>
      <c r="E48">
        <f t="shared" ca="1" si="19"/>
        <v>1000</v>
      </c>
      <c r="F48" s="1">
        <f t="shared" ca="1" si="20"/>
        <v>10000</v>
      </c>
      <c r="G48" s="2">
        <f t="shared" ca="1" si="14"/>
        <v>0.89733194806404437</v>
      </c>
      <c r="H48" s="18">
        <f t="shared" ca="1" si="21"/>
        <v>2133</v>
      </c>
      <c r="I48">
        <f t="shared" ca="1" si="22"/>
        <v>400</v>
      </c>
      <c r="J48" s="1">
        <f t="shared" ca="1" si="23"/>
        <v>2000</v>
      </c>
      <c r="K48" s="2">
        <f t="shared" ca="1" si="24"/>
        <v>0</v>
      </c>
      <c r="L48" s="1">
        <f t="shared" ca="1" si="25"/>
        <v>0</v>
      </c>
      <c r="M48" s="1">
        <f t="shared" ca="1" si="15"/>
        <v>4300</v>
      </c>
      <c r="N48" s="1">
        <f ca="1">M48-Solution!H43</f>
        <v>1000</v>
      </c>
    </row>
    <row r="49" spans="1:14" x14ac:dyDescent="0.2">
      <c r="A49">
        <f t="shared" si="16"/>
        <v>5</v>
      </c>
      <c r="B49">
        <f t="shared" ca="1" si="17"/>
        <v>0.68860357157077134</v>
      </c>
      <c r="C49">
        <f t="shared" ca="1" si="18"/>
        <v>2000</v>
      </c>
      <c r="D49" s="1">
        <f t="shared" si="13"/>
        <v>7700</v>
      </c>
      <c r="E49">
        <f t="shared" ca="1" si="19"/>
        <v>1400</v>
      </c>
      <c r="F49" s="1">
        <f t="shared" ca="1" si="20"/>
        <v>14000</v>
      </c>
      <c r="G49" s="2">
        <f t="shared" ca="1" si="14"/>
        <v>0.92638633002629878</v>
      </c>
      <c r="H49" s="18">
        <f t="shared" ca="1" si="21"/>
        <v>2225</v>
      </c>
      <c r="I49">
        <f t="shared" ca="1" si="22"/>
        <v>0</v>
      </c>
      <c r="J49" s="1">
        <f t="shared" ca="1" si="23"/>
        <v>0</v>
      </c>
      <c r="K49" s="2">
        <f t="shared" ca="1" si="24"/>
        <v>0</v>
      </c>
      <c r="L49" s="1">
        <f t="shared" ca="1" si="25"/>
        <v>0</v>
      </c>
      <c r="M49" s="1">
        <f t="shared" ca="1" si="15"/>
        <v>6300</v>
      </c>
      <c r="N49" s="1">
        <f ca="1">M49-Solution!H44</f>
        <v>0</v>
      </c>
    </row>
    <row r="50" spans="1:14" x14ac:dyDescent="0.2">
      <c r="A50">
        <f t="shared" si="16"/>
        <v>6</v>
      </c>
      <c r="B50">
        <f t="shared" ca="1" si="17"/>
        <v>0.63744866216040263</v>
      </c>
      <c r="C50">
        <f t="shared" ca="1" si="18"/>
        <v>2000</v>
      </c>
      <c r="D50" s="1">
        <f t="shared" si="13"/>
        <v>7700</v>
      </c>
      <c r="E50">
        <f t="shared" ca="1" si="19"/>
        <v>1400</v>
      </c>
      <c r="F50" s="1">
        <f t="shared" ca="1" si="20"/>
        <v>14000</v>
      </c>
      <c r="G50" s="2">
        <f t="shared" ca="1" si="14"/>
        <v>0.6490195985830971</v>
      </c>
      <c r="H50" s="18">
        <f t="shared" ca="1" si="21"/>
        <v>1691</v>
      </c>
      <c r="I50">
        <f t="shared" ca="1" si="22"/>
        <v>0</v>
      </c>
      <c r="J50" s="1">
        <f t="shared" ca="1" si="23"/>
        <v>0</v>
      </c>
      <c r="K50" s="2">
        <f t="shared" ca="1" si="24"/>
        <v>0</v>
      </c>
      <c r="L50" s="1">
        <f t="shared" ca="1" si="25"/>
        <v>0</v>
      </c>
      <c r="M50" s="1">
        <f t="shared" ca="1" si="15"/>
        <v>6300</v>
      </c>
      <c r="N50" s="1">
        <f ca="1">M50-Solution!H45</f>
        <v>0</v>
      </c>
    </row>
    <row r="51" spans="1:14" x14ac:dyDescent="0.2">
      <c r="A51">
        <f t="shared" si="16"/>
        <v>7</v>
      </c>
      <c r="B51">
        <f t="shared" ca="1" si="17"/>
        <v>0.53104081994507268</v>
      </c>
      <c r="C51">
        <f t="shared" ca="1" si="18"/>
        <v>2000</v>
      </c>
      <c r="D51" s="1">
        <f t="shared" si="13"/>
        <v>7700</v>
      </c>
      <c r="E51">
        <f t="shared" ca="1" si="19"/>
        <v>1400</v>
      </c>
      <c r="F51" s="1">
        <f t="shared" ca="1" si="20"/>
        <v>14000</v>
      </c>
      <c r="G51" s="2">
        <f t="shared" ca="1" si="14"/>
        <v>0.18342366512540598</v>
      </c>
      <c r="H51" s="18">
        <f t="shared" ca="1" si="21"/>
        <v>1049</v>
      </c>
      <c r="I51">
        <f t="shared" ca="1" si="22"/>
        <v>0</v>
      </c>
      <c r="J51" s="1">
        <f t="shared" ca="1" si="23"/>
        <v>0</v>
      </c>
      <c r="K51" s="2">
        <f t="shared" ca="1" si="24"/>
        <v>0</v>
      </c>
      <c r="L51" s="1">
        <f t="shared" ca="1" si="25"/>
        <v>0</v>
      </c>
      <c r="M51" s="1">
        <f t="shared" ca="1" si="15"/>
        <v>6300</v>
      </c>
      <c r="N51" s="1">
        <f ca="1">M51-Solution!H46</f>
        <v>0</v>
      </c>
    </row>
    <row r="52" spans="1:14" x14ac:dyDescent="0.2">
      <c r="A52">
        <f t="shared" si="16"/>
        <v>8</v>
      </c>
      <c r="B52">
        <f t="shared" ca="1" si="17"/>
        <v>0.98147130200420951</v>
      </c>
      <c r="C52">
        <f t="shared" ca="1" si="18"/>
        <v>3000</v>
      </c>
      <c r="D52" s="1">
        <f t="shared" si="13"/>
        <v>7700</v>
      </c>
      <c r="E52">
        <f t="shared" ca="1" si="19"/>
        <v>1400</v>
      </c>
      <c r="F52" s="1">
        <f t="shared" ca="1" si="20"/>
        <v>14000</v>
      </c>
      <c r="G52" s="2">
        <f t="shared" ca="1" si="14"/>
        <v>0.76253976231786857</v>
      </c>
      <c r="H52" s="18">
        <f t="shared" ca="1" si="21"/>
        <v>1857</v>
      </c>
      <c r="I52">
        <f t="shared" ca="1" si="22"/>
        <v>0</v>
      </c>
      <c r="J52" s="1">
        <f t="shared" ca="1" si="23"/>
        <v>0</v>
      </c>
      <c r="K52" s="2">
        <f t="shared" ca="1" si="24"/>
        <v>0</v>
      </c>
      <c r="L52" s="1">
        <f t="shared" ca="1" si="25"/>
        <v>0</v>
      </c>
      <c r="M52" s="1">
        <f t="shared" ca="1" si="15"/>
        <v>6300</v>
      </c>
      <c r="N52" s="1">
        <f ca="1">M52-Solution!H47</f>
        <v>0</v>
      </c>
    </row>
    <row r="53" spans="1:14" x14ac:dyDescent="0.2">
      <c r="A53">
        <f t="shared" si="16"/>
        <v>9</v>
      </c>
      <c r="B53">
        <f t="shared" ca="1" si="17"/>
        <v>0.12570156462788085</v>
      </c>
      <c r="C53">
        <f t="shared" ca="1" si="18"/>
        <v>1000</v>
      </c>
      <c r="D53" s="1">
        <f t="shared" si="13"/>
        <v>7700</v>
      </c>
      <c r="E53">
        <f t="shared" ca="1" si="19"/>
        <v>1000</v>
      </c>
      <c r="F53" s="1">
        <f t="shared" ca="1" si="20"/>
        <v>10000</v>
      </c>
      <c r="G53" s="2">
        <f t="shared" ca="1" si="14"/>
        <v>0.20637495852208043</v>
      </c>
      <c r="H53" s="18">
        <f t="shared" ca="1" si="21"/>
        <v>1090</v>
      </c>
      <c r="I53">
        <f t="shared" ca="1" si="22"/>
        <v>400</v>
      </c>
      <c r="J53" s="1">
        <f t="shared" ca="1" si="23"/>
        <v>2000</v>
      </c>
      <c r="K53" s="2">
        <f t="shared" ca="1" si="24"/>
        <v>0</v>
      </c>
      <c r="L53" s="1">
        <f t="shared" ca="1" si="25"/>
        <v>0</v>
      </c>
      <c r="M53" s="1">
        <f t="shared" ca="1" si="15"/>
        <v>4300</v>
      </c>
      <c r="N53" s="1">
        <f ca="1">M53-Solution!H48</f>
        <v>1000</v>
      </c>
    </row>
    <row r="54" spans="1:14" x14ac:dyDescent="0.2">
      <c r="A54">
        <f t="shared" si="16"/>
        <v>10</v>
      </c>
      <c r="B54">
        <f t="shared" ca="1" si="17"/>
        <v>0.62067354703694944</v>
      </c>
      <c r="C54">
        <f t="shared" ca="1" si="18"/>
        <v>2000</v>
      </c>
      <c r="D54" s="1">
        <f t="shared" si="13"/>
        <v>7700</v>
      </c>
      <c r="E54">
        <f t="shared" ca="1" si="19"/>
        <v>1400</v>
      </c>
      <c r="F54" s="1">
        <f t="shared" ca="1" si="20"/>
        <v>14000</v>
      </c>
      <c r="G54" s="2">
        <f t="shared" ca="1" si="14"/>
        <v>0.19475578417210149</v>
      </c>
      <c r="H54" s="18">
        <f t="shared" ca="1" si="21"/>
        <v>1070</v>
      </c>
      <c r="I54">
        <f t="shared" ca="1" si="22"/>
        <v>0</v>
      </c>
      <c r="J54" s="1">
        <f t="shared" ca="1" si="23"/>
        <v>0</v>
      </c>
      <c r="K54" s="2">
        <f t="shared" ca="1" si="24"/>
        <v>0</v>
      </c>
      <c r="L54" s="1">
        <f t="shared" ca="1" si="25"/>
        <v>0</v>
      </c>
      <c r="M54" s="1">
        <f t="shared" ca="1" si="15"/>
        <v>6300</v>
      </c>
      <c r="N54" s="1">
        <f ca="1">M54-Solution!H49</f>
        <v>0</v>
      </c>
    </row>
    <row r="55" spans="1:14" x14ac:dyDescent="0.2">
      <c r="A55">
        <f t="shared" si="16"/>
        <v>11</v>
      </c>
      <c r="B55">
        <f t="shared" ca="1" si="17"/>
        <v>0.4159499730364814</v>
      </c>
      <c r="C55">
        <f t="shared" ca="1" si="18"/>
        <v>1500</v>
      </c>
      <c r="D55" s="1">
        <f t="shared" si="13"/>
        <v>7700</v>
      </c>
      <c r="E55">
        <f t="shared" ca="1" si="19"/>
        <v>1400</v>
      </c>
      <c r="F55" s="1">
        <f t="shared" ca="1" si="20"/>
        <v>14000</v>
      </c>
      <c r="G55" s="2">
        <f t="shared" ca="1" si="14"/>
        <v>0.57877019085283687</v>
      </c>
      <c r="H55" s="18">
        <f t="shared" ca="1" si="21"/>
        <v>1599</v>
      </c>
      <c r="I55">
        <f t="shared" ca="1" si="22"/>
        <v>0</v>
      </c>
      <c r="J55" s="1">
        <f t="shared" ca="1" si="23"/>
        <v>0</v>
      </c>
      <c r="K55" s="2">
        <f t="shared" ca="1" si="24"/>
        <v>0</v>
      </c>
      <c r="L55" s="1">
        <f t="shared" ca="1" si="25"/>
        <v>0</v>
      </c>
      <c r="M55" s="1">
        <f t="shared" ca="1" si="15"/>
        <v>6300</v>
      </c>
      <c r="N55" s="1">
        <f ca="1">M55-Solution!H50</f>
        <v>0</v>
      </c>
    </row>
    <row r="56" spans="1:14" x14ac:dyDescent="0.2">
      <c r="A56">
        <f t="shared" si="16"/>
        <v>12</v>
      </c>
      <c r="B56">
        <f t="shared" ca="1" si="17"/>
        <v>0.59140526741629829</v>
      </c>
      <c r="C56">
        <f t="shared" ca="1" si="18"/>
        <v>2000</v>
      </c>
      <c r="D56" s="1">
        <f t="shared" si="13"/>
        <v>7700</v>
      </c>
      <c r="E56">
        <f t="shared" ca="1" si="19"/>
        <v>1400</v>
      </c>
      <c r="F56" s="1">
        <f t="shared" ca="1" si="20"/>
        <v>14000</v>
      </c>
      <c r="G56" s="2">
        <f t="shared" ca="1" si="14"/>
        <v>0.30792253473266695</v>
      </c>
      <c r="H56" s="18">
        <f t="shared" ca="1" si="21"/>
        <v>1249</v>
      </c>
      <c r="I56">
        <f t="shared" ca="1" si="22"/>
        <v>0</v>
      </c>
      <c r="J56" s="1">
        <f t="shared" ca="1" si="23"/>
        <v>0</v>
      </c>
      <c r="K56" s="2">
        <f t="shared" ca="1" si="24"/>
        <v>0</v>
      </c>
      <c r="L56" s="1">
        <f t="shared" ca="1" si="25"/>
        <v>0</v>
      </c>
      <c r="M56" s="1">
        <f t="shared" ca="1" si="15"/>
        <v>6300</v>
      </c>
      <c r="N56" s="1">
        <f ca="1">M56-Solution!H51</f>
        <v>0</v>
      </c>
    </row>
    <row r="57" spans="1:14" x14ac:dyDescent="0.2">
      <c r="A57">
        <f t="shared" si="16"/>
        <v>13</v>
      </c>
      <c r="B57">
        <f t="shared" ca="1" si="17"/>
        <v>0.78567411946517696</v>
      </c>
      <c r="C57">
        <f t="shared" ca="1" si="18"/>
        <v>2500</v>
      </c>
      <c r="D57" s="1">
        <f t="shared" si="13"/>
        <v>7700</v>
      </c>
      <c r="E57">
        <f t="shared" ca="1" si="19"/>
        <v>1400</v>
      </c>
      <c r="F57" s="1">
        <f t="shared" ca="1" si="20"/>
        <v>14000</v>
      </c>
      <c r="G57" s="2">
        <f t="shared" ca="1" si="14"/>
        <v>0.75021539277537796</v>
      </c>
      <c r="H57" s="18">
        <f t="shared" ca="1" si="21"/>
        <v>1838</v>
      </c>
      <c r="I57">
        <f t="shared" ca="1" si="22"/>
        <v>0</v>
      </c>
      <c r="J57" s="1">
        <f t="shared" ca="1" si="23"/>
        <v>0</v>
      </c>
      <c r="K57" s="2">
        <f t="shared" ca="1" si="24"/>
        <v>0</v>
      </c>
      <c r="L57" s="1">
        <f t="shared" ca="1" si="25"/>
        <v>0</v>
      </c>
      <c r="M57" s="1">
        <f t="shared" ca="1" si="15"/>
        <v>6300</v>
      </c>
      <c r="N57" s="1">
        <f ca="1">M57-Solution!H52</f>
        <v>0</v>
      </c>
    </row>
    <row r="58" spans="1:14" x14ac:dyDescent="0.2">
      <c r="A58">
        <f t="shared" si="16"/>
        <v>14</v>
      </c>
      <c r="B58">
        <f t="shared" ca="1" si="17"/>
        <v>0.79363419541539904</v>
      </c>
      <c r="C58">
        <f t="shared" ca="1" si="18"/>
        <v>2500</v>
      </c>
      <c r="D58" s="1">
        <f t="shared" si="13"/>
        <v>7700</v>
      </c>
      <c r="E58">
        <f t="shared" ca="1" si="19"/>
        <v>1400</v>
      </c>
      <c r="F58" s="1">
        <f t="shared" ca="1" si="20"/>
        <v>14000</v>
      </c>
      <c r="G58" s="2">
        <f t="shared" ca="1" si="14"/>
        <v>0.48105628398428646</v>
      </c>
      <c r="H58" s="18">
        <f t="shared" ca="1" si="21"/>
        <v>1476</v>
      </c>
      <c r="I58">
        <f t="shared" ca="1" si="22"/>
        <v>0</v>
      </c>
      <c r="J58" s="1">
        <f t="shared" ca="1" si="23"/>
        <v>0</v>
      </c>
      <c r="K58" s="2">
        <f t="shared" ca="1" si="24"/>
        <v>0</v>
      </c>
      <c r="L58" s="1">
        <f t="shared" ca="1" si="25"/>
        <v>0</v>
      </c>
      <c r="M58" s="1">
        <f t="shared" ca="1" si="15"/>
        <v>6300</v>
      </c>
      <c r="N58" s="1">
        <f ca="1">M58-Solution!H53</f>
        <v>0</v>
      </c>
    </row>
    <row r="59" spans="1:14" x14ac:dyDescent="0.2">
      <c r="A59">
        <f t="shared" si="16"/>
        <v>15</v>
      </c>
      <c r="B59">
        <f t="shared" ca="1" si="17"/>
        <v>0.46616692351203282</v>
      </c>
      <c r="C59">
        <f t="shared" ca="1" si="18"/>
        <v>1500</v>
      </c>
      <c r="D59" s="1">
        <f t="shared" si="13"/>
        <v>7700</v>
      </c>
      <c r="E59">
        <f t="shared" ca="1" si="19"/>
        <v>1400</v>
      </c>
      <c r="F59" s="1">
        <f t="shared" ca="1" si="20"/>
        <v>14000</v>
      </c>
      <c r="G59" s="2">
        <f t="shared" ca="1" si="14"/>
        <v>0.8573780639091636</v>
      </c>
      <c r="H59" s="18">
        <f t="shared" ca="1" si="21"/>
        <v>2034</v>
      </c>
      <c r="I59">
        <f t="shared" ca="1" si="22"/>
        <v>0</v>
      </c>
      <c r="J59" s="1">
        <f t="shared" ca="1" si="23"/>
        <v>0</v>
      </c>
      <c r="K59" s="2">
        <f t="shared" ca="1" si="24"/>
        <v>0</v>
      </c>
      <c r="L59" s="1">
        <f t="shared" ca="1" si="25"/>
        <v>0</v>
      </c>
      <c r="M59" s="1">
        <f t="shared" ca="1" si="15"/>
        <v>6300</v>
      </c>
      <c r="N59" s="1">
        <f ca="1">M59-Solution!H54</f>
        <v>0</v>
      </c>
    </row>
    <row r="60" spans="1:14" x14ac:dyDescent="0.2">
      <c r="A60">
        <f t="shared" si="16"/>
        <v>16</v>
      </c>
      <c r="B60">
        <f t="shared" ca="1" si="17"/>
        <v>0.89549981104660037</v>
      </c>
      <c r="C60">
        <f t="shared" ca="1" si="18"/>
        <v>2500</v>
      </c>
      <c r="D60" s="1">
        <f t="shared" si="13"/>
        <v>7700</v>
      </c>
      <c r="E60">
        <f t="shared" ca="1" si="19"/>
        <v>1400</v>
      </c>
      <c r="F60" s="1">
        <f t="shared" ca="1" si="20"/>
        <v>14000</v>
      </c>
      <c r="G60" s="2">
        <f t="shared" ca="1" si="14"/>
        <v>0.54328648916689215</v>
      </c>
      <c r="H60" s="18">
        <f t="shared" ca="1" si="21"/>
        <v>1554</v>
      </c>
      <c r="I60">
        <f t="shared" ca="1" si="22"/>
        <v>0</v>
      </c>
      <c r="J60" s="1">
        <f t="shared" ca="1" si="23"/>
        <v>0</v>
      </c>
      <c r="K60" s="2">
        <f t="shared" ca="1" si="24"/>
        <v>0</v>
      </c>
      <c r="L60" s="1">
        <f t="shared" ca="1" si="25"/>
        <v>0</v>
      </c>
      <c r="M60" s="1">
        <f t="shared" ca="1" si="15"/>
        <v>6300</v>
      </c>
      <c r="N60" s="1">
        <f ca="1">M60-Solution!H55</f>
        <v>0</v>
      </c>
    </row>
    <row r="61" spans="1:14" x14ac:dyDescent="0.2">
      <c r="A61">
        <f t="shared" si="16"/>
        <v>17</v>
      </c>
      <c r="B61">
        <f t="shared" ca="1" si="17"/>
        <v>0.45769052698901036</v>
      </c>
      <c r="C61">
        <f t="shared" ca="1" si="18"/>
        <v>1500</v>
      </c>
      <c r="D61" s="1">
        <f t="shared" si="13"/>
        <v>7700</v>
      </c>
      <c r="E61">
        <f t="shared" ca="1" si="19"/>
        <v>1400</v>
      </c>
      <c r="F61" s="1">
        <f t="shared" ca="1" si="20"/>
        <v>14000</v>
      </c>
      <c r="G61" s="2">
        <f t="shared" ca="1" si="14"/>
        <v>0.227432089604928</v>
      </c>
      <c r="H61" s="18">
        <f t="shared" ca="1" si="21"/>
        <v>1126</v>
      </c>
      <c r="I61">
        <f t="shared" ca="1" si="22"/>
        <v>0</v>
      </c>
      <c r="J61" s="1">
        <f t="shared" ca="1" si="23"/>
        <v>0</v>
      </c>
      <c r="K61" s="2">
        <f t="shared" ca="1" si="24"/>
        <v>0</v>
      </c>
      <c r="L61" s="1">
        <f t="shared" ca="1" si="25"/>
        <v>0</v>
      </c>
      <c r="M61" s="1">
        <f t="shared" ca="1" si="15"/>
        <v>6300</v>
      </c>
      <c r="N61" s="1">
        <f ca="1">M61-Solution!H56</f>
        <v>0</v>
      </c>
    </row>
    <row r="62" spans="1:14" x14ac:dyDescent="0.2">
      <c r="A62">
        <f t="shared" si="16"/>
        <v>18</v>
      </c>
      <c r="B62">
        <f t="shared" ca="1" si="17"/>
        <v>0.24817662009921693</v>
      </c>
      <c r="C62">
        <f t="shared" ca="1" si="18"/>
        <v>1000</v>
      </c>
      <c r="D62" s="1">
        <f t="shared" si="13"/>
        <v>7700</v>
      </c>
      <c r="E62">
        <f t="shared" ca="1" si="19"/>
        <v>1000</v>
      </c>
      <c r="F62" s="1">
        <f t="shared" ca="1" si="20"/>
        <v>10000</v>
      </c>
      <c r="G62" s="2">
        <f t="shared" ca="1" si="14"/>
        <v>0.8089293502377124</v>
      </c>
      <c r="H62" s="18">
        <f t="shared" ca="1" si="21"/>
        <v>1937</v>
      </c>
      <c r="I62">
        <f t="shared" ca="1" si="22"/>
        <v>400</v>
      </c>
      <c r="J62" s="1">
        <f t="shared" ca="1" si="23"/>
        <v>2000</v>
      </c>
      <c r="K62" s="2">
        <f t="shared" ca="1" si="24"/>
        <v>0</v>
      </c>
      <c r="L62" s="1">
        <f t="shared" ca="1" si="25"/>
        <v>0</v>
      </c>
      <c r="M62" s="1">
        <f t="shared" ca="1" si="15"/>
        <v>4300</v>
      </c>
      <c r="N62" s="1">
        <f ca="1">M62-Solution!H57</f>
        <v>1000</v>
      </c>
    </row>
    <row r="63" spans="1:14" x14ac:dyDescent="0.2">
      <c r="A63">
        <f t="shared" si="16"/>
        <v>19</v>
      </c>
      <c r="B63">
        <f t="shared" ca="1" si="17"/>
        <v>0.45665722379303986</v>
      </c>
      <c r="C63">
        <f t="shared" ca="1" si="18"/>
        <v>1500</v>
      </c>
      <c r="D63" s="1">
        <f t="shared" si="13"/>
        <v>7700</v>
      </c>
      <c r="E63">
        <f t="shared" ca="1" si="19"/>
        <v>1400</v>
      </c>
      <c r="F63" s="1">
        <f t="shared" ca="1" si="20"/>
        <v>14000</v>
      </c>
      <c r="G63" s="2">
        <f t="shared" ca="1" si="14"/>
        <v>9.1060043918241185E-2</v>
      </c>
      <c r="H63" s="18">
        <f t="shared" ca="1" si="21"/>
        <v>833</v>
      </c>
      <c r="I63">
        <f t="shared" ca="1" si="22"/>
        <v>0</v>
      </c>
      <c r="J63" s="1">
        <f t="shared" ca="1" si="23"/>
        <v>0</v>
      </c>
      <c r="K63" s="2">
        <f t="shared" ca="1" si="24"/>
        <v>0</v>
      </c>
      <c r="L63" s="1">
        <f t="shared" ca="1" si="25"/>
        <v>0</v>
      </c>
      <c r="M63" s="1">
        <f t="shared" ca="1" si="15"/>
        <v>6300</v>
      </c>
      <c r="N63" s="1">
        <f ca="1">M63-Solution!H58</f>
        <v>0</v>
      </c>
    </row>
    <row r="64" spans="1:14" ht="13.5" thickBot="1" x14ac:dyDescent="0.25">
      <c r="A64">
        <f t="shared" si="16"/>
        <v>20</v>
      </c>
      <c r="B64">
        <f t="shared" ca="1" si="17"/>
        <v>0.44392172840767896</v>
      </c>
      <c r="C64">
        <f t="shared" ca="1" si="18"/>
        <v>1500</v>
      </c>
      <c r="D64" s="1">
        <f t="shared" si="13"/>
        <v>7700</v>
      </c>
      <c r="E64">
        <f t="shared" ca="1" si="19"/>
        <v>1400</v>
      </c>
      <c r="F64" s="1">
        <f t="shared" ca="1" si="20"/>
        <v>14000</v>
      </c>
      <c r="G64" s="2">
        <f t="shared" ca="1" si="14"/>
        <v>0.86415444333341918</v>
      </c>
      <c r="H64" s="18">
        <f t="shared" ca="1" si="21"/>
        <v>2050</v>
      </c>
      <c r="I64">
        <f t="shared" ca="1" si="22"/>
        <v>0</v>
      </c>
      <c r="J64" s="1">
        <f t="shared" ca="1" si="23"/>
        <v>0</v>
      </c>
      <c r="K64" s="2">
        <f t="shared" ca="1" si="24"/>
        <v>0</v>
      </c>
      <c r="L64" s="1">
        <f t="shared" ca="1" si="25"/>
        <v>0</v>
      </c>
      <c r="M64" s="1">
        <f t="shared" ca="1" si="15"/>
        <v>6300</v>
      </c>
      <c r="N64" s="1">
        <f ca="1">M64-Solution!H59</f>
        <v>0</v>
      </c>
    </row>
    <row r="65" spans="1:14" ht="27" thickTop="1" thickBot="1" x14ac:dyDescent="0.25">
      <c r="K65" s="2"/>
      <c r="L65" s="8" t="s">
        <v>8</v>
      </c>
      <c r="M65" s="6">
        <f ca="1">AVERAGE(M45:M64)</f>
        <v>6000</v>
      </c>
    </row>
    <row r="66" spans="1:14" ht="13.5" thickTop="1" x14ac:dyDescent="0.2">
      <c r="I66" s="2"/>
    </row>
    <row r="67" spans="1:14" ht="31.5" x14ac:dyDescent="0.25">
      <c r="A67" s="4" t="s">
        <v>0</v>
      </c>
      <c r="B67" s="3">
        <v>1800</v>
      </c>
      <c r="I67" s="2"/>
    </row>
    <row r="68" spans="1:14" ht="38.25" x14ac:dyDescent="0.2">
      <c r="A68" s="7" t="s">
        <v>1</v>
      </c>
      <c r="B68" s="27" t="s">
        <v>32</v>
      </c>
      <c r="C68" s="7" t="s">
        <v>2</v>
      </c>
      <c r="D68" s="7" t="s">
        <v>3</v>
      </c>
      <c r="E68" s="33" t="s">
        <v>33</v>
      </c>
      <c r="F68" s="7" t="s">
        <v>13</v>
      </c>
      <c r="G68" s="27" t="s">
        <v>31</v>
      </c>
      <c r="H68" s="7" t="s">
        <v>10</v>
      </c>
      <c r="I68" s="7" t="s">
        <v>14</v>
      </c>
      <c r="J68" s="7" t="s">
        <v>9</v>
      </c>
      <c r="K68" s="7" t="s">
        <v>12</v>
      </c>
      <c r="L68" s="7" t="s">
        <v>5</v>
      </c>
      <c r="M68" s="7" t="s">
        <v>6</v>
      </c>
      <c r="N68" s="42" t="s">
        <v>40</v>
      </c>
    </row>
    <row r="69" spans="1:14" x14ac:dyDescent="0.2">
      <c r="A69">
        <v>1</v>
      </c>
      <c r="B69">
        <f ca="1">RAND()</f>
        <v>0.35069027557804922</v>
      </c>
      <c r="C69">
        <f ca="1">VLOOKUP(B69,$A$9:$B$13,2)</f>
        <v>1500</v>
      </c>
      <c r="D69" s="1">
        <f t="shared" ref="D69:D88" si="26">$B$4*$B$67</f>
        <v>9900</v>
      </c>
      <c r="E69">
        <f ca="1">MIN(C69,$B$67)</f>
        <v>1500</v>
      </c>
      <c r="F69" s="1">
        <f ca="1">E69*$B$5</f>
        <v>15000</v>
      </c>
      <c r="G69" s="2">
        <f t="shared" ref="G69:G88" ca="1" si="27">RAND()</f>
        <v>0.74115274083934179</v>
      </c>
      <c r="H69" s="18">
        <f ca="1">MAX(0,ROUND(NORMINV(G69,$B$16,$B$17),0))</f>
        <v>1823</v>
      </c>
      <c r="I69">
        <f ca="1">IF(C69&gt;=$B$67,0,(MIN(INT(H69),$B$67-C69)))</f>
        <v>300</v>
      </c>
      <c r="J69" s="1">
        <f ca="1">($B$5*(1-$B$7))* I69</f>
        <v>1500</v>
      </c>
      <c r="K69" s="2">
        <f ca="1">IF((C69+I69)&gt;=$B$67,0,($B$67-(C69+I69)))</f>
        <v>0</v>
      </c>
      <c r="L69" s="1">
        <f ca="1">$B$6*K69</f>
        <v>0</v>
      </c>
      <c r="M69" s="1">
        <f t="shared" ref="M69:M88" ca="1" si="28">F69+J69+L69-D69</f>
        <v>6600</v>
      </c>
      <c r="N69" s="1">
        <f ca="1">M69-Solution!H64</f>
        <v>750</v>
      </c>
    </row>
    <row r="70" spans="1:14" x14ac:dyDescent="0.2">
      <c r="A70">
        <f t="shared" ref="A70:A88" si="29">A69+1</f>
        <v>2</v>
      </c>
      <c r="B70">
        <f t="shared" ref="B70:B88" ca="1" si="30">RAND()</f>
        <v>0.29333109500547694</v>
      </c>
      <c r="C70">
        <f t="shared" ref="C70:C88" ca="1" si="31">VLOOKUP(B70,$A$9:$B$13,2)</f>
        <v>1000</v>
      </c>
      <c r="D70" s="1">
        <f t="shared" si="26"/>
        <v>9900</v>
      </c>
      <c r="E70">
        <f t="shared" ref="E70:E88" ca="1" si="32">MIN(C70,$B$67)</f>
        <v>1000</v>
      </c>
      <c r="F70" s="1">
        <f t="shared" ref="F70:F88" ca="1" si="33">E70*$B$5</f>
        <v>10000</v>
      </c>
      <c r="G70" s="2">
        <f t="shared" ca="1" si="27"/>
        <v>0.72873458779996403</v>
      </c>
      <c r="H70" s="18">
        <f t="shared" ref="H70:H88" ca="1" si="34">MAX(0,ROUND(NORMINV(G70,$B$16,$B$17),0))</f>
        <v>1804</v>
      </c>
      <c r="I70">
        <f t="shared" ref="I70:I88" ca="1" si="35">IF(C70&gt;=$B$67,0,(MIN(INT(H70),$B$67-C70)))</f>
        <v>800</v>
      </c>
      <c r="J70" s="1">
        <f t="shared" ref="J70:J88" ca="1" si="36">($B$5*(1-$B$7))* I70</f>
        <v>4000</v>
      </c>
      <c r="K70" s="2">
        <f t="shared" ref="K70:K88" ca="1" si="37">IF((C70+I70)&gt;=$B$67,0,($B$67-(C70+I70)))</f>
        <v>0</v>
      </c>
      <c r="L70" s="1">
        <f t="shared" ref="L70:L88" ca="1" si="38">$B$6*K70</f>
        <v>0</v>
      </c>
      <c r="M70" s="1">
        <f t="shared" ca="1" si="28"/>
        <v>4100</v>
      </c>
      <c r="N70" s="1">
        <f ca="1">M70-Solution!H65</f>
        <v>2000</v>
      </c>
    </row>
    <row r="71" spans="1:14" x14ac:dyDescent="0.2">
      <c r="A71">
        <f t="shared" si="29"/>
        <v>3</v>
      </c>
      <c r="B71">
        <f t="shared" ca="1" si="30"/>
        <v>0.83793146422476772</v>
      </c>
      <c r="C71">
        <f t="shared" ca="1" si="31"/>
        <v>2500</v>
      </c>
      <c r="D71" s="1">
        <f t="shared" si="26"/>
        <v>9900</v>
      </c>
      <c r="E71">
        <f t="shared" ca="1" si="32"/>
        <v>1800</v>
      </c>
      <c r="F71" s="1">
        <f t="shared" ca="1" si="33"/>
        <v>18000</v>
      </c>
      <c r="G71" s="2">
        <f t="shared" ca="1" si="27"/>
        <v>0.66755355245927606</v>
      </c>
      <c r="H71" s="18">
        <f t="shared" ca="1" si="34"/>
        <v>1717</v>
      </c>
      <c r="I71">
        <f t="shared" ca="1" si="35"/>
        <v>0</v>
      </c>
      <c r="J71" s="1">
        <f t="shared" ca="1" si="36"/>
        <v>0</v>
      </c>
      <c r="K71" s="2">
        <f t="shared" ca="1" si="37"/>
        <v>0</v>
      </c>
      <c r="L71" s="1">
        <f t="shared" ca="1" si="38"/>
        <v>0</v>
      </c>
      <c r="M71" s="1">
        <f t="shared" ca="1" si="28"/>
        <v>8100</v>
      </c>
      <c r="N71" s="1">
        <f ca="1">M71-Solution!H66</f>
        <v>0</v>
      </c>
    </row>
    <row r="72" spans="1:14" x14ac:dyDescent="0.2">
      <c r="A72">
        <f t="shared" si="29"/>
        <v>4</v>
      </c>
      <c r="B72">
        <f t="shared" ca="1" si="30"/>
        <v>0.6949898086165619</v>
      </c>
      <c r="C72">
        <f t="shared" ca="1" si="31"/>
        <v>2000</v>
      </c>
      <c r="D72" s="1">
        <f t="shared" si="26"/>
        <v>9900</v>
      </c>
      <c r="E72">
        <f t="shared" ca="1" si="32"/>
        <v>1800</v>
      </c>
      <c r="F72" s="1">
        <f t="shared" ca="1" si="33"/>
        <v>18000</v>
      </c>
      <c r="G72" s="2">
        <f t="shared" ca="1" si="27"/>
        <v>0.52131692219657799</v>
      </c>
      <c r="H72" s="18">
        <f t="shared" ca="1" si="34"/>
        <v>1527</v>
      </c>
      <c r="I72">
        <f t="shared" ca="1" si="35"/>
        <v>0</v>
      </c>
      <c r="J72" s="1">
        <f t="shared" ca="1" si="36"/>
        <v>0</v>
      </c>
      <c r="K72" s="2">
        <f t="shared" ca="1" si="37"/>
        <v>0</v>
      </c>
      <c r="L72" s="1">
        <f t="shared" ca="1" si="38"/>
        <v>0</v>
      </c>
      <c r="M72" s="1">
        <f t="shared" ca="1" si="28"/>
        <v>8100</v>
      </c>
      <c r="N72" s="1">
        <f ca="1">M72-Solution!H67</f>
        <v>0</v>
      </c>
    </row>
    <row r="73" spans="1:14" x14ac:dyDescent="0.2">
      <c r="A73">
        <f t="shared" si="29"/>
        <v>5</v>
      </c>
      <c r="B73">
        <f t="shared" ca="1" si="30"/>
        <v>0.24513472549084336</v>
      </c>
      <c r="C73">
        <f t="shared" ca="1" si="31"/>
        <v>1000</v>
      </c>
      <c r="D73" s="1">
        <f t="shared" si="26"/>
        <v>9900</v>
      </c>
      <c r="E73">
        <f t="shared" ca="1" si="32"/>
        <v>1000</v>
      </c>
      <c r="F73" s="1">
        <f t="shared" ca="1" si="33"/>
        <v>10000</v>
      </c>
      <c r="G73" s="2">
        <f t="shared" ca="1" si="27"/>
        <v>0.72593630001551746</v>
      </c>
      <c r="H73" s="18">
        <f t="shared" ca="1" si="34"/>
        <v>1800</v>
      </c>
      <c r="I73">
        <f t="shared" ca="1" si="35"/>
        <v>800</v>
      </c>
      <c r="J73" s="1">
        <f t="shared" ca="1" si="36"/>
        <v>4000</v>
      </c>
      <c r="K73" s="2">
        <f t="shared" ca="1" si="37"/>
        <v>0</v>
      </c>
      <c r="L73" s="1">
        <f t="shared" ca="1" si="38"/>
        <v>0</v>
      </c>
      <c r="M73" s="1">
        <f t="shared" ca="1" si="28"/>
        <v>4100</v>
      </c>
      <c r="N73" s="1">
        <f ca="1">M73-Solution!H68</f>
        <v>2000</v>
      </c>
    </row>
    <row r="74" spans="1:14" x14ac:dyDescent="0.2">
      <c r="A74">
        <f t="shared" si="29"/>
        <v>6</v>
      </c>
      <c r="B74">
        <f t="shared" ca="1" si="30"/>
        <v>0.23428537411021022</v>
      </c>
      <c r="C74">
        <f t="shared" ca="1" si="31"/>
        <v>1000</v>
      </c>
      <c r="D74" s="1">
        <f t="shared" si="26"/>
        <v>9900</v>
      </c>
      <c r="E74">
        <f t="shared" ca="1" si="32"/>
        <v>1000</v>
      </c>
      <c r="F74" s="1">
        <f t="shared" ca="1" si="33"/>
        <v>10000</v>
      </c>
      <c r="G74" s="2">
        <f t="shared" ca="1" si="27"/>
        <v>0.41832930352829212</v>
      </c>
      <c r="H74" s="18">
        <f t="shared" ca="1" si="34"/>
        <v>1397</v>
      </c>
      <c r="I74">
        <f t="shared" ca="1" si="35"/>
        <v>800</v>
      </c>
      <c r="J74" s="1">
        <f t="shared" ca="1" si="36"/>
        <v>4000</v>
      </c>
      <c r="K74" s="2">
        <f t="shared" ca="1" si="37"/>
        <v>0</v>
      </c>
      <c r="L74" s="1">
        <f t="shared" ca="1" si="38"/>
        <v>0</v>
      </c>
      <c r="M74" s="1">
        <f t="shared" ca="1" si="28"/>
        <v>4100</v>
      </c>
      <c r="N74" s="1">
        <f ca="1">M74-Solution!H69</f>
        <v>2000</v>
      </c>
    </row>
    <row r="75" spans="1:14" x14ac:dyDescent="0.2">
      <c r="A75">
        <f t="shared" si="29"/>
        <v>7</v>
      </c>
      <c r="B75">
        <f t="shared" ca="1" si="30"/>
        <v>0.85410674455612579</v>
      </c>
      <c r="C75">
        <f t="shared" ca="1" si="31"/>
        <v>2500</v>
      </c>
      <c r="D75" s="1">
        <f t="shared" si="26"/>
        <v>9900</v>
      </c>
      <c r="E75">
        <f t="shared" ca="1" si="32"/>
        <v>1800</v>
      </c>
      <c r="F75" s="1">
        <f t="shared" ca="1" si="33"/>
        <v>18000</v>
      </c>
      <c r="G75" s="2">
        <f t="shared" ca="1" si="27"/>
        <v>0.23712807656313861</v>
      </c>
      <c r="H75" s="18">
        <f t="shared" ca="1" si="34"/>
        <v>1142</v>
      </c>
      <c r="I75">
        <f t="shared" ca="1" si="35"/>
        <v>0</v>
      </c>
      <c r="J75" s="1">
        <f t="shared" ca="1" si="36"/>
        <v>0</v>
      </c>
      <c r="K75" s="2">
        <f t="shared" ca="1" si="37"/>
        <v>0</v>
      </c>
      <c r="L75" s="1">
        <f t="shared" ca="1" si="38"/>
        <v>0</v>
      </c>
      <c r="M75" s="1">
        <f t="shared" ca="1" si="28"/>
        <v>8100</v>
      </c>
      <c r="N75" s="1">
        <f ca="1">M75-Solution!H70</f>
        <v>0</v>
      </c>
    </row>
    <row r="76" spans="1:14" x14ac:dyDescent="0.2">
      <c r="A76">
        <f t="shared" si="29"/>
        <v>8</v>
      </c>
      <c r="B76">
        <f t="shared" ca="1" si="30"/>
        <v>0.75828251790707535</v>
      </c>
      <c r="C76">
        <f t="shared" ca="1" si="31"/>
        <v>2500</v>
      </c>
      <c r="D76" s="1">
        <f t="shared" si="26"/>
        <v>9900</v>
      </c>
      <c r="E76">
        <f t="shared" ca="1" si="32"/>
        <v>1800</v>
      </c>
      <c r="F76" s="1">
        <f t="shared" ca="1" si="33"/>
        <v>18000</v>
      </c>
      <c r="G76" s="2">
        <f t="shared" ca="1" si="27"/>
        <v>0.20632993591188331</v>
      </c>
      <c r="H76" s="18">
        <f t="shared" ca="1" si="34"/>
        <v>1090</v>
      </c>
      <c r="I76">
        <f t="shared" ca="1" si="35"/>
        <v>0</v>
      </c>
      <c r="J76" s="1">
        <f t="shared" ca="1" si="36"/>
        <v>0</v>
      </c>
      <c r="K76" s="2">
        <f t="shared" ca="1" si="37"/>
        <v>0</v>
      </c>
      <c r="L76" s="1">
        <f t="shared" ca="1" si="38"/>
        <v>0</v>
      </c>
      <c r="M76" s="1">
        <f t="shared" ca="1" si="28"/>
        <v>8100</v>
      </c>
      <c r="N76" s="1">
        <f ca="1">M76-Solution!H71</f>
        <v>0</v>
      </c>
    </row>
    <row r="77" spans="1:14" x14ac:dyDescent="0.2">
      <c r="A77">
        <f t="shared" si="29"/>
        <v>9</v>
      </c>
      <c r="B77">
        <f t="shared" ca="1" si="30"/>
        <v>0.73286635716168735</v>
      </c>
      <c r="C77">
        <f t="shared" ca="1" si="31"/>
        <v>2000</v>
      </c>
      <c r="D77" s="1">
        <f t="shared" si="26"/>
        <v>9900</v>
      </c>
      <c r="E77">
        <f t="shared" ca="1" si="32"/>
        <v>1800</v>
      </c>
      <c r="F77" s="1">
        <f t="shared" ca="1" si="33"/>
        <v>18000</v>
      </c>
      <c r="G77" s="2">
        <f t="shared" ca="1" si="27"/>
        <v>0.25943792144447075</v>
      </c>
      <c r="H77" s="18">
        <f t="shared" ca="1" si="34"/>
        <v>1177</v>
      </c>
      <c r="I77">
        <f t="shared" ca="1" si="35"/>
        <v>0</v>
      </c>
      <c r="J77" s="1">
        <f t="shared" ca="1" si="36"/>
        <v>0</v>
      </c>
      <c r="K77" s="2">
        <f t="shared" ca="1" si="37"/>
        <v>0</v>
      </c>
      <c r="L77" s="1">
        <f t="shared" ca="1" si="38"/>
        <v>0</v>
      </c>
      <c r="M77" s="1">
        <f t="shared" ca="1" si="28"/>
        <v>8100</v>
      </c>
      <c r="N77" s="1">
        <f ca="1">M77-Solution!H72</f>
        <v>0</v>
      </c>
    </row>
    <row r="78" spans="1:14" x14ac:dyDescent="0.2">
      <c r="A78">
        <f t="shared" si="29"/>
        <v>10</v>
      </c>
      <c r="B78">
        <f t="shared" ca="1" si="30"/>
        <v>0.64755923220026712</v>
      </c>
      <c r="C78">
        <f t="shared" ca="1" si="31"/>
        <v>2000</v>
      </c>
      <c r="D78" s="1">
        <f t="shared" si="26"/>
        <v>9900</v>
      </c>
      <c r="E78">
        <f t="shared" ca="1" si="32"/>
        <v>1800</v>
      </c>
      <c r="F78" s="1">
        <f t="shared" ca="1" si="33"/>
        <v>18000</v>
      </c>
      <c r="G78" s="2">
        <f t="shared" ca="1" si="27"/>
        <v>0.51916113705435962</v>
      </c>
      <c r="H78" s="18">
        <f t="shared" ca="1" si="34"/>
        <v>1524</v>
      </c>
      <c r="I78">
        <f t="shared" ca="1" si="35"/>
        <v>0</v>
      </c>
      <c r="J78" s="1">
        <f t="shared" ca="1" si="36"/>
        <v>0</v>
      </c>
      <c r="K78" s="2">
        <f t="shared" ca="1" si="37"/>
        <v>0</v>
      </c>
      <c r="L78" s="1">
        <f t="shared" ca="1" si="38"/>
        <v>0</v>
      </c>
      <c r="M78" s="1">
        <f t="shared" ca="1" si="28"/>
        <v>8100</v>
      </c>
      <c r="N78" s="1">
        <f ca="1">M78-Solution!H73</f>
        <v>0</v>
      </c>
    </row>
    <row r="79" spans="1:14" x14ac:dyDescent="0.2">
      <c r="A79">
        <f t="shared" si="29"/>
        <v>11</v>
      </c>
      <c r="B79">
        <f t="shared" ca="1" si="30"/>
        <v>0.95845923356796481</v>
      </c>
      <c r="C79">
        <f t="shared" ca="1" si="31"/>
        <v>3000</v>
      </c>
      <c r="D79" s="1">
        <f t="shared" si="26"/>
        <v>9900</v>
      </c>
      <c r="E79">
        <f t="shared" ca="1" si="32"/>
        <v>1800</v>
      </c>
      <c r="F79" s="1">
        <f t="shared" ca="1" si="33"/>
        <v>18000</v>
      </c>
      <c r="G79" s="2">
        <f t="shared" ca="1" si="27"/>
        <v>0.68395180939718159</v>
      </c>
      <c r="H79" s="18">
        <f t="shared" ca="1" si="34"/>
        <v>1739</v>
      </c>
      <c r="I79">
        <f t="shared" ca="1" si="35"/>
        <v>0</v>
      </c>
      <c r="J79" s="1">
        <f t="shared" ca="1" si="36"/>
        <v>0</v>
      </c>
      <c r="K79" s="2">
        <f t="shared" ca="1" si="37"/>
        <v>0</v>
      </c>
      <c r="L79" s="1">
        <f t="shared" ca="1" si="38"/>
        <v>0</v>
      </c>
      <c r="M79" s="1">
        <f t="shared" ca="1" si="28"/>
        <v>8100</v>
      </c>
      <c r="N79" s="1">
        <f ca="1">M79-Solution!H74</f>
        <v>0</v>
      </c>
    </row>
    <row r="80" spans="1:14" x14ac:dyDescent="0.2">
      <c r="A80">
        <f t="shared" si="29"/>
        <v>12</v>
      </c>
      <c r="B80">
        <f t="shared" ca="1" si="30"/>
        <v>0.554822456579253</v>
      </c>
      <c r="C80">
        <f t="shared" ca="1" si="31"/>
        <v>2000</v>
      </c>
      <c r="D80" s="1">
        <f t="shared" si="26"/>
        <v>9900</v>
      </c>
      <c r="E80">
        <f t="shared" ca="1" si="32"/>
        <v>1800</v>
      </c>
      <c r="F80" s="1">
        <f t="shared" ca="1" si="33"/>
        <v>18000</v>
      </c>
      <c r="G80" s="2">
        <f t="shared" ca="1" si="27"/>
        <v>0.62410257485893317</v>
      </c>
      <c r="H80" s="18">
        <f t="shared" ca="1" si="34"/>
        <v>1658</v>
      </c>
      <c r="I80">
        <f t="shared" ca="1" si="35"/>
        <v>0</v>
      </c>
      <c r="J80" s="1">
        <f t="shared" ca="1" si="36"/>
        <v>0</v>
      </c>
      <c r="K80" s="2">
        <f t="shared" ca="1" si="37"/>
        <v>0</v>
      </c>
      <c r="L80" s="1">
        <f t="shared" ca="1" si="38"/>
        <v>0</v>
      </c>
      <c r="M80" s="1">
        <f t="shared" ca="1" si="28"/>
        <v>8100</v>
      </c>
      <c r="N80" s="1">
        <f ca="1">M80-Solution!H75</f>
        <v>0</v>
      </c>
    </row>
    <row r="81" spans="1:14" x14ac:dyDescent="0.2">
      <c r="A81">
        <f t="shared" si="29"/>
        <v>13</v>
      </c>
      <c r="B81">
        <f t="shared" ca="1" si="30"/>
        <v>0.15653497130917338</v>
      </c>
      <c r="C81">
        <f t="shared" ca="1" si="31"/>
        <v>1000</v>
      </c>
      <c r="D81" s="1">
        <f t="shared" si="26"/>
        <v>9900</v>
      </c>
      <c r="E81">
        <f t="shared" ca="1" si="32"/>
        <v>1000</v>
      </c>
      <c r="F81" s="1">
        <f t="shared" ca="1" si="33"/>
        <v>10000</v>
      </c>
      <c r="G81" s="2">
        <f t="shared" ca="1" si="27"/>
        <v>6.6270264202895612E-2</v>
      </c>
      <c r="H81" s="18">
        <f t="shared" ca="1" si="34"/>
        <v>748</v>
      </c>
      <c r="I81">
        <f t="shared" ca="1" si="35"/>
        <v>748</v>
      </c>
      <c r="J81" s="1">
        <f t="shared" ca="1" si="36"/>
        <v>3740</v>
      </c>
      <c r="K81" s="2">
        <f t="shared" ca="1" si="37"/>
        <v>52</v>
      </c>
      <c r="L81" s="1">
        <f t="shared" ca="1" si="38"/>
        <v>130</v>
      </c>
      <c r="M81" s="1">
        <f t="shared" ca="1" si="28"/>
        <v>3970</v>
      </c>
      <c r="N81" s="1">
        <f ca="1">M81-Solution!H76</f>
        <v>1870</v>
      </c>
    </row>
    <row r="82" spans="1:14" x14ac:dyDescent="0.2">
      <c r="A82">
        <f t="shared" si="29"/>
        <v>14</v>
      </c>
      <c r="B82">
        <f t="shared" ca="1" si="30"/>
        <v>2.0567609968486944E-2</v>
      </c>
      <c r="C82">
        <f t="shared" ca="1" si="31"/>
        <v>1000</v>
      </c>
      <c r="D82" s="1">
        <f t="shared" si="26"/>
        <v>9900</v>
      </c>
      <c r="E82">
        <f t="shared" ca="1" si="32"/>
        <v>1000</v>
      </c>
      <c r="F82" s="1">
        <f t="shared" ca="1" si="33"/>
        <v>10000</v>
      </c>
      <c r="G82" s="2">
        <f t="shared" ca="1" si="27"/>
        <v>0.39689689307826193</v>
      </c>
      <c r="H82" s="18">
        <f t="shared" ca="1" si="34"/>
        <v>1369</v>
      </c>
      <c r="I82">
        <f t="shared" ca="1" si="35"/>
        <v>800</v>
      </c>
      <c r="J82" s="1">
        <f t="shared" ca="1" si="36"/>
        <v>4000</v>
      </c>
      <c r="K82" s="2">
        <f t="shared" ca="1" si="37"/>
        <v>0</v>
      </c>
      <c r="L82" s="1">
        <f t="shared" ca="1" si="38"/>
        <v>0</v>
      </c>
      <c r="M82" s="1">
        <f t="shared" ca="1" si="28"/>
        <v>4100</v>
      </c>
      <c r="N82" s="1">
        <f ca="1">M82-Solution!H77</f>
        <v>2000</v>
      </c>
    </row>
    <row r="83" spans="1:14" x14ac:dyDescent="0.2">
      <c r="A83">
        <f t="shared" si="29"/>
        <v>15</v>
      </c>
      <c r="B83">
        <f t="shared" ca="1" si="30"/>
        <v>0.16096223873628313</v>
      </c>
      <c r="C83">
        <f t="shared" ca="1" si="31"/>
        <v>1000</v>
      </c>
      <c r="D83" s="1">
        <f t="shared" si="26"/>
        <v>9900</v>
      </c>
      <c r="E83">
        <f t="shared" ca="1" si="32"/>
        <v>1000</v>
      </c>
      <c r="F83" s="1">
        <f t="shared" ca="1" si="33"/>
        <v>10000</v>
      </c>
      <c r="G83" s="2">
        <f t="shared" ca="1" si="27"/>
        <v>0.77099504490748627</v>
      </c>
      <c r="H83" s="18">
        <f t="shared" ca="1" si="34"/>
        <v>1871</v>
      </c>
      <c r="I83">
        <f t="shared" ca="1" si="35"/>
        <v>800</v>
      </c>
      <c r="J83" s="1">
        <f t="shared" ca="1" si="36"/>
        <v>4000</v>
      </c>
      <c r="K83" s="2">
        <f t="shared" ca="1" si="37"/>
        <v>0</v>
      </c>
      <c r="L83" s="1">
        <f t="shared" ca="1" si="38"/>
        <v>0</v>
      </c>
      <c r="M83" s="1">
        <f t="shared" ca="1" si="28"/>
        <v>4100</v>
      </c>
      <c r="N83" s="1">
        <f ca="1">M83-Solution!H78</f>
        <v>2000</v>
      </c>
    </row>
    <row r="84" spans="1:14" x14ac:dyDescent="0.2">
      <c r="A84">
        <f t="shared" si="29"/>
        <v>16</v>
      </c>
      <c r="B84">
        <f t="shared" ca="1" si="30"/>
        <v>7.9701780420419976E-2</v>
      </c>
      <c r="C84">
        <f t="shared" ca="1" si="31"/>
        <v>1000</v>
      </c>
      <c r="D84" s="1">
        <f t="shared" si="26"/>
        <v>9900</v>
      </c>
      <c r="E84">
        <f t="shared" ca="1" si="32"/>
        <v>1000</v>
      </c>
      <c r="F84" s="1">
        <f t="shared" ca="1" si="33"/>
        <v>10000</v>
      </c>
      <c r="G84" s="2">
        <f t="shared" ca="1" si="27"/>
        <v>0.15884790303999607</v>
      </c>
      <c r="H84" s="18">
        <f t="shared" ca="1" si="34"/>
        <v>1000</v>
      </c>
      <c r="I84">
        <f t="shared" ca="1" si="35"/>
        <v>800</v>
      </c>
      <c r="J84" s="1">
        <f t="shared" ca="1" si="36"/>
        <v>4000</v>
      </c>
      <c r="K84" s="2">
        <f t="shared" ca="1" si="37"/>
        <v>0</v>
      </c>
      <c r="L84" s="1">
        <f t="shared" ca="1" si="38"/>
        <v>0</v>
      </c>
      <c r="M84" s="1">
        <f t="shared" ca="1" si="28"/>
        <v>4100</v>
      </c>
      <c r="N84" s="1">
        <f ca="1">M84-Solution!H79</f>
        <v>2000</v>
      </c>
    </row>
    <row r="85" spans="1:14" x14ac:dyDescent="0.2">
      <c r="A85">
        <f t="shared" si="29"/>
        <v>17</v>
      </c>
      <c r="B85">
        <f t="shared" ca="1" si="30"/>
        <v>0.21040803440053968</v>
      </c>
      <c r="C85">
        <f t="shared" ca="1" si="31"/>
        <v>1000</v>
      </c>
      <c r="D85" s="1">
        <f t="shared" si="26"/>
        <v>9900</v>
      </c>
      <c r="E85">
        <f t="shared" ca="1" si="32"/>
        <v>1000</v>
      </c>
      <c r="F85" s="1">
        <f t="shared" ca="1" si="33"/>
        <v>10000</v>
      </c>
      <c r="G85" s="2">
        <f t="shared" ca="1" si="27"/>
        <v>0.41643143787857517</v>
      </c>
      <c r="H85" s="18">
        <f t="shared" ca="1" si="34"/>
        <v>1394</v>
      </c>
      <c r="I85">
        <f t="shared" ca="1" si="35"/>
        <v>800</v>
      </c>
      <c r="J85" s="1">
        <f t="shared" ca="1" si="36"/>
        <v>4000</v>
      </c>
      <c r="K85" s="2">
        <f t="shared" ca="1" si="37"/>
        <v>0</v>
      </c>
      <c r="L85" s="1">
        <f t="shared" ca="1" si="38"/>
        <v>0</v>
      </c>
      <c r="M85" s="1">
        <f t="shared" ca="1" si="28"/>
        <v>4100</v>
      </c>
      <c r="N85" s="1">
        <f ca="1">M85-Solution!H80</f>
        <v>2000</v>
      </c>
    </row>
    <row r="86" spans="1:14" x14ac:dyDescent="0.2">
      <c r="A86">
        <f t="shared" si="29"/>
        <v>18</v>
      </c>
      <c r="B86">
        <f t="shared" ca="1" si="30"/>
        <v>0.36495232499656749</v>
      </c>
      <c r="C86">
        <f t="shared" ca="1" si="31"/>
        <v>1500</v>
      </c>
      <c r="D86" s="1">
        <f t="shared" si="26"/>
        <v>9900</v>
      </c>
      <c r="E86">
        <f t="shared" ca="1" si="32"/>
        <v>1500</v>
      </c>
      <c r="F86" s="1">
        <f t="shared" ca="1" si="33"/>
        <v>15000</v>
      </c>
      <c r="G86" s="2">
        <f t="shared" ca="1" si="27"/>
        <v>0.60443136492917937</v>
      </c>
      <c r="H86" s="18">
        <f t="shared" ca="1" si="34"/>
        <v>1632</v>
      </c>
      <c r="I86">
        <f t="shared" ca="1" si="35"/>
        <v>300</v>
      </c>
      <c r="J86" s="1">
        <f t="shared" ca="1" si="36"/>
        <v>1500</v>
      </c>
      <c r="K86" s="2">
        <f t="shared" ca="1" si="37"/>
        <v>0</v>
      </c>
      <c r="L86" s="1">
        <f t="shared" ca="1" si="38"/>
        <v>0</v>
      </c>
      <c r="M86" s="1">
        <f t="shared" ca="1" si="28"/>
        <v>6600</v>
      </c>
      <c r="N86" s="1">
        <f ca="1">M86-Solution!H81</f>
        <v>750</v>
      </c>
    </row>
    <row r="87" spans="1:14" x14ac:dyDescent="0.2">
      <c r="A87">
        <f t="shared" si="29"/>
        <v>19</v>
      </c>
      <c r="B87">
        <f t="shared" ca="1" si="30"/>
        <v>0.68560178541175287</v>
      </c>
      <c r="C87">
        <f t="shared" ca="1" si="31"/>
        <v>2000</v>
      </c>
      <c r="D87" s="1">
        <f t="shared" si="26"/>
        <v>9900</v>
      </c>
      <c r="E87">
        <f t="shared" ca="1" si="32"/>
        <v>1800</v>
      </c>
      <c r="F87" s="1">
        <f t="shared" ca="1" si="33"/>
        <v>18000</v>
      </c>
      <c r="G87" s="2">
        <f t="shared" ca="1" si="27"/>
        <v>0.39320523474281155</v>
      </c>
      <c r="H87" s="18">
        <f t="shared" ca="1" si="34"/>
        <v>1365</v>
      </c>
      <c r="I87">
        <f t="shared" ca="1" si="35"/>
        <v>0</v>
      </c>
      <c r="J87" s="1">
        <f t="shared" ca="1" si="36"/>
        <v>0</v>
      </c>
      <c r="K87" s="2">
        <f t="shared" ca="1" si="37"/>
        <v>0</v>
      </c>
      <c r="L87" s="1">
        <f t="shared" ca="1" si="38"/>
        <v>0</v>
      </c>
      <c r="M87" s="1">
        <f t="shared" ca="1" si="28"/>
        <v>8100</v>
      </c>
      <c r="N87" s="1">
        <f ca="1">M87-Solution!H82</f>
        <v>0</v>
      </c>
    </row>
    <row r="88" spans="1:14" ht="13.5" thickBot="1" x14ac:dyDescent="0.25">
      <c r="A88">
        <f t="shared" si="29"/>
        <v>20</v>
      </c>
      <c r="B88">
        <f t="shared" ca="1" si="30"/>
        <v>0.25588435524208064</v>
      </c>
      <c r="C88">
        <f t="shared" ca="1" si="31"/>
        <v>1000</v>
      </c>
      <c r="D88" s="1">
        <f t="shared" si="26"/>
        <v>9900</v>
      </c>
      <c r="E88">
        <f t="shared" ca="1" si="32"/>
        <v>1000</v>
      </c>
      <c r="F88" s="1">
        <f t="shared" ca="1" si="33"/>
        <v>10000</v>
      </c>
      <c r="G88" s="2">
        <f t="shared" ca="1" si="27"/>
        <v>0.74799833879472888</v>
      </c>
      <c r="H88" s="18">
        <f t="shared" ca="1" si="34"/>
        <v>1834</v>
      </c>
      <c r="I88">
        <f t="shared" ca="1" si="35"/>
        <v>800</v>
      </c>
      <c r="J88" s="1">
        <f t="shared" ca="1" si="36"/>
        <v>4000</v>
      </c>
      <c r="K88" s="2">
        <f t="shared" ca="1" si="37"/>
        <v>0</v>
      </c>
      <c r="L88" s="1">
        <f t="shared" ca="1" si="38"/>
        <v>0</v>
      </c>
      <c r="M88" s="1">
        <f t="shared" ca="1" si="28"/>
        <v>4100</v>
      </c>
      <c r="N88" s="1">
        <f ca="1">M88-Solution!H83</f>
        <v>2000</v>
      </c>
    </row>
    <row r="89" spans="1:14" ht="27" thickTop="1" thickBot="1" x14ac:dyDescent="0.25">
      <c r="K89" s="2"/>
      <c r="L89" s="8" t="s">
        <v>8</v>
      </c>
      <c r="M89" s="6">
        <f ca="1">AVERAGE(M69:M88)</f>
        <v>6143.5</v>
      </c>
    </row>
    <row r="90" spans="1:14" ht="13.5" thickTop="1" x14ac:dyDescent="0.2">
      <c r="I90" s="2"/>
    </row>
    <row r="91" spans="1:14" ht="31.5" x14ac:dyDescent="0.25">
      <c r="A91" s="4" t="s">
        <v>0</v>
      </c>
      <c r="B91" s="3">
        <v>2200</v>
      </c>
      <c r="I91" s="2"/>
    </row>
    <row r="92" spans="1:14" ht="38.25" x14ac:dyDescent="0.2">
      <c r="A92" s="7" t="s">
        <v>1</v>
      </c>
      <c r="B92" s="27" t="s">
        <v>32</v>
      </c>
      <c r="C92" s="7" t="s">
        <v>2</v>
      </c>
      <c r="D92" s="7" t="s">
        <v>3</v>
      </c>
      <c r="E92" s="33" t="s">
        <v>33</v>
      </c>
      <c r="F92" s="7" t="s">
        <v>13</v>
      </c>
      <c r="G92" s="27" t="s">
        <v>31</v>
      </c>
      <c r="H92" s="7" t="s">
        <v>10</v>
      </c>
      <c r="I92" s="7" t="s">
        <v>14</v>
      </c>
      <c r="J92" s="7" t="s">
        <v>9</v>
      </c>
      <c r="K92" s="7" t="s">
        <v>12</v>
      </c>
      <c r="L92" s="7" t="s">
        <v>5</v>
      </c>
      <c r="M92" s="7" t="s">
        <v>6</v>
      </c>
      <c r="N92" s="42" t="s">
        <v>40</v>
      </c>
    </row>
    <row r="93" spans="1:14" x14ac:dyDescent="0.2">
      <c r="A93">
        <v>1</v>
      </c>
      <c r="B93">
        <f ca="1">RAND()</f>
        <v>0.89265123469187813</v>
      </c>
      <c r="C93">
        <f ca="1">VLOOKUP(B93,$A$9:$B$13,2)</f>
        <v>2500</v>
      </c>
      <c r="D93" s="1">
        <f t="shared" ref="D93:D112" si="39">$B$4*$B$91</f>
        <v>12100</v>
      </c>
      <c r="E93">
        <f ca="1">MIN(C93,$B$91)</f>
        <v>2200</v>
      </c>
      <c r="F93" s="1">
        <f ca="1">E93*$B$5</f>
        <v>22000</v>
      </c>
      <c r="G93" s="2">
        <f t="shared" ref="G93:G112" ca="1" si="40">RAND()</f>
        <v>0.8099899390457308</v>
      </c>
      <c r="H93" s="18">
        <f ca="1">MAX(0,ROUND(NORMINV(G93,$B$16,$B$17),0))</f>
        <v>1939</v>
      </c>
      <c r="I93">
        <f ca="1">IF(C93&gt;=$B$91,0,(MIN(INT(H93),$B$91-C93)))</f>
        <v>0</v>
      </c>
      <c r="J93" s="1">
        <f ca="1">($B$5*(1-$B$7))* I93</f>
        <v>0</v>
      </c>
      <c r="K93" s="2">
        <f ca="1">IF((C93+I93)&gt;=$B$91,0,($B$91-(C93+I93)))</f>
        <v>0</v>
      </c>
      <c r="L93" s="1">
        <f ca="1">$B$6*K93</f>
        <v>0</v>
      </c>
      <c r="M93" s="1">
        <f t="shared" ref="M93:M112" ca="1" si="41">F93+J93+L93-D93</f>
        <v>9900</v>
      </c>
      <c r="N93" s="1">
        <f ca="1">M93-Solution!H88</f>
        <v>0</v>
      </c>
    </row>
    <row r="94" spans="1:14" x14ac:dyDescent="0.2">
      <c r="A94">
        <f t="shared" ref="A94:A112" si="42">A93+1</f>
        <v>2</v>
      </c>
      <c r="B94">
        <f t="shared" ref="B94:B112" ca="1" si="43">RAND()</f>
        <v>0.83621559194202111</v>
      </c>
      <c r="C94">
        <f t="shared" ref="C94:C112" ca="1" si="44">VLOOKUP(B94,$A$9:$B$13,2)</f>
        <v>2500</v>
      </c>
      <c r="D94" s="1">
        <f t="shared" si="39"/>
        <v>12100</v>
      </c>
      <c r="E94">
        <f t="shared" ref="E94:E112" ca="1" si="45">MIN(C94,$B$91)</f>
        <v>2200</v>
      </c>
      <c r="F94" s="1">
        <f t="shared" ref="F94:F112" ca="1" si="46">E94*$B$5</f>
        <v>22000</v>
      </c>
      <c r="G94" s="2">
        <f t="shared" ca="1" si="40"/>
        <v>0.74160660447538351</v>
      </c>
      <c r="H94" s="18">
        <f t="shared" ref="H94:H112" ca="1" si="47">MAX(0,ROUND(NORMINV(G94,$B$16,$B$17),0))</f>
        <v>1824</v>
      </c>
      <c r="I94">
        <f t="shared" ref="I94:I112" ca="1" si="48">IF(C94&gt;=$B$91,0,(MIN(INT(H94),$B$91-C94)))</f>
        <v>0</v>
      </c>
      <c r="J94" s="1">
        <f t="shared" ref="J94:J112" ca="1" si="49">($B$5*(1-$B$7))* I94</f>
        <v>0</v>
      </c>
      <c r="K94" s="2">
        <f t="shared" ref="K94:K112" ca="1" si="50">IF((C94+I94)&gt;=$B$91,0,($B$91-(C94+I94)))</f>
        <v>0</v>
      </c>
      <c r="L94" s="1">
        <f t="shared" ref="L94:L112" ca="1" si="51">$B$6*K94</f>
        <v>0</v>
      </c>
      <c r="M94" s="1">
        <f t="shared" ca="1" si="41"/>
        <v>9900</v>
      </c>
      <c r="N94" s="1">
        <f ca="1">M94-Solution!H89</f>
        <v>0</v>
      </c>
    </row>
    <row r="95" spans="1:14" x14ac:dyDescent="0.2">
      <c r="A95">
        <f t="shared" si="42"/>
        <v>3</v>
      </c>
      <c r="B95">
        <f t="shared" ca="1" si="43"/>
        <v>0.29308904092590415</v>
      </c>
      <c r="C95">
        <f t="shared" ca="1" si="44"/>
        <v>1000</v>
      </c>
      <c r="D95" s="1">
        <f t="shared" si="39"/>
        <v>12100</v>
      </c>
      <c r="E95">
        <f t="shared" ca="1" si="45"/>
        <v>1000</v>
      </c>
      <c r="F95" s="1">
        <f t="shared" ca="1" si="46"/>
        <v>10000</v>
      </c>
      <c r="G95" s="2">
        <f t="shared" ca="1" si="40"/>
        <v>0.76694700135429139</v>
      </c>
      <c r="H95" s="18">
        <f t="shared" ca="1" si="47"/>
        <v>1864</v>
      </c>
      <c r="I95">
        <f t="shared" ca="1" si="48"/>
        <v>1200</v>
      </c>
      <c r="J95" s="1">
        <f t="shared" ca="1" si="49"/>
        <v>6000</v>
      </c>
      <c r="K95" s="2">
        <f t="shared" ca="1" si="50"/>
        <v>0</v>
      </c>
      <c r="L95" s="1">
        <f t="shared" ca="1" si="51"/>
        <v>0</v>
      </c>
      <c r="M95" s="1">
        <f t="shared" ca="1" si="41"/>
        <v>3900</v>
      </c>
      <c r="N95" s="1">
        <f ca="1">M95-Solution!H90</f>
        <v>3000</v>
      </c>
    </row>
    <row r="96" spans="1:14" x14ac:dyDescent="0.2">
      <c r="A96">
        <f t="shared" si="42"/>
        <v>4</v>
      </c>
      <c r="B96">
        <f t="shared" ca="1" si="43"/>
        <v>0.76976326832991515</v>
      </c>
      <c r="C96">
        <f t="shared" ca="1" si="44"/>
        <v>2500</v>
      </c>
      <c r="D96" s="1">
        <f t="shared" si="39"/>
        <v>12100</v>
      </c>
      <c r="E96">
        <f t="shared" ca="1" si="45"/>
        <v>2200</v>
      </c>
      <c r="F96" s="1">
        <f t="shared" ca="1" si="46"/>
        <v>22000</v>
      </c>
      <c r="G96" s="2">
        <f t="shared" ca="1" si="40"/>
        <v>0.13693758628813191</v>
      </c>
      <c r="H96" s="18">
        <f t="shared" ca="1" si="47"/>
        <v>953</v>
      </c>
      <c r="I96">
        <f t="shared" ca="1" si="48"/>
        <v>0</v>
      </c>
      <c r="J96" s="1">
        <f t="shared" ca="1" si="49"/>
        <v>0</v>
      </c>
      <c r="K96" s="2">
        <f t="shared" ca="1" si="50"/>
        <v>0</v>
      </c>
      <c r="L96" s="1">
        <f t="shared" ca="1" si="51"/>
        <v>0</v>
      </c>
      <c r="M96" s="1">
        <f t="shared" ca="1" si="41"/>
        <v>9900</v>
      </c>
      <c r="N96" s="1">
        <f ca="1">M96-Solution!H91</f>
        <v>0</v>
      </c>
    </row>
    <row r="97" spans="1:14" x14ac:dyDescent="0.2">
      <c r="A97">
        <f t="shared" si="42"/>
        <v>5</v>
      </c>
      <c r="B97">
        <f t="shared" ca="1" si="43"/>
        <v>0.64792852556686353</v>
      </c>
      <c r="C97">
        <f t="shared" ca="1" si="44"/>
        <v>2000</v>
      </c>
      <c r="D97" s="1">
        <f t="shared" si="39"/>
        <v>12100</v>
      </c>
      <c r="E97">
        <f t="shared" ca="1" si="45"/>
        <v>2000</v>
      </c>
      <c r="F97" s="1">
        <f t="shared" ca="1" si="46"/>
        <v>20000</v>
      </c>
      <c r="G97" s="2">
        <f t="shared" ca="1" si="40"/>
        <v>0.9585826794247414</v>
      </c>
      <c r="H97" s="18">
        <f t="shared" ca="1" si="47"/>
        <v>2367</v>
      </c>
      <c r="I97">
        <f t="shared" ca="1" si="48"/>
        <v>200</v>
      </c>
      <c r="J97" s="1">
        <f t="shared" ca="1" si="49"/>
        <v>1000</v>
      </c>
      <c r="K97" s="2">
        <f t="shared" ca="1" si="50"/>
        <v>0</v>
      </c>
      <c r="L97" s="1">
        <f t="shared" ca="1" si="51"/>
        <v>0</v>
      </c>
      <c r="M97" s="1">
        <f t="shared" ca="1" si="41"/>
        <v>8900</v>
      </c>
      <c r="N97" s="1">
        <f ca="1">M97-Solution!H92</f>
        <v>500</v>
      </c>
    </row>
    <row r="98" spans="1:14" x14ac:dyDescent="0.2">
      <c r="A98">
        <f t="shared" si="42"/>
        <v>6</v>
      </c>
      <c r="B98">
        <f t="shared" ca="1" si="43"/>
        <v>0.98839769377780751</v>
      </c>
      <c r="C98">
        <f t="shared" ca="1" si="44"/>
        <v>3000</v>
      </c>
      <c r="D98" s="1">
        <f t="shared" si="39"/>
        <v>12100</v>
      </c>
      <c r="E98">
        <f t="shared" ca="1" si="45"/>
        <v>2200</v>
      </c>
      <c r="F98" s="1">
        <f t="shared" ca="1" si="46"/>
        <v>22000</v>
      </c>
      <c r="G98" s="2">
        <f t="shared" ca="1" si="40"/>
        <v>0.6428826011357941</v>
      </c>
      <c r="H98" s="18">
        <f t="shared" ca="1" si="47"/>
        <v>1683</v>
      </c>
      <c r="I98">
        <f t="shared" ca="1" si="48"/>
        <v>0</v>
      </c>
      <c r="J98" s="1">
        <f t="shared" ca="1" si="49"/>
        <v>0</v>
      </c>
      <c r="K98" s="2">
        <f t="shared" ca="1" si="50"/>
        <v>0</v>
      </c>
      <c r="L98" s="1">
        <f t="shared" ca="1" si="51"/>
        <v>0</v>
      </c>
      <c r="M98" s="1">
        <f t="shared" ca="1" si="41"/>
        <v>9900</v>
      </c>
      <c r="N98" s="1">
        <f ca="1">M98-Solution!H93</f>
        <v>0</v>
      </c>
    </row>
    <row r="99" spans="1:14" x14ac:dyDescent="0.2">
      <c r="A99">
        <f t="shared" si="42"/>
        <v>7</v>
      </c>
      <c r="B99">
        <f t="shared" ca="1" si="43"/>
        <v>0.3188542599690557</v>
      </c>
      <c r="C99">
        <f t="shared" ca="1" si="44"/>
        <v>1500</v>
      </c>
      <c r="D99" s="1">
        <f t="shared" si="39"/>
        <v>12100</v>
      </c>
      <c r="E99">
        <f t="shared" ca="1" si="45"/>
        <v>1500</v>
      </c>
      <c r="F99" s="1">
        <f t="shared" ca="1" si="46"/>
        <v>15000</v>
      </c>
      <c r="G99" s="2">
        <f t="shared" ca="1" si="40"/>
        <v>0.48740961050482545</v>
      </c>
      <c r="H99" s="18">
        <f t="shared" ca="1" si="47"/>
        <v>1484</v>
      </c>
      <c r="I99">
        <f t="shared" ca="1" si="48"/>
        <v>700</v>
      </c>
      <c r="J99" s="1">
        <f t="shared" ca="1" si="49"/>
        <v>3500</v>
      </c>
      <c r="K99" s="2">
        <f t="shared" ca="1" si="50"/>
        <v>0</v>
      </c>
      <c r="L99" s="1">
        <f t="shared" ca="1" si="51"/>
        <v>0</v>
      </c>
      <c r="M99" s="1">
        <f t="shared" ca="1" si="41"/>
        <v>6400</v>
      </c>
      <c r="N99" s="1">
        <f ca="1">M99-Solution!H94</f>
        <v>1750</v>
      </c>
    </row>
    <row r="100" spans="1:14" x14ac:dyDescent="0.2">
      <c r="A100">
        <f t="shared" si="42"/>
        <v>8</v>
      </c>
      <c r="B100">
        <f t="shared" ca="1" si="43"/>
        <v>0.64026369057206245</v>
      </c>
      <c r="C100">
        <f t="shared" ca="1" si="44"/>
        <v>2000</v>
      </c>
      <c r="D100" s="1">
        <f t="shared" si="39"/>
        <v>12100</v>
      </c>
      <c r="E100">
        <f t="shared" ca="1" si="45"/>
        <v>2000</v>
      </c>
      <c r="F100" s="1">
        <f t="shared" ca="1" si="46"/>
        <v>20000</v>
      </c>
      <c r="G100" s="2">
        <f t="shared" ca="1" si="40"/>
        <v>0.32472912280089561</v>
      </c>
      <c r="H100" s="18">
        <f t="shared" ca="1" si="47"/>
        <v>1273</v>
      </c>
      <c r="I100">
        <f t="shared" ca="1" si="48"/>
        <v>200</v>
      </c>
      <c r="J100" s="1">
        <f t="shared" ca="1" si="49"/>
        <v>1000</v>
      </c>
      <c r="K100" s="2">
        <f t="shared" ca="1" si="50"/>
        <v>0</v>
      </c>
      <c r="L100" s="1">
        <f t="shared" ca="1" si="51"/>
        <v>0</v>
      </c>
      <c r="M100" s="1">
        <f t="shared" ca="1" si="41"/>
        <v>8900</v>
      </c>
      <c r="N100" s="1">
        <f ca="1">M100-Solution!H95</f>
        <v>500</v>
      </c>
    </row>
    <row r="101" spans="1:14" x14ac:dyDescent="0.2">
      <c r="A101">
        <f t="shared" si="42"/>
        <v>9</v>
      </c>
      <c r="B101">
        <f t="shared" ca="1" si="43"/>
        <v>0.84433996678113543</v>
      </c>
      <c r="C101">
        <f t="shared" ca="1" si="44"/>
        <v>2500</v>
      </c>
      <c r="D101" s="1">
        <f t="shared" si="39"/>
        <v>12100</v>
      </c>
      <c r="E101">
        <f t="shared" ca="1" si="45"/>
        <v>2200</v>
      </c>
      <c r="F101" s="1">
        <f t="shared" ca="1" si="46"/>
        <v>22000</v>
      </c>
      <c r="G101" s="2">
        <f t="shared" ca="1" si="40"/>
        <v>0.20854207087590459</v>
      </c>
      <c r="H101" s="18">
        <f t="shared" ca="1" si="47"/>
        <v>1094</v>
      </c>
      <c r="I101">
        <f t="shared" ca="1" si="48"/>
        <v>0</v>
      </c>
      <c r="J101" s="1">
        <f t="shared" ca="1" si="49"/>
        <v>0</v>
      </c>
      <c r="K101" s="2">
        <f t="shared" ca="1" si="50"/>
        <v>0</v>
      </c>
      <c r="L101" s="1">
        <f t="shared" ca="1" si="51"/>
        <v>0</v>
      </c>
      <c r="M101" s="1">
        <f t="shared" ca="1" si="41"/>
        <v>9900</v>
      </c>
      <c r="N101" s="1">
        <f ca="1">M101-Solution!H96</f>
        <v>0</v>
      </c>
    </row>
    <row r="102" spans="1:14" x14ac:dyDescent="0.2">
      <c r="A102">
        <f t="shared" si="42"/>
        <v>10</v>
      </c>
      <c r="B102">
        <f t="shared" ca="1" si="43"/>
        <v>0.54844876622381034</v>
      </c>
      <c r="C102">
        <f t="shared" ca="1" si="44"/>
        <v>2000</v>
      </c>
      <c r="D102" s="1">
        <f t="shared" si="39"/>
        <v>12100</v>
      </c>
      <c r="E102">
        <f t="shared" ca="1" si="45"/>
        <v>2000</v>
      </c>
      <c r="F102" s="1">
        <f t="shared" ca="1" si="46"/>
        <v>20000</v>
      </c>
      <c r="G102" s="2">
        <f t="shared" ca="1" si="40"/>
        <v>1.9041144752181771E-2</v>
      </c>
      <c r="H102" s="18">
        <f t="shared" ca="1" si="47"/>
        <v>463</v>
      </c>
      <c r="I102">
        <f t="shared" ca="1" si="48"/>
        <v>200</v>
      </c>
      <c r="J102" s="1">
        <f t="shared" ca="1" si="49"/>
        <v>1000</v>
      </c>
      <c r="K102" s="2">
        <f t="shared" ca="1" si="50"/>
        <v>0</v>
      </c>
      <c r="L102" s="1">
        <f t="shared" ca="1" si="51"/>
        <v>0</v>
      </c>
      <c r="M102" s="1">
        <f t="shared" ca="1" si="41"/>
        <v>8900</v>
      </c>
      <c r="N102" s="1">
        <f ca="1">M102-Solution!H97</f>
        <v>500</v>
      </c>
    </row>
    <row r="103" spans="1:14" x14ac:dyDescent="0.2">
      <c r="A103">
        <f t="shared" si="42"/>
        <v>11</v>
      </c>
      <c r="B103">
        <f t="shared" ca="1" si="43"/>
        <v>0.88454963320582614</v>
      </c>
      <c r="C103">
        <f t="shared" ca="1" si="44"/>
        <v>2500</v>
      </c>
      <c r="D103" s="1">
        <f t="shared" si="39"/>
        <v>12100</v>
      </c>
      <c r="E103">
        <f t="shared" ca="1" si="45"/>
        <v>2200</v>
      </c>
      <c r="F103" s="1">
        <f t="shared" ca="1" si="46"/>
        <v>22000</v>
      </c>
      <c r="G103" s="2">
        <f t="shared" ca="1" si="40"/>
        <v>0.52813320020925869</v>
      </c>
      <c r="H103" s="18">
        <f t="shared" ca="1" si="47"/>
        <v>1535</v>
      </c>
      <c r="I103">
        <f t="shared" ca="1" si="48"/>
        <v>0</v>
      </c>
      <c r="J103" s="1">
        <f t="shared" ca="1" si="49"/>
        <v>0</v>
      </c>
      <c r="K103" s="2">
        <f t="shared" ca="1" si="50"/>
        <v>0</v>
      </c>
      <c r="L103" s="1">
        <f t="shared" ca="1" si="51"/>
        <v>0</v>
      </c>
      <c r="M103" s="1">
        <f t="shared" ca="1" si="41"/>
        <v>9900</v>
      </c>
      <c r="N103" s="1">
        <f ca="1">M103-Solution!H98</f>
        <v>0</v>
      </c>
    </row>
    <row r="104" spans="1:14" x14ac:dyDescent="0.2">
      <c r="A104">
        <f t="shared" si="42"/>
        <v>12</v>
      </c>
      <c r="B104">
        <f t="shared" ca="1" si="43"/>
        <v>0.65567214996838707</v>
      </c>
      <c r="C104">
        <f t="shared" ca="1" si="44"/>
        <v>2000</v>
      </c>
      <c r="D104" s="1">
        <f t="shared" si="39"/>
        <v>12100</v>
      </c>
      <c r="E104">
        <f t="shared" ca="1" si="45"/>
        <v>2000</v>
      </c>
      <c r="F104" s="1">
        <f t="shared" ca="1" si="46"/>
        <v>20000</v>
      </c>
      <c r="G104" s="2">
        <f t="shared" ca="1" si="40"/>
        <v>0.99612940715517384</v>
      </c>
      <c r="H104" s="18">
        <f t="shared" ca="1" si="47"/>
        <v>2832</v>
      </c>
      <c r="I104">
        <f t="shared" ca="1" si="48"/>
        <v>200</v>
      </c>
      <c r="J104" s="1">
        <f t="shared" ca="1" si="49"/>
        <v>1000</v>
      </c>
      <c r="K104" s="2">
        <f t="shared" ca="1" si="50"/>
        <v>0</v>
      </c>
      <c r="L104" s="1">
        <f t="shared" ca="1" si="51"/>
        <v>0</v>
      </c>
      <c r="M104" s="1">
        <f t="shared" ca="1" si="41"/>
        <v>8900</v>
      </c>
      <c r="N104" s="1">
        <f ca="1">M104-Solution!H99</f>
        <v>500</v>
      </c>
    </row>
    <row r="105" spans="1:14" x14ac:dyDescent="0.2">
      <c r="A105">
        <f t="shared" si="42"/>
        <v>13</v>
      </c>
      <c r="B105">
        <f t="shared" ca="1" si="43"/>
        <v>1.6342282664869923E-2</v>
      </c>
      <c r="C105">
        <f t="shared" ca="1" si="44"/>
        <v>1000</v>
      </c>
      <c r="D105" s="1">
        <f t="shared" si="39"/>
        <v>12100</v>
      </c>
      <c r="E105">
        <f t="shared" ca="1" si="45"/>
        <v>1000</v>
      </c>
      <c r="F105" s="1">
        <f t="shared" ca="1" si="46"/>
        <v>10000</v>
      </c>
      <c r="G105" s="2">
        <f t="shared" ca="1" si="40"/>
        <v>0.24189319074532878</v>
      </c>
      <c r="H105" s="18">
        <f t="shared" ca="1" si="47"/>
        <v>1150</v>
      </c>
      <c r="I105">
        <f t="shared" ca="1" si="48"/>
        <v>1150</v>
      </c>
      <c r="J105" s="1">
        <f t="shared" ca="1" si="49"/>
        <v>5750</v>
      </c>
      <c r="K105" s="2">
        <f t="shared" ca="1" si="50"/>
        <v>50</v>
      </c>
      <c r="L105" s="1">
        <f t="shared" ca="1" si="51"/>
        <v>125</v>
      </c>
      <c r="M105" s="1">
        <f t="shared" ca="1" si="41"/>
        <v>3775</v>
      </c>
      <c r="N105" s="1">
        <f ca="1">M105-Solution!H100</f>
        <v>2875</v>
      </c>
    </row>
    <row r="106" spans="1:14" x14ac:dyDescent="0.2">
      <c r="A106">
        <f t="shared" si="42"/>
        <v>14</v>
      </c>
      <c r="B106">
        <f t="shared" ca="1" si="43"/>
        <v>0.18664540898367787</v>
      </c>
      <c r="C106">
        <f t="shared" ca="1" si="44"/>
        <v>1000</v>
      </c>
      <c r="D106" s="1">
        <f t="shared" si="39"/>
        <v>12100</v>
      </c>
      <c r="E106">
        <f t="shared" ca="1" si="45"/>
        <v>1000</v>
      </c>
      <c r="F106" s="1">
        <f t="shared" ca="1" si="46"/>
        <v>10000</v>
      </c>
      <c r="G106" s="2">
        <f t="shared" ca="1" si="40"/>
        <v>0.91993538990018342</v>
      </c>
      <c r="H106" s="18">
        <f t="shared" ca="1" si="47"/>
        <v>2202</v>
      </c>
      <c r="I106">
        <f t="shared" ca="1" si="48"/>
        <v>1200</v>
      </c>
      <c r="J106" s="1">
        <f t="shared" ca="1" si="49"/>
        <v>6000</v>
      </c>
      <c r="K106" s="2">
        <f t="shared" ca="1" si="50"/>
        <v>0</v>
      </c>
      <c r="L106" s="1">
        <f t="shared" ca="1" si="51"/>
        <v>0</v>
      </c>
      <c r="M106" s="1">
        <f t="shared" ca="1" si="41"/>
        <v>3900</v>
      </c>
      <c r="N106" s="1">
        <f ca="1">M106-Solution!H101</f>
        <v>3000</v>
      </c>
    </row>
    <row r="107" spans="1:14" x14ac:dyDescent="0.2">
      <c r="A107">
        <f t="shared" si="42"/>
        <v>15</v>
      </c>
      <c r="B107">
        <f t="shared" ca="1" si="43"/>
        <v>0.97195680064221968</v>
      </c>
      <c r="C107">
        <f t="shared" ca="1" si="44"/>
        <v>3000</v>
      </c>
      <c r="D107" s="1">
        <f t="shared" si="39"/>
        <v>12100</v>
      </c>
      <c r="E107">
        <f t="shared" ca="1" si="45"/>
        <v>2200</v>
      </c>
      <c r="F107" s="1">
        <f t="shared" ca="1" si="46"/>
        <v>22000</v>
      </c>
      <c r="G107" s="2">
        <f t="shared" ca="1" si="40"/>
        <v>0.96698062875077662</v>
      </c>
      <c r="H107" s="18">
        <f t="shared" ca="1" si="47"/>
        <v>2419</v>
      </c>
      <c r="I107">
        <f t="shared" ca="1" si="48"/>
        <v>0</v>
      </c>
      <c r="J107" s="1">
        <f t="shared" ca="1" si="49"/>
        <v>0</v>
      </c>
      <c r="K107" s="2">
        <f t="shared" ca="1" si="50"/>
        <v>0</v>
      </c>
      <c r="L107" s="1">
        <f t="shared" ca="1" si="51"/>
        <v>0</v>
      </c>
      <c r="M107" s="1">
        <f t="shared" ca="1" si="41"/>
        <v>9900</v>
      </c>
      <c r="N107" s="1">
        <f ca="1">M107-Solution!H102</f>
        <v>0</v>
      </c>
    </row>
    <row r="108" spans="1:14" x14ac:dyDescent="0.2">
      <c r="A108">
        <f t="shared" si="42"/>
        <v>16</v>
      </c>
      <c r="B108">
        <f t="shared" ca="1" si="43"/>
        <v>0.32611107335853462</v>
      </c>
      <c r="C108">
        <f t="shared" ca="1" si="44"/>
        <v>1500</v>
      </c>
      <c r="D108" s="1">
        <f t="shared" si="39"/>
        <v>12100</v>
      </c>
      <c r="E108">
        <f t="shared" ca="1" si="45"/>
        <v>1500</v>
      </c>
      <c r="F108" s="1">
        <f t="shared" ca="1" si="46"/>
        <v>15000</v>
      </c>
      <c r="G108" s="2">
        <f t="shared" ca="1" si="40"/>
        <v>0.86739107015637162</v>
      </c>
      <c r="H108" s="18">
        <f t="shared" ca="1" si="47"/>
        <v>2057</v>
      </c>
      <c r="I108">
        <f t="shared" ca="1" si="48"/>
        <v>700</v>
      </c>
      <c r="J108" s="1">
        <f t="shared" ca="1" si="49"/>
        <v>3500</v>
      </c>
      <c r="K108" s="2">
        <f t="shared" ca="1" si="50"/>
        <v>0</v>
      </c>
      <c r="L108" s="1">
        <f t="shared" ca="1" si="51"/>
        <v>0</v>
      </c>
      <c r="M108" s="1">
        <f t="shared" ca="1" si="41"/>
        <v>6400</v>
      </c>
      <c r="N108" s="1">
        <f ca="1">M108-Solution!H103</f>
        <v>1750</v>
      </c>
    </row>
    <row r="109" spans="1:14" x14ac:dyDescent="0.2">
      <c r="A109">
        <f t="shared" si="42"/>
        <v>17</v>
      </c>
      <c r="B109">
        <f t="shared" ca="1" si="43"/>
        <v>3.0587918454890284E-2</v>
      </c>
      <c r="C109">
        <f t="shared" ca="1" si="44"/>
        <v>1000</v>
      </c>
      <c r="D109" s="1">
        <f t="shared" si="39"/>
        <v>12100</v>
      </c>
      <c r="E109">
        <f t="shared" ca="1" si="45"/>
        <v>1000</v>
      </c>
      <c r="F109" s="1">
        <f t="shared" ca="1" si="46"/>
        <v>10000</v>
      </c>
      <c r="G109" s="2">
        <f t="shared" ca="1" si="40"/>
        <v>0.72424037011048825</v>
      </c>
      <c r="H109" s="18">
        <f t="shared" ca="1" si="47"/>
        <v>1798</v>
      </c>
      <c r="I109">
        <f t="shared" ca="1" si="48"/>
        <v>1200</v>
      </c>
      <c r="J109" s="1">
        <f t="shared" ca="1" si="49"/>
        <v>6000</v>
      </c>
      <c r="K109" s="2">
        <f t="shared" ca="1" si="50"/>
        <v>0</v>
      </c>
      <c r="L109" s="1">
        <f t="shared" ca="1" si="51"/>
        <v>0</v>
      </c>
      <c r="M109" s="1">
        <f t="shared" ca="1" si="41"/>
        <v>3900</v>
      </c>
      <c r="N109" s="1">
        <f ca="1">M109-Solution!H104</f>
        <v>3000</v>
      </c>
    </row>
    <row r="110" spans="1:14" x14ac:dyDescent="0.2">
      <c r="A110">
        <f t="shared" si="42"/>
        <v>18</v>
      </c>
      <c r="B110">
        <f t="shared" ca="1" si="43"/>
        <v>0.76565166375504756</v>
      </c>
      <c r="C110">
        <f t="shared" ca="1" si="44"/>
        <v>2500</v>
      </c>
      <c r="D110" s="1">
        <f t="shared" si="39"/>
        <v>12100</v>
      </c>
      <c r="E110">
        <f t="shared" ca="1" si="45"/>
        <v>2200</v>
      </c>
      <c r="F110" s="1">
        <f t="shared" ca="1" si="46"/>
        <v>22000</v>
      </c>
      <c r="G110" s="2">
        <f t="shared" ca="1" si="40"/>
        <v>0.46637906919095029</v>
      </c>
      <c r="H110" s="18">
        <f t="shared" ca="1" si="47"/>
        <v>1458</v>
      </c>
      <c r="I110">
        <f t="shared" ca="1" si="48"/>
        <v>0</v>
      </c>
      <c r="J110" s="1">
        <f t="shared" ca="1" si="49"/>
        <v>0</v>
      </c>
      <c r="K110" s="2">
        <f t="shared" ca="1" si="50"/>
        <v>0</v>
      </c>
      <c r="L110" s="1">
        <f t="shared" ca="1" si="51"/>
        <v>0</v>
      </c>
      <c r="M110" s="1">
        <f t="shared" ca="1" si="41"/>
        <v>9900</v>
      </c>
      <c r="N110" s="1">
        <f ca="1">M110-Solution!H105</f>
        <v>0</v>
      </c>
    </row>
    <row r="111" spans="1:14" x14ac:dyDescent="0.2">
      <c r="A111">
        <f t="shared" si="42"/>
        <v>19</v>
      </c>
      <c r="B111">
        <f t="shared" ca="1" si="43"/>
        <v>0.80267377385390382</v>
      </c>
      <c r="C111">
        <f t="shared" ca="1" si="44"/>
        <v>2500</v>
      </c>
      <c r="D111" s="1">
        <f t="shared" si="39"/>
        <v>12100</v>
      </c>
      <c r="E111">
        <f t="shared" ca="1" si="45"/>
        <v>2200</v>
      </c>
      <c r="F111" s="1">
        <f t="shared" ca="1" si="46"/>
        <v>22000</v>
      </c>
      <c r="G111" s="2">
        <f t="shared" ca="1" si="40"/>
        <v>0.87579498028266445</v>
      </c>
      <c r="H111" s="18">
        <f t="shared" ca="1" si="47"/>
        <v>2077</v>
      </c>
      <c r="I111">
        <f t="shared" ca="1" si="48"/>
        <v>0</v>
      </c>
      <c r="J111" s="1">
        <f t="shared" ca="1" si="49"/>
        <v>0</v>
      </c>
      <c r="K111" s="2">
        <f t="shared" ca="1" si="50"/>
        <v>0</v>
      </c>
      <c r="L111" s="1">
        <f t="shared" ca="1" si="51"/>
        <v>0</v>
      </c>
      <c r="M111" s="1">
        <f t="shared" ca="1" si="41"/>
        <v>9900</v>
      </c>
      <c r="N111" s="1">
        <f ca="1">M111-Solution!H106</f>
        <v>0</v>
      </c>
    </row>
    <row r="112" spans="1:14" ht="13.5" thickBot="1" x14ac:dyDescent="0.25">
      <c r="A112">
        <f t="shared" si="42"/>
        <v>20</v>
      </c>
      <c r="B112">
        <f t="shared" ca="1" si="43"/>
        <v>0.74189104504707526</v>
      </c>
      <c r="C112">
        <f t="shared" ca="1" si="44"/>
        <v>2000</v>
      </c>
      <c r="D112" s="1">
        <f t="shared" si="39"/>
        <v>12100</v>
      </c>
      <c r="E112">
        <f t="shared" ca="1" si="45"/>
        <v>2000</v>
      </c>
      <c r="F112" s="1">
        <f t="shared" ca="1" si="46"/>
        <v>20000</v>
      </c>
      <c r="G112" s="2">
        <f t="shared" ca="1" si="40"/>
        <v>1.6677468750277646E-2</v>
      </c>
      <c r="H112" s="18">
        <f t="shared" ca="1" si="47"/>
        <v>436</v>
      </c>
      <c r="I112">
        <f t="shared" ca="1" si="48"/>
        <v>200</v>
      </c>
      <c r="J112" s="1">
        <f t="shared" ca="1" si="49"/>
        <v>1000</v>
      </c>
      <c r="K112" s="2">
        <f t="shared" ca="1" si="50"/>
        <v>0</v>
      </c>
      <c r="L112" s="1">
        <f t="shared" ca="1" si="51"/>
        <v>0</v>
      </c>
      <c r="M112" s="1">
        <f t="shared" ca="1" si="41"/>
        <v>8900</v>
      </c>
      <c r="N112" s="1">
        <f ca="1">M112-Solution!H107</f>
        <v>500</v>
      </c>
    </row>
    <row r="113" spans="1:14" ht="27" thickTop="1" thickBot="1" x14ac:dyDescent="0.25">
      <c r="K113" s="2"/>
      <c r="L113" s="8" t="s">
        <v>8</v>
      </c>
      <c r="M113" s="6">
        <f ca="1">AVERAGE(M93:M112)</f>
        <v>8093.75</v>
      </c>
    </row>
    <row r="114" spans="1:14" ht="13.5" thickTop="1" x14ac:dyDescent="0.2">
      <c r="I114" s="2"/>
    </row>
    <row r="115" spans="1:14" ht="31.5" x14ac:dyDescent="0.25">
      <c r="A115" s="4" t="s">
        <v>0</v>
      </c>
      <c r="B115" s="3">
        <v>2600</v>
      </c>
      <c r="I115" s="2"/>
    </row>
    <row r="116" spans="1:14" ht="38.25" x14ac:dyDescent="0.2">
      <c r="A116" s="7" t="s">
        <v>1</v>
      </c>
      <c r="B116" s="27" t="s">
        <v>32</v>
      </c>
      <c r="C116" s="7" t="s">
        <v>2</v>
      </c>
      <c r="D116" s="7" t="s">
        <v>3</v>
      </c>
      <c r="E116" s="33" t="s">
        <v>33</v>
      </c>
      <c r="F116" s="7" t="s">
        <v>13</v>
      </c>
      <c r="G116" s="27" t="s">
        <v>31</v>
      </c>
      <c r="H116" s="7" t="s">
        <v>10</v>
      </c>
      <c r="I116" s="7" t="s">
        <v>14</v>
      </c>
      <c r="J116" s="7" t="s">
        <v>9</v>
      </c>
      <c r="K116" s="7" t="s">
        <v>12</v>
      </c>
      <c r="L116" s="7" t="s">
        <v>5</v>
      </c>
      <c r="M116" s="7" t="s">
        <v>6</v>
      </c>
      <c r="N116" s="42" t="s">
        <v>40</v>
      </c>
    </row>
    <row r="117" spans="1:14" x14ac:dyDescent="0.2">
      <c r="A117">
        <v>1</v>
      </c>
      <c r="B117">
        <f ca="1">RAND()</f>
        <v>0.40850233567991612</v>
      </c>
      <c r="C117">
        <f ca="1">VLOOKUP(B117,$A$9:$B$13,2)</f>
        <v>1500</v>
      </c>
      <c r="D117" s="1">
        <f t="shared" ref="D117:D136" si="52">$B$4*$B$115</f>
        <v>14300</v>
      </c>
      <c r="E117">
        <f ca="1">MIN(C117,$B$115)</f>
        <v>1500</v>
      </c>
      <c r="F117" s="1">
        <f ca="1">E117*$B$5</f>
        <v>15000</v>
      </c>
      <c r="G117" s="2">
        <f t="shared" ref="G117:G136" ca="1" si="53">RAND()</f>
        <v>0.99482047450754418</v>
      </c>
      <c r="H117" s="18">
        <f ca="1">MAX(0,ROUND(NORMINV(G117,$B$16,$B$17),0))</f>
        <v>2782</v>
      </c>
      <c r="I117">
        <f ca="1">IF(C117&gt;=$B$115,0,(MIN(INT(H117),$B$115-C117)))</f>
        <v>1100</v>
      </c>
      <c r="J117" s="1">
        <f ca="1">($B$5*(1-$B$7))* I117</f>
        <v>5500</v>
      </c>
      <c r="K117" s="2">
        <f ca="1">IF((C117+I117)&gt;=$B$115,0,($B$115-(C117+I117)))</f>
        <v>0</v>
      </c>
      <c r="L117" s="1">
        <f ca="1">$B$6*K117</f>
        <v>0</v>
      </c>
      <c r="M117" s="1">
        <f t="shared" ref="M117:M136" ca="1" si="54">F117+J117+L117-D117</f>
        <v>6200</v>
      </c>
      <c r="N117" s="1">
        <f ca="1">M117-Solution!H112</f>
        <v>2750</v>
      </c>
    </row>
    <row r="118" spans="1:14" x14ac:dyDescent="0.2">
      <c r="A118">
        <f t="shared" ref="A118:A136" si="55">A117+1</f>
        <v>2</v>
      </c>
      <c r="B118">
        <f t="shared" ref="B118:B136" ca="1" si="56">RAND()</f>
        <v>3.2503395331631602E-2</v>
      </c>
      <c r="C118">
        <f t="shared" ref="C118:C136" ca="1" si="57">VLOOKUP(B118,$A$9:$B$13,2)</f>
        <v>1000</v>
      </c>
      <c r="D118" s="1">
        <f t="shared" si="52"/>
        <v>14300</v>
      </c>
      <c r="E118">
        <f t="shared" ref="E118:E136" ca="1" si="58">MIN(C118,$B$115)</f>
        <v>1000</v>
      </c>
      <c r="F118" s="1">
        <f t="shared" ref="F118:F136" ca="1" si="59">E118*$B$5</f>
        <v>10000</v>
      </c>
      <c r="G118" s="2">
        <f t="shared" ca="1" si="53"/>
        <v>0.59504748055509171</v>
      </c>
      <c r="H118" s="18">
        <f t="shared" ref="H118:H136" ca="1" si="60">MAX(0,ROUND(NORMINV(G118,$B$16,$B$17),0))</f>
        <v>1620</v>
      </c>
      <c r="I118">
        <f t="shared" ref="I118:I136" ca="1" si="61">IF(C118&gt;=$B$115,0,(MIN(INT(H118),$B$115-C118)))</f>
        <v>1600</v>
      </c>
      <c r="J118" s="1">
        <f t="shared" ref="J118:J136" ca="1" si="62">($B$5*(1-$B$7))* I118</f>
        <v>8000</v>
      </c>
      <c r="K118" s="2">
        <f t="shared" ref="K118:K136" ca="1" si="63">IF((C118+I118)&gt;=$B$115,0,($B$115-(C118+I118)))</f>
        <v>0</v>
      </c>
      <c r="L118" s="1">
        <f t="shared" ref="L118:L136" ca="1" si="64">$B$6*K118</f>
        <v>0</v>
      </c>
      <c r="M118" s="1">
        <f t="shared" ca="1" si="54"/>
        <v>3700</v>
      </c>
      <c r="N118" s="1">
        <f ca="1">M118-Solution!H113</f>
        <v>4000</v>
      </c>
    </row>
    <row r="119" spans="1:14" x14ac:dyDescent="0.2">
      <c r="A119">
        <f t="shared" si="55"/>
        <v>3</v>
      </c>
      <c r="B119">
        <f t="shared" ca="1" si="56"/>
        <v>0.96201531734408807</v>
      </c>
      <c r="C119">
        <f t="shared" ca="1" si="57"/>
        <v>3000</v>
      </c>
      <c r="D119" s="1">
        <f t="shared" si="52"/>
        <v>14300</v>
      </c>
      <c r="E119">
        <f t="shared" ca="1" si="58"/>
        <v>2600</v>
      </c>
      <c r="F119" s="1">
        <f t="shared" ca="1" si="59"/>
        <v>26000</v>
      </c>
      <c r="G119" s="2">
        <f t="shared" ca="1" si="53"/>
        <v>0.16016368145321891</v>
      </c>
      <c r="H119" s="18">
        <f t="shared" ca="1" si="60"/>
        <v>1003</v>
      </c>
      <c r="I119">
        <f t="shared" ca="1" si="61"/>
        <v>0</v>
      </c>
      <c r="J119" s="1">
        <f t="shared" ca="1" si="62"/>
        <v>0</v>
      </c>
      <c r="K119" s="2">
        <f t="shared" ca="1" si="63"/>
        <v>0</v>
      </c>
      <c r="L119" s="1">
        <f t="shared" ca="1" si="64"/>
        <v>0</v>
      </c>
      <c r="M119" s="1">
        <f t="shared" ca="1" si="54"/>
        <v>11700</v>
      </c>
      <c r="N119" s="1">
        <f ca="1">M119-Solution!H114</f>
        <v>0</v>
      </c>
    </row>
    <row r="120" spans="1:14" x14ac:dyDescent="0.2">
      <c r="A120">
        <f t="shared" si="55"/>
        <v>4</v>
      </c>
      <c r="B120">
        <f t="shared" ca="1" si="56"/>
        <v>7.4737143863496391E-2</v>
      </c>
      <c r="C120">
        <f t="shared" ca="1" si="57"/>
        <v>1000</v>
      </c>
      <c r="D120" s="1">
        <f t="shared" si="52"/>
        <v>14300</v>
      </c>
      <c r="E120">
        <f t="shared" ca="1" si="58"/>
        <v>1000</v>
      </c>
      <c r="F120" s="1">
        <f t="shared" ca="1" si="59"/>
        <v>10000</v>
      </c>
      <c r="G120" s="2">
        <f t="shared" ca="1" si="53"/>
        <v>9.0807530272321468E-2</v>
      </c>
      <c r="H120" s="18">
        <f t="shared" ca="1" si="60"/>
        <v>832</v>
      </c>
      <c r="I120">
        <f t="shared" ca="1" si="61"/>
        <v>832</v>
      </c>
      <c r="J120" s="1">
        <f t="shared" ca="1" si="62"/>
        <v>4160</v>
      </c>
      <c r="K120" s="2">
        <f t="shared" ca="1" si="63"/>
        <v>768</v>
      </c>
      <c r="L120" s="1">
        <f t="shared" ca="1" si="64"/>
        <v>1920</v>
      </c>
      <c r="M120" s="1">
        <f t="shared" ca="1" si="54"/>
        <v>1780</v>
      </c>
      <c r="N120" s="1">
        <f ca="1">M120-Solution!H115</f>
        <v>2080</v>
      </c>
    </row>
    <row r="121" spans="1:14" x14ac:dyDescent="0.2">
      <c r="A121">
        <f t="shared" si="55"/>
        <v>5</v>
      </c>
      <c r="B121">
        <f t="shared" ca="1" si="56"/>
        <v>0.87672683684022701</v>
      </c>
      <c r="C121">
        <f t="shared" ca="1" si="57"/>
        <v>2500</v>
      </c>
      <c r="D121" s="1">
        <f t="shared" si="52"/>
        <v>14300</v>
      </c>
      <c r="E121">
        <f t="shared" ca="1" si="58"/>
        <v>2500</v>
      </c>
      <c r="F121" s="1">
        <f t="shared" ca="1" si="59"/>
        <v>25000</v>
      </c>
      <c r="G121" s="2">
        <f t="shared" ca="1" si="53"/>
        <v>0.95995336189980973</v>
      </c>
      <c r="H121" s="18">
        <f t="shared" ca="1" si="60"/>
        <v>2375</v>
      </c>
      <c r="I121">
        <f t="shared" ca="1" si="61"/>
        <v>100</v>
      </c>
      <c r="J121" s="1">
        <f t="shared" ca="1" si="62"/>
        <v>500</v>
      </c>
      <c r="K121" s="2">
        <f t="shared" ca="1" si="63"/>
        <v>0</v>
      </c>
      <c r="L121" s="1">
        <f t="shared" ca="1" si="64"/>
        <v>0</v>
      </c>
      <c r="M121" s="1">
        <f t="shared" ca="1" si="54"/>
        <v>11200</v>
      </c>
      <c r="N121" s="1">
        <f ca="1">M121-Solution!H116</f>
        <v>250</v>
      </c>
    </row>
    <row r="122" spans="1:14" x14ac:dyDescent="0.2">
      <c r="A122">
        <f t="shared" si="55"/>
        <v>6</v>
      </c>
      <c r="B122">
        <f t="shared" ca="1" si="56"/>
        <v>0.47178034509049116</v>
      </c>
      <c r="C122">
        <f t="shared" ca="1" si="57"/>
        <v>1500</v>
      </c>
      <c r="D122" s="1">
        <f t="shared" si="52"/>
        <v>14300</v>
      </c>
      <c r="E122">
        <f t="shared" ca="1" si="58"/>
        <v>1500</v>
      </c>
      <c r="F122" s="1">
        <f t="shared" ca="1" si="59"/>
        <v>15000</v>
      </c>
      <c r="G122" s="2">
        <f t="shared" ca="1" si="53"/>
        <v>0.80287247545260243</v>
      </c>
      <c r="H122" s="18">
        <f t="shared" ca="1" si="60"/>
        <v>1926</v>
      </c>
      <c r="I122">
        <f t="shared" ca="1" si="61"/>
        <v>1100</v>
      </c>
      <c r="J122" s="1">
        <f t="shared" ca="1" si="62"/>
        <v>5500</v>
      </c>
      <c r="K122" s="2">
        <f t="shared" ca="1" si="63"/>
        <v>0</v>
      </c>
      <c r="L122" s="1">
        <f t="shared" ca="1" si="64"/>
        <v>0</v>
      </c>
      <c r="M122" s="1">
        <f t="shared" ca="1" si="54"/>
        <v>6200</v>
      </c>
      <c r="N122" s="1">
        <f ca="1">M122-Solution!H117</f>
        <v>2750</v>
      </c>
    </row>
    <row r="123" spans="1:14" x14ac:dyDescent="0.2">
      <c r="A123">
        <f t="shared" si="55"/>
        <v>7</v>
      </c>
      <c r="B123">
        <f t="shared" ca="1" si="56"/>
        <v>0.21460958315740741</v>
      </c>
      <c r="C123">
        <f t="shared" ca="1" si="57"/>
        <v>1000</v>
      </c>
      <c r="D123" s="1">
        <f t="shared" si="52"/>
        <v>14300</v>
      </c>
      <c r="E123">
        <f t="shared" ca="1" si="58"/>
        <v>1000</v>
      </c>
      <c r="F123" s="1">
        <f t="shared" ca="1" si="59"/>
        <v>10000</v>
      </c>
      <c r="G123" s="2">
        <f t="shared" ca="1" si="53"/>
        <v>0.67747920718988885</v>
      </c>
      <c r="H123" s="18">
        <f t="shared" ca="1" si="60"/>
        <v>1730</v>
      </c>
      <c r="I123">
        <f t="shared" ca="1" si="61"/>
        <v>1600</v>
      </c>
      <c r="J123" s="1">
        <f t="shared" ca="1" si="62"/>
        <v>8000</v>
      </c>
      <c r="K123" s="2">
        <f t="shared" ca="1" si="63"/>
        <v>0</v>
      </c>
      <c r="L123" s="1">
        <f t="shared" ca="1" si="64"/>
        <v>0</v>
      </c>
      <c r="M123" s="1">
        <f t="shared" ca="1" si="54"/>
        <v>3700</v>
      </c>
      <c r="N123" s="1">
        <f ca="1">M123-Solution!H118</f>
        <v>4000</v>
      </c>
    </row>
    <row r="124" spans="1:14" x14ac:dyDescent="0.2">
      <c r="A124">
        <f t="shared" si="55"/>
        <v>8</v>
      </c>
      <c r="B124">
        <f t="shared" ca="1" si="56"/>
        <v>0.27443143480270382</v>
      </c>
      <c r="C124">
        <f t="shared" ca="1" si="57"/>
        <v>1000</v>
      </c>
      <c r="D124" s="1">
        <f t="shared" si="52"/>
        <v>14300</v>
      </c>
      <c r="E124">
        <f t="shared" ca="1" si="58"/>
        <v>1000</v>
      </c>
      <c r="F124" s="1">
        <f t="shared" ca="1" si="59"/>
        <v>10000</v>
      </c>
      <c r="G124" s="2">
        <f t="shared" ca="1" si="53"/>
        <v>0.90150180107433819</v>
      </c>
      <c r="H124" s="18">
        <f t="shared" ca="1" si="60"/>
        <v>2145</v>
      </c>
      <c r="I124">
        <f t="shared" ca="1" si="61"/>
        <v>1600</v>
      </c>
      <c r="J124" s="1">
        <f t="shared" ca="1" si="62"/>
        <v>8000</v>
      </c>
      <c r="K124" s="2">
        <f t="shared" ca="1" si="63"/>
        <v>0</v>
      </c>
      <c r="L124" s="1">
        <f t="shared" ca="1" si="64"/>
        <v>0</v>
      </c>
      <c r="M124" s="1">
        <f t="shared" ca="1" si="54"/>
        <v>3700</v>
      </c>
      <c r="N124" s="1">
        <f ca="1">M124-Solution!H119</f>
        <v>4000</v>
      </c>
    </row>
    <row r="125" spans="1:14" x14ac:dyDescent="0.2">
      <c r="A125">
        <f t="shared" si="55"/>
        <v>9</v>
      </c>
      <c r="B125">
        <f t="shared" ca="1" si="56"/>
        <v>0.7806099773923616</v>
      </c>
      <c r="C125">
        <f t="shared" ca="1" si="57"/>
        <v>2500</v>
      </c>
      <c r="D125" s="1">
        <f t="shared" si="52"/>
        <v>14300</v>
      </c>
      <c r="E125">
        <f t="shared" ca="1" si="58"/>
        <v>2500</v>
      </c>
      <c r="F125" s="1">
        <f t="shared" ca="1" si="59"/>
        <v>25000</v>
      </c>
      <c r="G125" s="2">
        <f t="shared" ca="1" si="53"/>
        <v>0.21790353766098225</v>
      </c>
      <c r="H125" s="18">
        <f t="shared" ca="1" si="60"/>
        <v>1110</v>
      </c>
      <c r="I125">
        <f t="shared" ca="1" si="61"/>
        <v>100</v>
      </c>
      <c r="J125" s="1">
        <f t="shared" ca="1" si="62"/>
        <v>500</v>
      </c>
      <c r="K125" s="2">
        <f t="shared" ca="1" si="63"/>
        <v>0</v>
      </c>
      <c r="L125" s="1">
        <f t="shared" ca="1" si="64"/>
        <v>0</v>
      </c>
      <c r="M125" s="1">
        <f t="shared" ca="1" si="54"/>
        <v>11200</v>
      </c>
      <c r="N125" s="1">
        <f ca="1">M125-Solution!H120</f>
        <v>250</v>
      </c>
    </row>
    <row r="126" spans="1:14" x14ac:dyDescent="0.2">
      <c r="A126">
        <f t="shared" si="55"/>
        <v>10</v>
      </c>
      <c r="B126">
        <f t="shared" ca="1" si="56"/>
        <v>0.30702595826231027</v>
      </c>
      <c r="C126">
        <f t="shared" ca="1" si="57"/>
        <v>1500</v>
      </c>
      <c r="D126" s="1">
        <f t="shared" si="52"/>
        <v>14300</v>
      </c>
      <c r="E126">
        <f t="shared" ca="1" si="58"/>
        <v>1500</v>
      </c>
      <c r="F126" s="1">
        <f t="shared" ca="1" si="59"/>
        <v>15000</v>
      </c>
      <c r="G126" s="2">
        <f t="shared" ca="1" si="53"/>
        <v>0.83492747960525582</v>
      </c>
      <c r="H126" s="18">
        <f t="shared" ca="1" si="60"/>
        <v>1987</v>
      </c>
      <c r="I126">
        <f t="shared" ca="1" si="61"/>
        <v>1100</v>
      </c>
      <c r="J126" s="1">
        <f t="shared" ca="1" si="62"/>
        <v>5500</v>
      </c>
      <c r="K126" s="2">
        <f t="shared" ca="1" si="63"/>
        <v>0</v>
      </c>
      <c r="L126" s="1">
        <f t="shared" ca="1" si="64"/>
        <v>0</v>
      </c>
      <c r="M126" s="1">
        <f t="shared" ca="1" si="54"/>
        <v>6200</v>
      </c>
      <c r="N126" s="1">
        <f ca="1">M126-Solution!H121</f>
        <v>2750</v>
      </c>
    </row>
    <row r="127" spans="1:14" x14ac:dyDescent="0.2">
      <c r="A127">
        <f t="shared" si="55"/>
        <v>11</v>
      </c>
      <c r="B127">
        <f t="shared" ca="1" si="56"/>
        <v>0.57963777791849547</v>
      </c>
      <c r="C127">
        <f t="shared" ca="1" si="57"/>
        <v>2000</v>
      </c>
      <c r="D127" s="1">
        <f t="shared" si="52"/>
        <v>14300</v>
      </c>
      <c r="E127">
        <f t="shared" ca="1" si="58"/>
        <v>2000</v>
      </c>
      <c r="F127" s="1">
        <f t="shared" ca="1" si="59"/>
        <v>20000</v>
      </c>
      <c r="G127" s="2">
        <f t="shared" ca="1" si="53"/>
        <v>0.2471764892345889</v>
      </c>
      <c r="H127" s="18">
        <f t="shared" ca="1" si="60"/>
        <v>1158</v>
      </c>
      <c r="I127">
        <f t="shared" ca="1" si="61"/>
        <v>600</v>
      </c>
      <c r="J127" s="1">
        <f t="shared" ca="1" si="62"/>
        <v>3000</v>
      </c>
      <c r="K127" s="2">
        <f t="shared" ca="1" si="63"/>
        <v>0</v>
      </c>
      <c r="L127" s="1">
        <f t="shared" ca="1" si="64"/>
        <v>0</v>
      </c>
      <c r="M127" s="1">
        <f t="shared" ca="1" si="54"/>
        <v>8700</v>
      </c>
      <c r="N127" s="1">
        <f ca="1">M127-Solution!H122</f>
        <v>1500</v>
      </c>
    </row>
    <row r="128" spans="1:14" x14ac:dyDescent="0.2">
      <c r="A128">
        <f t="shared" si="55"/>
        <v>12</v>
      </c>
      <c r="B128">
        <f t="shared" ca="1" si="56"/>
        <v>0.32541653552779271</v>
      </c>
      <c r="C128">
        <f t="shared" ca="1" si="57"/>
        <v>1500</v>
      </c>
      <c r="D128" s="1">
        <f t="shared" si="52"/>
        <v>14300</v>
      </c>
      <c r="E128">
        <f t="shared" ca="1" si="58"/>
        <v>1500</v>
      </c>
      <c r="F128" s="1">
        <f t="shared" ca="1" si="59"/>
        <v>15000</v>
      </c>
      <c r="G128" s="2">
        <f t="shared" ca="1" si="53"/>
        <v>0.88602485222773075</v>
      </c>
      <c r="H128" s="18">
        <f t="shared" ca="1" si="60"/>
        <v>2103</v>
      </c>
      <c r="I128">
        <f t="shared" ca="1" si="61"/>
        <v>1100</v>
      </c>
      <c r="J128" s="1">
        <f t="shared" ca="1" si="62"/>
        <v>5500</v>
      </c>
      <c r="K128" s="2">
        <f t="shared" ca="1" si="63"/>
        <v>0</v>
      </c>
      <c r="L128" s="1">
        <f t="shared" ca="1" si="64"/>
        <v>0</v>
      </c>
      <c r="M128" s="1">
        <f t="shared" ca="1" si="54"/>
        <v>6200</v>
      </c>
      <c r="N128" s="1">
        <f ca="1">M128-Solution!H123</f>
        <v>2750</v>
      </c>
    </row>
    <row r="129" spans="1:14" x14ac:dyDescent="0.2">
      <c r="A129">
        <f t="shared" si="55"/>
        <v>13</v>
      </c>
      <c r="B129">
        <f t="shared" ca="1" si="56"/>
        <v>0.7133194357599203</v>
      </c>
      <c r="C129">
        <f t="shared" ca="1" si="57"/>
        <v>2000</v>
      </c>
      <c r="D129" s="1">
        <f t="shared" si="52"/>
        <v>14300</v>
      </c>
      <c r="E129">
        <f t="shared" ca="1" si="58"/>
        <v>2000</v>
      </c>
      <c r="F129" s="1">
        <f t="shared" ca="1" si="59"/>
        <v>20000</v>
      </c>
      <c r="G129" s="2">
        <f t="shared" ca="1" si="53"/>
        <v>0.66410467536956463</v>
      </c>
      <c r="H129" s="18">
        <f t="shared" ca="1" si="60"/>
        <v>1712</v>
      </c>
      <c r="I129">
        <f t="shared" ca="1" si="61"/>
        <v>600</v>
      </c>
      <c r="J129" s="1">
        <f t="shared" ca="1" si="62"/>
        <v>3000</v>
      </c>
      <c r="K129" s="2">
        <f t="shared" ca="1" si="63"/>
        <v>0</v>
      </c>
      <c r="L129" s="1">
        <f t="shared" ca="1" si="64"/>
        <v>0</v>
      </c>
      <c r="M129" s="1">
        <f t="shared" ca="1" si="54"/>
        <v>8700</v>
      </c>
      <c r="N129" s="1">
        <f ca="1">M129-Solution!H124</f>
        <v>1500</v>
      </c>
    </row>
    <row r="130" spans="1:14" x14ac:dyDescent="0.2">
      <c r="A130">
        <f t="shared" si="55"/>
        <v>14</v>
      </c>
      <c r="B130">
        <f t="shared" ca="1" si="56"/>
        <v>0.43326930190608148</v>
      </c>
      <c r="C130">
        <f t="shared" ca="1" si="57"/>
        <v>1500</v>
      </c>
      <c r="D130" s="1">
        <f t="shared" si="52"/>
        <v>14300</v>
      </c>
      <c r="E130">
        <f t="shared" ca="1" si="58"/>
        <v>1500</v>
      </c>
      <c r="F130" s="1">
        <f t="shared" ca="1" si="59"/>
        <v>15000</v>
      </c>
      <c r="G130" s="2">
        <f t="shared" ca="1" si="53"/>
        <v>0.82047240061896209</v>
      </c>
      <c r="H130" s="18">
        <f t="shared" ca="1" si="60"/>
        <v>1959</v>
      </c>
      <c r="I130">
        <f t="shared" ca="1" si="61"/>
        <v>1100</v>
      </c>
      <c r="J130" s="1">
        <f t="shared" ca="1" si="62"/>
        <v>5500</v>
      </c>
      <c r="K130" s="2">
        <f t="shared" ca="1" si="63"/>
        <v>0</v>
      </c>
      <c r="L130" s="1">
        <f t="shared" ca="1" si="64"/>
        <v>0</v>
      </c>
      <c r="M130" s="1">
        <f t="shared" ca="1" si="54"/>
        <v>6200</v>
      </c>
      <c r="N130" s="1">
        <f ca="1">M130-Solution!H125</f>
        <v>2750</v>
      </c>
    </row>
    <row r="131" spans="1:14" x14ac:dyDescent="0.2">
      <c r="A131">
        <f t="shared" si="55"/>
        <v>15</v>
      </c>
      <c r="B131">
        <f t="shared" ca="1" si="56"/>
        <v>0.63150546835838928</v>
      </c>
      <c r="C131">
        <f t="shared" ca="1" si="57"/>
        <v>2000</v>
      </c>
      <c r="D131" s="1">
        <f t="shared" si="52"/>
        <v>14300</v>
      </c>
      <c r="E131">
        <f t="shared" ca="1" si="58"/>
        <v>2000</v>
      </c>
      <c r="F131" s="1">
        <f t="shared" ca="1" si="59"/>
        <v>20000</v>
      </c>
      <c r="G131" s="2">
        <f t="shared" ca="1" si="53"/>
        <v>0.35943044651362344</v>
      </c>
      <c r="H131" s="18">
        <f t="shared" ca="1" si="60"/>
        <v>1320</v>
      </c>
      <c r="I131">
        <f t="shared" ca="1" si="61"/>
        <v>600</v>
      </c>
      <c r="J131" s="1">
        <f t="shared" ca="1" si="62"/>
        <v>3000</v>
      </c>
      <c r="K131" s="2">
        <f t="shared" ca="1" si="63"/>
        <v>0</v>
      </c>
      <c r="L131" s="1">
        <f t="shared" ca="1" si="64"/>
        <v>0</v>
      </c>
      <c r="M131" s="1">
        <f t="shared" ca="1" si="54"/>
        <v>8700</v>
      </c>
      <c r="N131" s="1">
        <f ca="1">M131-Solution!H126</f>
        <v>1500</v>
      </c>
    </row>
    <row r="132" spans="1:14" x14ac:dyDescent="0.2">
      <c r="A132">
        <f t="shared" si="55"/>
        <v>16</v>
      </c>
      <c r="B132">
        <f t="shared" ca="1" si="56"/>
        <v>0.95260456306906349</v>
      </c>
      <c r="C132">
        <f t="shared" ca="1" si="57"/>
        <v>3000</v>
      </c>
      <c r="D132" s="1">
        <f t="shared" si="52"/>
        <v>14300</v>
      </c>
      <c r="E132">
        <f t="shared" ca="1" si="58"/>
        <v>2600</v>
      </c>
      <c r="F132" s="1">
        <f t="shared" ca="1" si="59"/>
        <v>26000</v>
      </c>
      <c r="G132" s="2">
        <f t="shared" ca="1" si="53"/>
        <v>0.8995243518246635</v>
      </c>
      <c r="H132" s="18">
        <f t="shared" ca="1" si="60"/>
        <v>2139</v>
      </c>
      <c r="I132">
        <f t="shared" ca="1" si="61"/>
        <v>0</v>
      </c>
      <c r="J132" s="1">
        <f t="shared" ca="1" si="62"/>
        <v>0</v>
      </c>
      <c r="K132" s="2">
        <f t="shared" ca="1" si="63"/>
        <v>0</v>
      </c>
      <c r="L132" s="1">
        <f t="shared" ca="1" si="64"/>
        <v>0</v>
      </c>
      <c r="M132" s="1">
        <f t="shared" ca="1" si="54"/>
        <v>11700</v>
      </c>
      <c r="N132" s="1">
        <f ca="1">M132-Solution!H127</f>
        <v>0</v>
      </c>
    </row>
    <row r="133" spans="1:14" x14ac:dyDescent="0.2">
      <c r="A133">
        <f t="shared" si="55"/>
        <v>17</v>
      </c>
      <c r="B133">
        <f t="shared" ca="1" si="56"/>
        <v>0.72312083765882396</v>
      </c>
      <c r="C133">
        <f t="shared" ca="1" si="57"/>
        <v>2000</v>
      </c>
      <c r="D133" s="1">
        <f t="shared" si="52"/>
        <v>14300</v>
      </c>
      <c r="E133">
        <f t="shared" ca="1" si="58"/>
        <v>2000</v>
      </c>
      <c r="F133" s="1">
        <f t="shared" ca="1" si="59"/>
        <v>20000</v>
      </c>
      <c r="G133" s="2">
        <f t="shared" ca="1" si="53"/>
        <v>0.65206023628272802</v>
      </c>
      <c r="H133" s="18">
        <f t="shared" ca="1" si="60"/>
        <v>1695</v>
      </c>
      <c r="I133">
        <f t="shared" ca="1" si="61"/>
        <v>600</v>
      </c>
      <c r="J133" s="1">
        <f t="shared" ca="1" si="62"/>
        <v>3000</v>
      </c>
      <c r="K133" s="2">
        <f t="shared" ca="1" si="63"/>
        <v>0</v>
      </c>
      <c r="L133" s="1">
        <f t="shared" ca="1" si="64"/>
        <v>0</v>
      </c>
      <c r="M133" s="1">
        <f t="shared" ca="1" si="54"/>
        <v>8700</v>
      </c>
      <c r="N133" s="1">
        <f ca="1">M133-Solution!H128</f>
        <v>1500</v>
      </c>
    </row>
    <row r="134" spans="1:14" x14ac:dyDescent="0.2">
      <c r="A134">
        <f t="shared" si="55"/>
        <v>18</v>
      </c>
      <c r="B134">
        <f t="shared" ca="1" si="56"/>
        <v>0.46438978643636875</v>
      </c>
      <c r="C134">
        <f t="shared" ca="1" si="57"/>
        <v>1500</v>
      </c>
      <c r="D134" s="1">
        <f t="shared" si="52"/>
        <v>14300</v>
      </c>
      <c r="E134">
        <f t="shared" ca="1" si="58"/>
        <v>1500</v>
      </c>
      <c r="F134" s="1">
        <f t="shared" ca="1" si="59"/>
        <v>15000</v>
      </c>
      <c r="G134" s="2">
        <f t="shared" ca="1" si="53"/>
        <v>0.60991358771823034</v>
      </c>
      <c r="H134" s="18">
        <f t="shared" ca="1" si="60"/>
        <v>1640</v>
      </c>
      <c r="I134">
        <f t="shared" ca="1" si="61"/>
        <v>1100</v>
      </c>
      <c r="J134" s="1">
        <f t="shared" ca="1" si="62"/>
        <v>5500</v>
      </c>
      <c r="K134" s="2">
        <f t="shared" ca="1" si="63"/>
        <v>0</v>
      </c>
      <c r="L134" s="1">
        <f t="shared" ca="1" si="64"/>
        <v>0</v>
      </c>
      <c r="M134" s="1">
        <f t="shared" ca="1" si="54"/>
        <v>6200</v>
      </c>
      <c r="N134" s="1">
        <f ca="1">M134-Solution!H129</f>
        <v>2750</v>
      </c>
    </row>
    <row r="135" spans="1:14" x14ac:dyDescent="0.2">
      <c r="A135">
        <f t="shared" si="55"/>
        <v>19</v>
      </c>
      <c r="B135">
        <f t="shared" ca="1" si="56"/>
        <v>0.83642444948318018</v>
      </c>
      <c r="C135">
        <f t="shared" ca="1" si="57"/>
        <v>2500</v>
      </c>
      <c r="D135" s="1">
        <f t="shared" si="52"/>
        <v>14300</v>
      </c>
      <c r="E135">
        <f t="shared" ca="1" si="58"/>
        <v>2500</v>
      </c>
      <c r="F135" s="1">
        <f t="shared" ca="1" si="59"/>
        <v>25000</v>
      </c>
      <c r="G135" s="2">
        <f t="shared" ca="1" si="53"/>
        <v>0.96237164031950317</v>
      </c>
      <c r="H135" s="18">
        <f t="shared" ca="1" si="60"/>
        <v>2389</v>
      </c>
      <c r="I135">
        <f t="shared" ca="1" si="61"/>
        <v>100</v>
      </c>
      <c r="J135" s="1">
        <f t="shared" ca="1" si="62"/>
        <v>500</v>
      </c>
      <c r="K135" s="2">
        <f t="shared" ca="1" si="63"/>
        <v>0</v>
      </c>
      <c r="L135" s="1">
        <f t="shared" ca="1" si="64"/>
        <v>0</v>
      </c>
      <c r="M135" s="1">
        <f t="shared" ca="1" si="54"/>
        <v>11200</v>
      </c>
      <c r="N135" s="1">
        <f ca="1">M135-Solution!H130</f>
        <v>250</v>
      </c>
    </row>
    <row r="136" spans="1:14" ht="13.5" thickBot="1" x14ac:dyDescent="0.25">
      <c r="A136">
        <f t="shared" si="55"/>
        <v>20</v>
      </c>
      <c r="B136">
        <f t="shared" ca="1" si="56"/>
        <v>0.25043321946013053</v>
      </c>
      <c r="C136">
        <f t="shared" ca="1" si="57"/>
        <v>1000</v>
      </c>
      <c r="D136" s="1">
        <f t="shared" si="52"/>
        <v>14300</v>
      </c>
      <c r="E136">
        <f t="shared" ca="1" si="58"/>
        <v>1000</v>
      </c>
      <c r="F136" s="1">
        <f t="shared" ca="1" si="59"/>
        <v>10000</v>
      </c>
      <c r="G136" s="2">
        <f t="shared" ca="1" si="53"/>
        <v>0.22272468838815684</v>
      </c>
      <c r="H136" s="18">
        <f t="shared" ca="1" si="60"/>
        <v>1118</v>
      </c>
      <c r="I136">
        <f t="shared" ca="1" si="61"/>
        <v>1118</v>
      </c>
      <c r="J136" s="1">
        <f t="shared" ca="1" si="62"/>
        <v>5590</v>
      </c>
      <c r="K136" s="2">
        <f t="shared" ca="1" si="63"/>
        <v>482</v>
      </c>
      <c r="L136" s="1">
        <f t="shared" ca="1" si="64"/>
        <v>1205</v>
      </c>
      <c r="M136" s="1">
        <f t="shared" ca="1" si="54"/>
        <v>2495</v>
      </c>
      <c r="N136" s="1">
        <f ca="1">M136-Solution!H131</f>
        <v>2795</v>
      </c>
    </row>
    <row r="137" spans="1:14" ht="27" thickTop="1" thickBot="1" x14ac:dyDescent="0.25">
      <c r="K137" s="2"/>
      <c r="L137" s="8" t="s">
        <v>8</v>
      </c>
      <c r="M137" s="6">
        <f ca="1">AVERAGE(M117:M136)</f>
        <v>7218.75</v>
      </c>
    </row>
    <row r="138" spans="1:14" ht="13.5" thickTop="1" x14ac:dyDescent="0.2">
      <c r="I138" s="2"/>
    </row>
    <row r="139" spans="1:14" x14ac:dyDescent="0.2">
      <c r="I139" s="2"/>
    </row>
  </sheetData>
  <mergeCells count="1">
    <mergeCell ref="E3:H9"/>
  </mergeCells>
  <phoneticPr fontId="0" type="noConversion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By-hand</vt:lpstr>
      <vt:lpstr>Solution</vt:lpstr>
      <vt:lpstr>Optional Challenge</vt:lpstr>
    </vt:vector>
  </TitlesOfParts>
  <Company>SMU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Allen</dc:creator>
  <cp:lastModifiedBy>epa</cp:lastModifiedBy>
  <cp:lastPrinted>2002-11-11T13:30:58Z</cp:lastPrinted>
  <dcterms:created xsi:type="dcterms:W3CDTF">1998-09-18T12:23:33Z</dcterms:created>
  <dcterms:modified xsi:type="dcterms:W3CDTF">2011-12-02T18:48:29Z</dcterms:modified>
</cp:coreProperties>
</file>