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ob/Desktop/Boot_camp/Crowdfunding_Analysis/"/>
    </mc:Choice>
  </mc:AlternateContent>
  <xr:revisionPtr revIDLastSave="0" documentId="13_ncr:1_{63196D7F-F51A-3C47-BE96-39679C7FB985}" xr6:coauthVersionLast="45" xr6:coauthVersionMax="45" xr10:uidLastSave="{00000000-0000-0000-0000-000000000000}"/>
  <bookViews>
    <workbookView xWindow="2760" yWindow="840" windowWidth="26760" windowHeight="16100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14" r:id="rId3"/>
    <sheet name="Kickstarter" sheetId="1" r:id="rId4"/>
    <sheet name="Edinburg Research" sheetId="6" r:id="rId5"/>
    <sheet name="Outcomes Based on Goals" sheetId="16" r:id="rId6"/>
  </sheets>
  <definedNames>
    <definedName name="_xlnm._FilterDatabase" localSheetId="3" hidden="1">Kickstarter!$A$1:$T$4115</definedName>
  </definedNames>
  <calcPr calcId="191029"/>
  <pivotCaches>
    <pivotCache cacheId="21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4" i="16" l="1"/>
  <c r="F14" i="16" s="1"/>
  <c r="D14" i="16"/>
  <c r="C14" i="16"/>
  <c r="B14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H14" i="16" l="1"/>
  <c r="G14" i="16"/>
  <c r="E13" i="16"/>
  <c r="G13" i="16" s="1"/>
  <c r="E12" i="16"/>
  <c r="F12" i="16" s="1"/>
  <c r="E11" i="16"/>
  <c r="H11" i="16" s="1"/>
  <c r="E10" i="16"/>
  <c r="H10" i="16" s="1"/>
  <c r="E8" i="16"/>
  <c r="H8" i="16" s="1"/>
  <c r="E7" i="16"/>
  <c r="H7" i="16" s="1"/>
  <c r="E6" i="16"/>
  <c r="H6" i="16" s="1"/>
  <c r="E5" i="16"/>
  <c r="H5" i="16" s="1"/>
  <c r="E4" i="16"/>
  <c r="H4" i="16" s="1"/>
  <c r="E9" i="16"/>
  <c r="H9" i="16" s="1"/>
  <c r="E3" i="16"/>
  <c r="G3" i="16" s="1"/>
  <c r="E2" i="16"/>
  <c r="H2" i="16" s="1"/>
  <c r="H3" i="16" l="1"/>
  <c r="F13" i="16"/>
  <c r="H13" i="16"/>
  <c r="H12" i="16"/>
  <c r="G12" i="16"/>
  <c r="F11" i="16"/>
  <c r="G11" i="16"/>
  <c r="G10" i="16"/>
  <c r="F10" i="16"/>
  <c r="F9" i="16"/>
  <c r="G9" i="16"/>
  <c r="F8" i="16"/>
  <c r="G8" i="16"/>
  <c r="G7" i="16"/>
  <c r="F7" i="16"/>
  <c r="F6" i="16"/>
  <c r="G6" i="16"/>
  <c r="G5" i="16"/>
  <c r="F5" i="16"/>
  <c r="F4" i="16"/>
  <c r="G4" i="16"/>
  <c r="F3" i="16"/>
  <c r="F2" i="16"/>
  <c r="G2" i="16"/>
  <c r="I3" i="6"/>
  <c r="I4" i="6"/>
  <c r="I5" i="6"/>
  <c r="I6" i="6"/>
  <c r="I2" i="6"/>
  <c r="H3" i="6"/>
  <c r="H4" i="6"/>
  <c r="H5" i="6"/>
  <c r="H6" i="6"/>
  <c r="H2" i="6"/>
  <c r="G3" i="6"/>
  <c r="G4" i="6"/>
  <c r="G5" i="6"/>
  <c r="G6" i="6"/>
  <c r="G2" i="6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P2844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2645" i="1"/>
  <c r="O194" i="1"/>
  <c r="O641" i="1"/>
  <c r="O1107" i="1"/>
  <c r="O1002" i="1"/>
  <c r="O2375" i="1"/>
  <c r="O488" i="1"/>
  <c r="O2392" i="1"/>
  <c r="O2648" i="1"/>
  <c r="O1097" i="1"/>
  <c r="O2142" i="1"/>
  <c r="O191" i="1"/>
  <c r="O1118" i="1"/>
  <c r="O1449" i="1"/>
  <c r="O161" i="1"/>
  <c r="O1232" i="1"/>
  <c r="O688" i="1"/>
  <c r="O180" i="1"/>
  <c r="O2644" i="1"/>
  <c r="O2351" i="1"/>
  <c r="O1323" i="1"/>
  <c r="O629" i="1"/>
  <c r="O1973" i="1"/>
  <c r="O2149" i="1"/>
  <c r="O1919" i="1"/>
  <c r="O154" i="1"/>
  <c r="O2155" i="1"/>
  <c r="O235" i="1"/>
  <c r="O686" i="1"/>
  <c r="O2160" i="1"/>
  <c r="O957" i="1"/>
  <c r="O1698" i="1"/>
  <c r="O1517" i="1"/>
  <c r="O206" i="1"/>
  <c r="O2653" i="1"/>
  <c r="O2066" i="1"/>
  <c r="O1943" i="1"/>
  <c r="O1313" i="1"/>
  <c r="O1019" i="1"/>
  <c r="O1333" i="1"/>
  <c r="O1123" i="1"/>
  <c r="O544" i="1"/>
  <c r="O2437" i="1"/>
  <c r="O1863" i="1"/>
  <c r="O153" i="1"/>
  <c r="O561" i="1"/>
  <c r="O478" i="1"/>
  <c r="O1981" i="1"/>
  <c r="O1007" i="1"/>
  <c r="O691" i="1"/>
  <c r="O996" i="1"/>
  <c r="O2581" i="1"/>
  <c r="O508" i="1"/>
  <c r="O668" i="1"/>
  <c r="O142" i="1"/>
  <c r="O671" i="1"/>
  <c r="O1423" i="1"/>
  <c r="O1319" i="1"/>
  <c r="O665" i="1"/>
  <c r="O640" i="1"/>
  <c r="O631" i="1"/>
  <c r="O1450" i="1"/>
  <c r="O1975" i="1"/>
  <c r="O1316" i="1"/>
  <c r="O1984" i="1"/>
  <c r="O1443" i="1"/>
  <c r="O2515" i="1"/>
  <c r="O2078" i="1"/>
  <c r="O2365" i="1"/>
  <c r="O698" i="1"/>
  <c r="O1178" i="1"/>
  <c r="O980" i="1"/>
  <c r="O2015" i="1"/>
  <c r="O1876" i="1"/>
  <c r="O373" i="1"/>
  <c r="O328" i="1"/>
  <c r="O2658" i="1"/>
  <c r="O1068" i="1"/>
  <c r="O140" i="1"/>
  <c r="O610" i="1"/>
  <c r="O2389" i="1"/>
  <c r="O696" i="1"/>
  <c r="O2521" i="1"/>
  <c r="O238" i="1"/>
  <c r="O559" i="1"/>
  <c r="O1001" i="1"/>
  <c r="O978" i="1"/>
  <c r="O2431" i="1"/>
  <c r="O1998" i="1"/>
  <c r="O1336" i="1"/>
  <c r="O701" i="1"/>
  <c r="O152" i="1"/>
  <c r="O1447" i="1"/>
  <c r="O300" i="1"/>
  <c r="O2041" i="1"/>
  <c r="O2651" i="1"/>
  <c r="O1175" i="1"/>
  <c r="O1700" i="1"/>
  <c r="O580" i="1"/>
  <c r="O2072" i="1"/>
  <c r="O2399" i="1"/>
  <c r="O166" i="1"/>
  <c r="O2438" i="1"/>
  <c r="O1012" i="1"/>
  <c r="O1308" i="1"/>
  <c r="O2504" i="1"/>
  <c r="O169" i="1"/>
  <c r="O437" i="1"/>
  <c r="O2380" i="1"/>
  <c r="O1867" i="1"/>
  <c r="O966" i="1"/>
  <c r="O985" i="1"/>
  <c r="O1950" i="1"/>
  <c r="O1968" i="1"/>
  <c r="O2025" i="1"/>
  <c r="O2075" i="1"/>
  <c r="O2024" i="1"/>
  <c r="O2029" i="1"/>
  <c r="O334" i="1"/>
  <c r="O2607" i="1"/>
  <c r="O2728" i="1"/>
  <c r="O1338" i="1"/>
  <c r="O1317" i="1"/>
  <c r="O695" i="1"/>
  <c r="O700" i="1"/>
  <c r="O1045" i="1"/>
  <c r="O1018" i="1"/>
  <c r="O977" i="1"/>
  <c r="O2134" i="1"/>
  <c r="O2646" i="1"/>
  <c r="O130" i="1"/>
  <c r="O1328" i="1"/>
  <c r="O994" i="1"/>
  <c r="O597" i="1"/>
  <c r="O719" i="1"/>
  <c r="O1597" i="1"/>
  <c r="O973" i="1"/>
  <c r="O675" i="1"/>
  <c r="O593" i="1"/>
  <c r="O2656" i="1"/>
  <c r="O2395" i="1"/>
  <c r="O1099" i="1"/>
  <c r="O1103" i="1"/>
  <c r="O2433" i="1"/>
  <c r="O1452" i="1"/>
  <c r="O464" i="1"/>
  <c r="O584" i="1"/>
  <c r="O913" i="1"/>
  <c r="O2522" i="1"/>
  <c r="O219" i="1"/>
  <c r="O713" i="1"/>
  <c r="O707" i="1"/>
  <c r="O1322" i="1"/>
  <c r="O689" i="1"/>
  <c r="O2782" i="1"/>
  <c r="O639" i="1"/>
  <c r="O2513" i="1"/>
  <c r="O947" i="1"/>
  <c r="O1947" i="1"/>
  <c r="O708" i="1"/>
  <c r="O2064" i="1"/>
  <c r="O678" i="1"/>
  <c r="O562" i="1"/>
  <c r="O2563" i="1"/>
  <c r="O271" i="1"/>
  <c r="O2654" i="1"/>
  <c r="O2573" i="1"/>
  <c r="O1903" i="1"/>
  <c r="O2660" i="1"/>
  <c r="O2049" i="1"/>
  <c r="O517" i="1"/>
  <c r="O963" i="1"/>
  <c r="O174" i="1"/>
  <c r="O2511" i="1"/>
  <c r="O455" i="1"/>
  <c r="O1010" i="1"/>
  <c r="O1066" i="1"/>
  <c r="O1126" i="1"/>
  <c r="O2584" i="1"/>
  <c r="O672" i="1"/>
  <c r="O1966" i="1"/>
  <c r="O575" i="1"/>
  <c r="O983" i="1"/>
  <c r="O1114" i="1"/>
  <c r="O2383" i="1"/>
  <c r="O2050" i="1"/>
  <c r="O250" i="1"/>
  <c r="O1042" i="1"/>
  <c r="O572" i="1"/>
  <c r="O2577" i="1"/>
  <c r="O1912" i="1"/>
  <c r="O1436" i="1"/>
  <c r="O2037" i="1"/>
  <c r="O2692" i="1"/>
  <c r="O134" i="1"/>
  <c r="O1147" i="1"/>
  <c r="O2138" i="1"/>
  <c r="O578" i="1"/>
  <c r="O2596" i="1"/>
  <c r="O2124" i="1"/>
  <c r="O486" i="1"/>
  <c r="O613" i="1"/>
  <c r="O2027" i="1"/>
  <c r="O2036" i="1"/>
  <c r="O282" i="1"/>
  <c r="O655" i="1"/>
  <c r="O261" i="1"/>
  <c r="O330" i="1"/>
  <c r="O294" i="1"/>
  <c r="O1078" i="1"/>
  <c r="O2159" i="1"/>
  <c r="O682" i="1"/>
  <c r="O553" i="1"/>
  <c r="O1330" i="1"/>
  <c r="O1074" i="1"/>
  <c r="O1180" i="1"/>
  <c r="O1318" i="1"/>
  <c r="O565" i="1"/>
  <c r="O625" i="1"/>
  <c r="O491" i="1"/>
  <c r="O135" i="1"/>
  <c r="O2074" i="1"/>
  <c r="O1027" i="1"/>
  <c r="O995" i="1"/>
  <c r="O2686" i="1"/>
  <c r="O2350" i="1"/>
  <c r="O604" i="1"/>
  <c r="O1962" i="1"/>
  <c r="O391" i="1"/>
  <c r="O1083" i="1"/>
  <c r="O709" i="1"/>
  <c r="O500" i="1"/>
  <c r="O279" i="1"/>
  <c r="O1683" i="1"/>
  <c r="O2387" i="1"/>
  <c r="O457" i="1"/>
  <c r="O2020" i="1"/>
  <c r="O2693" i="1"/>
  <c r="O2622" i="1"/>
  <c r="O1958" i="1"/>
  <c r="O615" i="1"/>
  <c r="O2698" i="1"/>
  <c r="O1169" i="1"/>
  <c r="O2127" i="1"/>
  <c r="O697" i="1"/>
  <c r="O2652" i="1"/>
  <c r="O2417" i="1"/>
  <c r="O548" i="1"/>
  <c r="O2348" i="1"/>
  <c r="O1164" i="1"/>
  <c r="O2425" i="1"/>
  <c r="O447" i="1"/>
  <c r="O498" i="1"/>
  <c r="O1592" i="1"/>
  <c r="O1106" i="1"/>
  <c r="O577" i="1"/>
  <c r="O1000" i="1"/>
  <c r="O1181" i="1"/>
  <c r="O355" i="1"/>
  <c r="O681" i="1"/>
  <c r="O2158" i="1"/>
  <c r="O962" i="1"/>
  <c r="O344" i="1"/>
  <c r="O473" i="1"/>
  <c r="O465" i="1"/>
  <c r="O125" i="1"/>
  <c r="O139" i="1"/>
  <c r="O2003" i="1"/>
  <c r="O706" i="1"/>
  <c r="O1076" i="1"/>
  <c r="O1813" i="1"/>
  <c r="O1503" i="1"/>
  <c r="O2655" i="1"/>
  <c r="O1480" i="1"/>
  <c r="O1980" i="1"/>
  <c r="O1956" i="1"/>
  <c r="O1979" i="1"/>
  <c r="O2054" i="1"/>
  <c r="O1970" i="1"/>
  <c r="O2008" i="1"/>
  <c r="O2006" i="1"/>
  <c r="O2004" i="1"/>
  <c r="O1953" i="1"/>
  <c r="O2058" i="1"/>
  <c r="O297" i="1"/>
  <c r="O2071" i="1"/>
  <c r="O1482" i="1"/>
  <c r="O2079" i="1"/>
  <c r="O395" i="1"/>
  <c r="O2735" i="1"/>
  <c r="O327" i="1"/>
  <c r="O403" i="1"/>
  <c r="O290" i="1"/>
  <c r="O360" i="1"/>
  <c r="O2310" i="1"/>
  <c r="O1345" i="1"/>
  <c r="O218" i="1"/>
  <c r="O1339" i="1"/>
  <c r="O1908" i="1"/>
  <c r="O961" i="1"/>
  <c r="O953" i="1"/>
  <c r="O674" i="1"/>
  <c r="O221" i="1"/>
  <c r="O515" i="1"/>
  <c r="O946" i="1"/>
  <c r="O1011" i="1"/>
  <c r="O1182" i="1"/>
  <c r="O1309" i="1"/>
  <c r="O1326" i="1"/>
  <c r="O2602" i="1"/>
  <c r="O1341" i="1"/>
  <c r="O1228" i="1"/>
  <c r="O662" i="1"/>
  <c r="O2589" i="1"/>
  <c r="O943" i="1"/>
  <c r="O1780" i="1"/>
  <c r="O958" i="1"/>
  <c r="O2369" i="1"/>
  <c r="O1331" i="1"/>
  <c r="O510" i="1"/>
  <c r="O452" i="1"/>
  <c r="O222" i="1"/>
  <c r="O155" i="1"/>
  <c r="O976" i="1"/>
  <c r="O693" i="1"/>
  <c r="O1112" i="1"/>
  <c r="O906" i="1"/>
  <c r="O1344" i="1"/>
  <c r="O1151" i="1"/>
  <c r="O2512" i="1"/>
  <c r="O2690" i="1"/>
  <c r="O684" i="1"/>
  <c r="O1906" i="1"/>
  <c r="O150" i="1"/>
  <c r="O601" i="1"/>
  <c r="O215" i="1"/>
  <c r="O676" i="1"/>
  <c r="O2687" i="1"/>
  <c r="O427" i="1"/>
  <c r="O163" i="1"/>
  <c r="O1183" i="1"/>
  <c r="O173" i="1"/>
  <c r="O2429" i="1"/>
  <c r="O223" i="1"/>
  <c r="O1418" i="1"/>
  <c r="O2152" i="1"/>
  <c r="O2033" i="1"/>
  <c r="O989" i="1"/>
  <c r="O564" i="1"/>
  <c r="O679" i="1"/>
  <c r="O669" i="1"/>
  <c r="O2352" i="1"/>
  <c r="O2051" i="1"/>
  <c r="O1951" i="1"/>
  <c r="O864" i="1"/>
  <c r="O1236" i="1"/>
  <c r="O547" i="1"/>
  <c r="O2591" i="1"/>
  <c r="O1982" i="1"/>
  <c r="O2011" i="1"/>
  <c r="O2123" i="1"/>
  <c r="O1750" i="1"/>
  <c r="O2139" i="1"/>
  <c r="O633" i="1"/>
  <c r="O1085" i="1"/>
  <c r="O489" i="1"/>
  <c r="O210" i="1"/>
  <c r="O2402" i="1"/>
  <c r="O2013" i="1"/>
  <c r="O954" i="1"/>
  <c r="O2661" i="1"/>
  <c r="O714" i="1"/>
  <c r="O1952" i="1"/>
  <c r="O2118" i="1"/>
  <c r="O1329" i="1"/>
  <c r="O1915" i="1"/>
  <c r="O737" i="1"/>
  <c r="O1802" i="1"/>
  <c r="O1535" i="1"/>
  <c r="O284" i="1"/>
  <c r="O1021" i="1"/>
  <c r="O1090" i="1"/>
  <c r="O1145" i="1"/>
  <c r="O2569" i="1"/>
  <c r="O2153" i="1"/>
  <c r="O870" i="1"/>
  <c r="O554" i="1"/>
  <c r="O1471" i="1"/>
  <c r="O6" i="1"/>
  <c r="O1524" i="1"/>
  <c r="O2509" i="1"/>
  <c r="O1913" i="1"/>
  <c r="O1957" i="1"/>
  <c r="O2132" i="1"/>
  <c r="O1366" i="1"/>
  <c r="O1946" i="1"/>
  <c r="O2021" i="1"/>
  <c r="O2200" i="1"/>
  <c r="O335" i="1"/>
  <c r="O643" i="1"/>
  <c r="O1469" i="1"/>
  <c r="O349" i="1"/>
  <c r="O333" i="1"/>
  <c r="O2342" i="1"/>
  <c r="O286" i="1"/>
  <c r="O1315" i="1"/>
  <c r="O2675" i="1"/>
  <c r="O1785" i="1"/>
  <c r="O482" i="1"/>
  <c r="O1320" i="1"/>
  <c r="O1771" i="1"/>
  <c r="O424" i="1"/>
  <c r="O2681" i="1"/>
  <c r="O2370" i="1"/>
  <c r="O1117" i="1"/>
  <c r="O1060" i="1"/>
  <c r="O1434" i="1"/>
  <c r="O187" i="1"/>
  <c r="O2067" i="1"/>
  <c r="O1306" i="1"/>
  <c r="O710" i="1"/>
  <c r="O2727" i="1"/>
  <c r="O2566" i="1"/>
  <c r="O1133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532" i="1"/>
  <c r="O650" i="1"/>
  <c r="O342" i="1"/>
  <c r="O357" i="1"/>
  <c r="O363" i="1"/>
  <c r="O26" i="1"/>
  <c r="O259" i="1"/>
  <c r="O406" i="1"/>
  <c r="O2332" i="1"/>
  <c r="O332" i="1"/>
  <c r="O2456" i="1"/>
  <c r="O981" i="1"/>
  <c r="O2676" i="1"/>
  <c r="O1332" i="1"/>
  <c r="O1784" i="1"/>
  <c r="O1911" i="1"/>
  <c r="O1129" i="1"/>
  <c r="O965" i="1"/>
  <c r="O685" i="1"/>
  <c r="O1140" i="1"/>
  <c r="O1720" i="1"/>
  <c r="O2356" i="1"/>
  <c r="O2430" i="1"/>
  <c r="O2691" i="1"/>
  <c r="O2506" i="1"/>
  <c r="O2568" i="1"/>
  <c r="O2056" i="1"/>
  <c r="O1324" i="1"/>
  <c r="O323" i="1"/>
  <c r="O1954" i="1"/>
  <c r="O2598" i="1"/>
  <c r="O158" i="1"/>
  <c r="O353" i="1"/>
  <c r="O346" i="1"/>
  <c r="O1792" i="1"/>
  <c r="O1985" i="1"/>
  <c r="O2397" i="1"/>
  <c r="O2032" i="1"/>
  <c r="O1777" i="1"/>
  <c r="O1371" i="1"/>
  <c r="O1473" i="1"/>
  <c r="O2682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0" i="1"/>
  <c r="O252" i="1"/>
  <c r="O2300" i="1"/>
  <c r="O273" i="1"/>
  <c r="O2733" i="1"/>
  <c r="O2461" i="1"/>
  <c r="O345" i="1"/>
  <c r="O413" i="1"/>
  <c r="O319" i="1"/>
  <c r="O1009" i="1"/>
  <c r="O1782" i="1"/>
  <c r="O673" i="1"/>
  <c r="O1693" i="1"/>
  <c r="O1307" i="1"/>
  <c r="O1568" i="1"/>
  <c r="O2659" i="1"/>
  <c r="O915" i="1"/>
  <c r="O1775" i="1"/>
  <c r="O483" i="1"/>
  <c r="O2141" i="1"/>
  <c r="O1162" i="1"/>
  <c r="O1340" i="1"/>
  <c r="O475" i="1"/>
  <c r="O904" i="1"/>
  <c r="O1909" i="1"/>
  <c r="O2154" i="1"/>
  <c r="O2587" i="1"/>
  <c r="O2594" i="1"/>
  <c r="O1070" i="1"/>
  <c r="O2696" i="1"/>
  <c r="O1571" i="1"/>
  <c r="O2381" i="1"/>
  <c r="O2574" i="1"/>
  <c r="O2688" i="1"/>
  <c r="O971" i="1"/>
  <c r="O449" i="1"/>
  <c r="O495" i="1"/>
  <c r="O987" i="1"/>
  <c r="O589" i="1"/>
  <c r="O1087" i="1"/>
  <c r="O622" i="1"/>
  <c r="O2388" i="1"/>
  <c r="O1425" i="1"/>
  <c r="O680" i="1"/>
  <c r="O228" i="1"/>
  <c r="O660" i="1"/>
  <c r="O34" i="1"/>
  <c r="O2270" i="1"/>
  <c r="O1810" i="1"/>
  <c r="O2403" i="1"/>
  <c r="O229" i="1"/>
  <c r="O2129" i="1"/>
  <c r="O1797" i="1"/>
  <c r="O856" i="1"/>
  <c r="O717" i="1"/>
  <c r="O2732" i="1"/>
  <c r="O280" i="1"/>
  <c r="O924" i="1"/>
  <c r="O2359" i="1"/>
  <c r="O1219" i="1"/>
  <c r="O295" i="1"/>
  <c r="O1822" i="1"/>
  <c r="O240" i="1"/>
  <c r="O1081" i="1"/>
  <c r="O2252" i="1"/>
  <c r="O2272" i="1"/>
  <c r="O2034" i="1"/>
  <c r="O646" i="1"/>
  <c r="O2341" i="1"/>
  <c r="O2062" i="1"/>
  <c r="O2035" i="1"/>
  <c r="O1276" i="1"/>
  <c r="O1474" i="1"/>
  <c r="O2180" i="1"/>
  <c r="O2028" i="1"/>
  <c r="O724" i="1"/>
  <c r="O2241" i="1"/>
  <c r="O2019" i="1"/>
  <c r="O372" i="1"/>
  <c r="O298" i="1"/>
  <c r="O265" i="1"/>
  <c r="O338" i="1"/>
  <c r="O352" i="1"/>
  <c r="O2618" i="1"/>
  <c r="O324" i="1"/>
  <c r="O1516" i="1"/>
  <c r="O2334" i="1"/>
  <c r="O387" i="1"/>
  <c r="O2331" i="1"/>
  <c r="O645" i="1"/>
  <c r="O2070" i="1"/>
  <c r="O1659" i="1"/>
  <c r="O383" i="1"/>
  <c r="O245" i="1"/>
  <c r="O2337" i="1"/>
  <c r="O302" i="1"/>
  <c r="O317" i="1"/>
  <c r="O653" i="1"/>
  <c r="O1006" i="1"/>
  <c r="O1794" i="1"/>
  <c r="O1139" i="1"/>
  <c r="O1015" i="1"/>
  <c r="O1079" i="1"/>
  <c r="O1337" i="1"/>
  <c r="O628" i="1"/>
  <c r="O1570" i="1"/>
  <c r="O2673" i="1"/>
  <c r="O891" i="1"/>
  <c r="O1716" i="1"/>
  <c r="O2677" i="1"/>
  <c r="O1100" i="1"/>
  <c r="O128" i="1"/>
  <c r="O1870" i="1"/>
  <c r="O1110" i="1"/>
  <c r="O2411" i="1"/>
  <c r="O1910" i="1"/>
  <c r="O2426" i="1"/>
  <c r="O967" i="1"/>
  <c r="O200" i="1"/>
  <c r="O623" i="1"/>
  <c r="O1920" i="1"/>
  <c r="O1157" i="1"/>
  <c r="O2413" i="1"/>
  <c r="O1868" i="1"/>
  <c r="O555" i="1"/>
  <c r="O573" i="1"/>
  <c r="O1407" i="1"/>
  <c r="O2372" i="1"/>
  <c r="O1907" i="1"/>
  <c r="O596" i="1"/>
  <c r="O992" i="1"/>
  <c r="O1173" i="1"/>
  <c r="O2420" i="1"/>
  <c r="O637" i="1"/>
  <c r="O211" i="1"/>
  <c r="O1122" i="1"/>
  <c r="O1153" i="1"/>
  <c r="O1239" i="1"/>
  <c r="O2371" i="1"/>
  <c r="O1424" i="1"/>
  <c r="O715" i="1"/>
  <c r="O41" i="1"/>
  <c r="O1343" i="1"/>
  <c r="O2368" i="1"/>
  <c r="O1172" i="1"/>
  <c r="O567" i="1"/>
  <c r="O1455" i="1"/>
  <c r="O1818" i="1"/>
  <c r="O627" i="1"/>
  <c r="O1149" i="1"/>
  <c r="O1204" i="1"/>
  <c r="O1136" i="1"/>
  <c r="O1772" i="1"/>
  <c r="O506" i="1"/>
  <c r="O570" i="1"/>
  <c r="O361" i="1"/>
  <c r="O2444" i="1"/>
  <c r="O256" i="1"/>
  <c r="O1787" i="1"/>
  <c r="O1528" i="1"/>
  <c r="O2459" i="1"/>
  <c r="O2699" i="1"/>
  <c r="O703" i="1"/>
  <c r="O2612" i="1"/>
  <c r="O1807" i="1"/>
  <c r="O420" i="1"/>
  <c r="O39" i="1"/>
  <c r="O309" i="1"/>
  <c r="O1269" i="1"/>
  <c r="O2409" i="1"/>
  <c r="O2376" i="1"/>
  <c r="O1595" i="1"/>
  <c r="O2518" i="1"/>
  <c r="O1186" i="1"/>
  <c r="O1504" i="1"/>
  <c r="O545" i="1"/>
  <c r="O1195" i="1"/>
  <c r="O2778" i="1"/>
  <c r="O2227" i="1"/>
  <c r="O2189" i="1"/>
  <c r="O2338" i="1"/>
  <c r="O2269" i="1"/>
  <c r="O1969" i="1"/>
  <c r="O2273" i="1"/>
  <c r="O2073" i="1"/>
  <c r="O2445" i="1"/>
  <c r="O1541" i="1"/>
  <c r="O732" i="1"/>
  <c r="O2495" i="1"/>
  <c r="O2633" i="1"/>
  <c r="O386" i="1"/>
  <c r="O2188" i="1"/>
  <c r="O277" i="1"/>
  <c r="O263" i="1"/>
  <c r="O2664" i="1"/>
  <c r="O2606" i="1"/>
  <c r="O313" i="1"/>
  <c r="O2537" i="1"/>
  <c r="O1353" i="1"/>
  <c r="O299" i="1"/>
  <c r="O393" i="1"/>
  <c r="O727" i="1"/>
  <c r="O1830" i="1"/>
  <c r="O61" i="1"/>
  <c r="O690" i="1"/>
  <c r="O896" i="1"/>
  <c r="O974" i="1"/>
  <c r="O1702" i="1"/>
  <c r="O469" i="1"/>
  <c r="O969" i="1"/>
  <c r="O1312" i="1"/>
  <c r="O692" i="1"/>
  <c r="O2772" i="1"/>
  <c r="O501" i="1"/>
  <c r="O440" i="1"/>
  <c r="O1082" i="1"/>
  <c r="O509" i="1"/>
  <c r="O1020" i="1"/>
  <c r="O1177" i="1"/>
  <c r="O1327" i="1"/>
  <c r="O975" i="1"/>
  <c r="O504" i="1"/>
  <c r="O1874" i="1"/>
  <c r="O425" i="1"/>
  <c r="O148" i="1"/>
  <c r="O1918" i="1"/>
  <c r="O921" i="1"/>
  <c r="O1013" i="1"/>
  <c r="O1488" i="1"/>
  <c r="O496" i="1"/>
  <c r="O2436" i="1"/>
  <c r="O2393" i="1"/>
  <c r="O1131" i="1"/>
  <c r="O2662" i="1"/>
  <c r="O1869" i="1"/>
  <c r="O2128" i="1"/>
  <c r="O598" i="1"/>
  <c r="O2418" i="1"/>
  <c r="O131" i="1"/>
  <c r="O453" i="1"/>
  <c r="O929" i="1"/>
  <c r="O2428" i="1"/>
  <c r="O2510" i="1"/>
  <c r="O2565" i="1"/>
  <c r="O1212" i="1"/>
  <c r="O1026" i="1"/>
  <c r="O29" i="1"/>
  <c r="O634" i="1"/>
  <c r="O1971" i="1"/>
  <c r="O1976" i="1"/>
  <c r="O401" i="1"/>
  <c r="O322" i="1"/>
  <c r="O988" i="1"/>
  <c r="O694" i="1"/>
  <c r="O177" i="1"/>
  <c r="O1808" i="1"/>
  <c r="O872" i="1"/>
  <c r="O1585" i="1"/>
  <c r="O1005" i="1"/>
  <c r="O2080" i="1"/>
  <c r="O1440" i="1"/>
  <c r="O644" i="1"/>
  <c r="O951" i="1"/>
  <c r="O2665" i="1"/>
  <c r="O459" i="1"/>
  <c r="O2647" i="1"/>
  <c r="O1556" i="1"/>
  <c r="O2773" i="1"/>
  <c r="O1225" i="1"/>
  <c r="O2679" i="1"/>
  <c r="O2225" i="1"/>
  <c r="O2192" i="1"/>
  <c r="O1531" i="1"/>
  <c r="O1965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1522" i="1"/>
  <c r="O2307" i="1"/>
  <c r="O1819" i="1"/>
  <c r="O1096" i="1"/>
  <c r="O1864" i="1"/>
  <c r="O1170" i="1"/>
  <c r="O1088" i="1"/>
  <c r="O1543" i="1"/>
  <c r="O1163" i="1"/>
  <c r="O566" i="1"/>
  <c r="O2519" i="1"/>
  <c r="O2666" i="1"/>
  <c r="O1805" i="1"/>
  <c r="O984" i="1"/>
  <c r="O772" i="1"/>
  <c r="O1511" i="1"/>
  <c r="O823" i="1"/>
  <c r="O281" i="1"/>
  <c r="O1518" i="1"/>
  <c r="O315" i="1"/>
  <c r="O444" i="1"/>
  <c r="O1433" i="1"/>
  <c r="O1803" i="1"/>
  <c r="O167" i="1"/>
  <c r="O2422" i="1"/>
  <c r="O1209" i="1"/>
  <c r="O1704" i="1"/>
  <c r="O1221" i="1"/>
  <c r="O1205" i="1"/>
  <c r="O1977" i="1"/>
  <c r="O1468" i="1"/>
  <c r="O2110" i="1"/>
  <c r="O1800" i="1"/>
  <c r="O1154" i="1"/>
  <c r="O2746" i="1"/>
  <c r="O911" i="1"/>
  <c r="O1512" i="1"/>
  <c r="O2391" i="1"/>
  <c r="O1507" i="1"/>
  <c r="O1806" i="1"/>
  <c r="O2195" i="1"/>
  <c r="O1199" i="1"/>
  <c r="O1955" i="1"/>
  <c r="O1520" i="1"/>
  <c r="O2730" i="1"/>
  <c r="O1477" i="1"/>
  <c r="O289" i="1"/>
  <c r="O359" i="1"/>
  <c r="O1277" i="1"/>
  <c r="O1519" i="1"/>
  <c r="O1748" i="1"/>
  <c r="O2623" i="1"/>
  <c r="O1848" i="1"/>
  <c r="O659" i="1"/>
  <c r="O1284" i="1"/>
  <c r="O1542" i="1"/>
  <c r="O1854" i="1"/>
  <c r="O381" i="1"/>
  <c r="O1940" i="1"/>
  <c r="O1282" i="1"/>
  <c r="O340" i="1"/>
  <c r="O288" i="1"/>
  <c r="O2046" i="1"/>
  <c r="O242" i="1"/>
  <c r="O398" i="1"/>
  <c r="O1279" i="1"/>
  <c r="O2620" i="1"/>
  <c r="O2318" i="1"/>
  <c r="O1856" i="1"/>
  <c r="O59" i="1"/>
  <c r="O2452" i="1"/>
  <c r="O1832" i="1"/>
  <c r="O1463" i="1"/>
  <c r="O2340" i="1"/>
  <c r="O834" i="1"/>
  <c r="O956" i="1"/>
  <c r="O481" i="1"/>
  <c r="O923" i="1"/>
  <c r="O704" i="1"/>
  <c r="O2147" i="1"/>
  <c r="O1986" i="1"/>
  <c r="O2657" i="1"/>
  <c r="O1168" i="1"/>
  <c r="O716" i="1"/>
  <c r="O2597" i="1"/>
  <c r="O1457" i="1"/>
  <c r="O1325" i="1"/>
  <c r="O1226" i="1"/>
  <c r="O1176" i="1"/>
  <c r="O705" i="1"/>
  <c r="O670" i="1"/>
  <c r="O605" i="1"/>
  <c r="O2416" i="1"/>
  <c r="O781" i="1"/>
  <c r="O925" i="1"/>
  <c r="O423" i="1"/>
  <c r="O948" i="1"/>
  <c r="O1105" i="1"/>
  <c r="O1050" i="1"/>
  <c r="O519" i="1"/>
  <c r="O721" i="1"/>
  <c r="O95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542" i="1"/>
  <c r="O1499" i="1"/>
  <c r="O908" i="1"/>
  <c r="O1599" i="1"/>
  <c r="O1820" i="1"/>
  <c r="O2143" i="1"/>
  <c r="O2406" i="1"/>
  <c r="O2579" i="1"/>
  <c r="O2689" i="1"/>
  <c r="O1437" i="1"/>
  <c r="O2059" i="1"/>
  <c r="O291" i="1"/>
  <c r="O367" i="1"/>
  <c r="O485" i="1"/>
  <c r="O1091" i="1"/>
  <c r="O702" i="1"/>
  <c r="O1755" i="1"/>
  <c r="O1222" i="1"/>
  <c r="O318" i="1"/>
  <c r="O2130" i="1"/>
  <c r="O1490" i="1"/>
  <c r="O2412" i="1"/>
  <c r="O347" i="1"/>
  <c r="O930" i="1"/>
  <c r="O1198" i="1"/>
  <c r="O1406" i="1"/>
  <c r="O287" i="1"/>
  <c r="O1218" i="1"/>
  <c r="O44" i="1"/>
  <c r="O2198" i="1"/>
  <c r="O1513" i="1"/>
  <c r="O797" i="1"/>
  <c r="O862" i="1"/>
  <c r="O2434" i="1"/>
  <c r="O512" i="1"/>
  <c r="O1454" i="1"/>
  <c r="O1593" i="1"/>
  <c r="O209" i="1"/>
  <c r="O612" i="1"/>
  <c r="O258" i="1"/>
  <c r="O303" i="1"/>
  <c r="O244" i="1"/>
  <c r="O1206" i="1"/>
  <c r="O743" i="1"/>
  <c r="O1427" i="1"/>
  <c r="O2401" i="1"/>
  <c r="O1442" i="1"/>
  <c r="O2229" i="1"/>
  <c r="O1445" i="1"/>
  <c r="O1207" i="1"/>
  <c r="O2237" i="1"/>
  <c r="O1092" i="1"/>
  <c r="O415" i="1"/>
  <c r="O208" i="1"/>
  <c r="O1281" i="1"/>
  <c r="O2523" i="1"/>
  <c r="O1187" i="1"/>
  <c r="O370" i="1"/>
  <c r="O827" i="1"/>
  <c r="O1767" i="1"/>
  <c r="O1699" i="1"/>
  <c r="O216" i="1"/>
  <c r="O1196" i="1"/>
  <c r="O185" i="1"/>
  <c r="O399" i="1"/>
  <c r="O1573" i="1"/>
  <c r="O521" i="1"/>
  <c r="O2604" i="1"/>
  <c r="O656" i="1"/>
  <c r="O1538" i="1"/>
  <c r="O1260" i="1"/>
  <c r="O1892" i="1"/>
  <c r="O2725" i="1"/>
  <c r="O2734" i="1"/>
  <c r="O1270" i="1"/>
  <c r="O379" i="1"/>
  <c r="O2339" i="1"/>
  <c r="O82" i="1"/>
  <c r="O310" i="1"/>
  <c r="O1765" i="1"/>
  <c r="O362" i="1"/>
  <c r="O30" i="1"/>
  <c r="O18" i="1"/>
  <c r="O51" i="1"/>
  <c r="O212" i="1"/>
  <c r="O1098" i="1"/>
  <c r="O968" i="1"/>
  <c r="O1245" i="1"/>
  <c r="O1697" i="1"/>
  <c r="O143" i="1"/>
  <c r="O666" i="1"/>
  <c r="O430" i="1"/>
  <c r="O959" i="1"/>
  <c r="O2516" i="1"/>
  <c r="O581" i="1"/>
  <c r="O2650" i="1"/>
  <c r="O720" i="1"/>
  <c r="O507" i="1"/>
  <c r="O2404" i="1"/>
  <c r="O192" i="1"/>
  <c r="O490" i="1"/>
  <c r="O1051" i="1"/>
  <c r="O1435" i="1"/>
  <c r="O1408" i="1"/>
  <c r="O2194" i="1"/>
  <c r="O1816" i="1"/>
  <c r="O1539" i="1"/>
  <c r="O632" i="1"/>
  <c r="O1311" i="1"/>
  <c r="O2637" i="1"/>
  <c r="O351" i="1"/>
  <c r="O576" i="1"/>
  <c r="O53" i="1"/>
  <c r="O2608" i="1"/>
  <c r="O1781" i="1"/>
  <c r="O1766" i="1"/>
  <c r="O2613" i="1"/>
  <c r="O2503" i="1"/>
  <c r="O2323" i="1"/>
  <c r="O2616" i="1"/>
  <c r="O41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186" i="1"/>
  <c r="O2330" i="1"/>
  <c r="O2226" i="1"/>
  <c r="O1964" i="1"/>
  <c r="O301" i="1"/>
  <c r="O2614" i="1"/>
  <c r="O348" i="1"/>
  <c r="O2668" i="1"/>
  <c r="O1961" i="1"/>
  <c r="O1633" i="1"/>
  <c r="O1210" i="1"/>
  <c r="O1609" i="1"/>
  <c r="O792" i="1"/>
  <c r="O1354" i="1"/>
  <c r="O755" i="1"/>
  <c r="O1845" i="1"/>
  <c r="O2044" i="1"/>
  <c r="O2048" i="1"/>
  <c r="O842" i="1"/>
  <c r="O1836" i="1"/>
  <c r="O354" i="1"/>
  <c r="O54" i="1"/>
  <c r="O2009" i="1"/>
  <c r="O2453" i="1"/>
  <c r="O1272" i="1"/>
  <c r="O1399" i="1"/>
  <c r="O251" i="1"/>
  <c r="O402" i="1"/>
  <c r="O1381" i="1"/>
  <c r="O71" i="1"/>
  <c r="O1941" i="1"/>
  <c r="O1646" i="1"/>
  <c r="O397" i="1"/>
  <c r="O2451" i="1"/>
  <c r="O1033" i="1"/>
  <c r="O262" i="1"/>
  <c r="O751" i="1"/>
  <c r="O1893" i="1"/>
  <c r="O331" i="1"/>
  <c r="O1375" i="1"/>
  <c r="O1618" i="1"/>
  <c r="O5" i="1"/>
  <c r="O369" i="1"/>
  <c r="O350" i="1"/>
  <c r="O60" i="1"/>
  <c r="O1753" i="1"/>
  <c r="O1395" i="1"/>
  <c r="O798" i="1"/>
  <c r="O336" i="1"/>
  <c r="O56" i="1"/>
  <c r="O304" i="1"/>
  <c r="O2541" i="1"/>
  <c r="O1635" i="1"/>
  <c r="O1799" i="1"/>
  <c r="O2674" i="1"/>
  <c r="O1689" i="1"/>
  <c r="O1016" i="1"/>
  <c r="O1577" i="1"/>
  <c r="O1167" i="1"/>
  <c r="O667" i="1"/>
  <c r="O991" i="1"/>
  <c r="O1789" i="1"/>
  <c r="O982" i="1"/>
  <c r="O635" i="1"/>
  <c r="O1310" i="1"/>
  <c r="O1713" i="1"/>
  <c r="O2758" i="1"/>
  <c r="O997" i="1"/>
  <c r="O1725" i="1"/>
  <c r="O1576" i="1"/>
  <c r="O172" i="1"/>
  <c r="O2345" i="1"/>
  <c r="O1047" i="1"/>
  <c r="O777" i="1"/>
  <c r="O1159" i="1"/>
  <c r="O428" i="1"/>
  <c r="O2751" i="1"/>
  <c r="O986" i="1"/>
  <c r="O2567" i="1"/>
  <c r="O663" i="1"/>
  <c r="O151" i="1"/>
  <c r="O2162" i="1"/>
  <c r="O456" i="1"/>
  <c r="O468" i="1"/>
  <c r="O1072" i="1"/>
  <c r="O1563" i="1"/>
  <c r="O588" i="1"/>
  <c r="O1084" i="1"/>
  <c r="O1579" i="1"/>
  <c r="O1877" i="1"/>
  <c r="O1111" i="1"/>
  <c r="O1171" i="1"/>
  <c r="O484" i="1"/>
  <c r="O1566" i="1"/>
  <c r="O1696" i="1"/>
  <c r="O201" i="1"/>
  <c r="O237" i="1"/>
  <c r="O480" i="1"/>
  <c r="O493" i="1"/>
  <c r="O503" i="1"/>
  <c r="O569" i="1"/>
  <c r="O616" i="1"/>
  <c r="O1058" i="1"/>
  <c r="O1059" i="1"/>
  <c r="O1109" i="1"/>
  <c r="O1166" i="1"/>
  <c r="O1431" i="1"/>
  <c r="O1489" i="1"/>
  <c r="O1731" i="1"/>
  <c r="O1735" i="1"/>
  <c r="O1871" i="1"/>
  <c r="O2377" i="1"/>
  <c r="O2435" i="1"/>
  <c r="O2441" i="1"/>
  <c r="O2505" i="1"/>
  <c r="O2576" i="1"/>
  <c r="O2578" i="1"/>
  <c r="O2586" i="1"/>
  <c r="O2595" i="1"/>
  <c r="O2756" i="1"/>
  <c r="O1031" i="1"/>
  <c r="O2385" i="1"/>
  <c r="O2358" i="1"/>
  <c r="O1197" i="1"/>
  <c r="O614" i="1"/>
  <c r="O2081" i="1"/>
  <c r="O1030" i="1"/>
  <c r="O1922" i="1"/>
  <c r="O460" i="1"/>
  <c r="O2570" i="1"/>
  <c r="O550" i="1"/>
  <c r="O1438" i="1"/>
  <c r="O2564" i="1"/>
  <c r="O1134" i="1"/>
  <c r="O603" i="1"/>
  <c r="O445" i="1"/>
  <c r="O2077" i="1"/>
  <c r="O1004" i="1"/>
  <c r="O2702" i="1"/>
  <c r="O269" i="1"/>
  <c r="O2282" i="1"/>
  <c r="O364" i="1"/>
  <c r="O2043" i="1"/>
  <c r="O1470" i="1"/>
  <c r="O1268" i="1"/>
  <c r="O934" i="1"/>
  <c r="O1146" i="1"/>
  <c r="O1897" i="1"/>
  <c r="O2601" i="1"/>
  <c r="O1220" i="1"/>
  <c r="O1401" i="1"/>
  <c r="O1191" i="1"/>
  <c r="O2313" i="1"/>
  <c r="O1521" i="1"/>
  <c r="O1852" i="1"/>
  <c r="O9" i="1"/>
  <c r="O942" i="1"/>
  <c r="O1796" i="1"/>
  <c r="O585" i="1"/>
  <c r="O1174" i="1"/>
  <c r="O590" i="1"/>
  <c r="O2201" i="1"/>
  <c r="O1749" i="1"/>
  <c r="O587" i="1"/>
  <c r="O2254" i="1"/>
  <c r="O1017" i="1"/>
  <c r="O1575" i="1"/>
  <c r="O365" i="1"/>
  <c r="O458" i="1"/>
  <c r="O1451" i="1"/>
  <c r="O871" i="1"/>
  <c r="O1189" i="1"/>
  <c r="O1815" i="1"/>
  <c r="O1857" i="1"/>
  <c r="O57" i="1"/>
  <c r="O2279" i="1"/>
  <c r="O2" i="1"/>
  <c r="O2253" i="1"/>
  <c r="O2232" i="1"/>
  <c r="O337" i="1"/>
  <c r="O326" i="1"/>
  <c r="O2462" i="1"/>
  <c r="O1569" i="1"/>
  <c r="O2582" i="1"/>
  <c r="O462" i="1"/>
  <c r="O736" i="1"/>
  <c r="O1756" i="1"/>
  <c r="O48" i="1"/>
  <c r="O723" i="1"/>
  <c r="O2231" i="1"/>
  <c r="O2626" i="1"/>
  <c r="O2609" i="1"/>
  <c r="O2610" i="1"/>
  <c r="O657" i="1"/>
  <c r="O2333" i="1"/>
  <c r="O2053" i="1"/>
  <c r="O2480" i="1"/>
  <c r="O2092" i="1"/>
  <c r="O1617" i="1"/>
  <c r="O2255" i="1"/>
  <c r="O314" i="1"/>
  <c r="O257" i="1"/>
  <c r="O8" i="1"/>
  <c r="O796" i="1"/>
  <c r="O808" i="1"/>
  <c r="O1384" i="1"/>
  <c r="O1664" i="1"/>
  <c r="O1670" i="1"/>
  <c r="O1628" i="1"/>
  <c r="O1608" i="1"/>
  <c r="O2122" i="1"/>
  <c r="O1829" i="1"/>
  <c r="O421" i="1"/>
  <c r="O2527" i="1"/>
  <c r="O1686" i="1"/>
  <c r="O898" i="1"/>
  <c r="O2747" i="1"/>
  <c r="O207" i="1"/>
  <c r="O1104" i="1"/>
  <c r="O170" i="1"/>
  <c r="O893" i="1"/>
  <c r="O1242" i="1"/>
  <c r="O558" i="1"/>
  <c r="O897" i="1"/>
  <c r="O129" i="1"/>
  <c r="O970" i="1"/>
  <c r="O874" i="1"/>
  <c r="O2683" i="1"/>
  <c r="O1155" i="1"/>
  <c r="O1791" i="1"/>
  <c r="O2743" i="1"/>
  <c r="O2700" i="1"/>
  <c r="O514" i="1"/>
  <c r="O1141" i="1"/>
  <c r="O2439" i="1"/>
  <c r="O2575" i="1"/>
  <c r="O2774" i="1"/>
  <c r="O2040" i="1"/>
  <c r="O1515" i="1"/>
  <c r="O58" i="1"/>
  <c r="O230" i="1"/>
  <c r="O2414" i="1"/>
  <c r="O1387" i="1"/>
  <c r="O2738" i="1"/>
  <c r="O1875" i="1"/>
  <c r="O2357" i="1"/>
  <c r="O1880" i="1"/>
  <c r="O1663" i="1"/>
  <c r="O2105" i="1"/>
  <c r="O960" i="1"/>
  <c r="O1237" i="1"/>
  <c r="O1029" i="1"/>
  <c r="O1536" i="1"/>
  <c r="O1627" i="1"/>
  <c r="O1948" i="1"/>
  <c r="O2474" i="1"/>
  <c r="O307" i="1"/>
  <c r="O1368" i="1"/>
  <c r="O400" i="1"/>
  <c r="O1938" i="1"/>
  <c r="O2535" i="1"/>
  <c r="O2223" i="1"/>
  <c r="O2443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1426" i="1"/>
  <c r="O2361" i="1"/>
  <c r="O944" i="1"/>
  <c r="O594" i="1"/>
  <c r="O1160" i="1"/>
  <c r="O599" i="1"/>
  <c r="O591" i="1"/>
  <c r="O1589" i="1"/>
  <c r="O470" i="1"/>
  <c r="O2265" i="1"/>
  <c r="O1188" i="1"/>
  <c r="O2326" i="1"/>
  <c r="O549" i="1"/>
  <c r="O557" i="1"/>
  <c r="O146" i="1"/>
  <c r="O1983" i="1"/>
  <c r="O2017" i="1"/>
  <c r="O520" i="1"/>
  <c r="O1960" i="1"/>
  <c r="O2298" i="1"/>
  <c r="O1619" i="1"/>
  <c r="O818" i="1"/>
  <c r="O1747" i="1"/>
  <c r="O1283" i="1"/>
  <c r="O366" i="1"/>
  <c r="O726" i="1"/>
  <c r="O2115" i="1"/>
  <c r="O1540" i="1"/>
  <c r="O778" i="1"/>
  <c r="O767" i="1"/>
  <c r="O2770" i="1"/>
  <c r="O718" i="1"/>
  <c r="O1414" i="1"/>
  <c r="O2572" i="1"/>
  <c r="O1485" i="1"/>
  <c r="O940" i="1"/>
  <c r="O1046" i="1"/>
  <c r="O497" i="1"/>
  <c r="O928" i="1"/>
  <c r="O1710" i="1"/>
  <c r="O2507" i="1"/>
  <c r="O749" i="1"/>
  <c r="O2250" i="1"/>
  <c r="O1028" i="1"/>
  <c r="O149" i="1"/>
  <c r="O67" i="1"/>
  <c r="O439" i="1"/>
  <c r="O1373" i="1"/>
  <c r="O1624" i="1"/>
  <c r="O1161" i="1"/>
  <c r="O1256" i="1"/>
  <c r="O1487" i="1"/>
  <c r="O1280" i="1"/>
  <c r="O371" i="1"/>
  <c r="O2552" i="1"/>
  <c r="O2532" i="1"/>
  <c r="O1873" i="1"/>
  <c r="O1866" i="1"/>
  <c r="O866" i="1"/>
  <c r="O1728" i="1"/>
  <c r="O917" i="1"/>
  <c r="O502" i="1"/>
  <c r="O907" i="1"/>
  <c r="O2571" i="1"/>
  <c r="O429" i="1"/>
  <c r="O903" i="1"/>
  <c r="O1158" i="1"/>
  <c r="O1999" i="1"/>
  <c r="O1506" i="1"/>
  <c r="O1215" i="1"/>
  <c r="O1814" i="1"/>
  <c r="O505" i="1"/>
  <c r="O1264" i="1"/>
  <c r="O2305" i="1"/>
  <c r="O1899" i="1"/>
  <c r="O1421" i="1"/>
  <c r="O214" i="1"/>
  <c r="O1478" i="1"/>
  <c r="O2266" i="1"/>
  <c r="O1935" i="1"/>
  <c r="O2057" i="1"/>
  <c r="O741" i="1"/>
  <c r="O38" i="1"/>
  <c r="O1944" i="1"/>
  <c r="O1660" i="1"/>
  <c r="O376" i="1"/>
  <c r="O104" i="1"/>
  <c r="O2087" i="1"/>
  <c r="O91" i="1"/>
  <c r="O2214" i="1"/>
  <c r="O341" i="1"/>
  <c r="O1398" i="1"/>
  <c r="O2311" i="1"/>
  <c r="O2286" i="1"/>
  <c r="O1211" i="1"/>
  <c r="O2531" i="1"/>
  <c r="O1631" i="1"/>
  <c r="O1253" i="1"/>
  <c r="O835" i="1"/>
  <c r="O410" i="1"/>
  <c r="O804" i="1"/>
  <c r="O2094" i="1"/>
  <c r="O2306" i="1"/>
  <c r="O1607" i="1"/>
  <c r="O1745" i="1"/>
  <c r="O2100" i="1"/>
  <c r="O2498" i="1"/>
  <c r="O1572" i="1"/>
  <c r="O894" i="1"/>
  <c r="O2684" i="1"/>
  <c r="O202" i="1"/>
  <c r="O677" i="1"/>
  <c r="O434" i="1"/>
  <c r="O1148" i="1"/>
  <c r="O624" i="1"/>
  <c r="O873" i="1"/>
  <c r="O2590" i="1"/>
  <c r="O927" i="1"/>
  <c r="O2136" i="1"/>
  <c r="O1726" i="1"/>
  <c r="O1990" i="1"/>
  <c r="O2423" i="1"/>
  <c r="O204" i="1"/>
  <c r="O1459" i="1"/>
  <c r="O1555" i="1"/>
  <c r="O1684" i="1"/>
  <c r="O2580" i="1"/>
  <c r="O176" i="1"/>
  <c r="O1412" i="1"/>
  <c r="O1363" i="1"/>
  <c r="O1203" i="1"/>
  <c r="O1565" i="1"/>
  <c r="O1116" i="1"/>
  <c r="O471" i="1"/>
  <c r="O1179" i="1"/>
  <c r="O88" i="1"/>
  <c r="O2550" i="1"/>
  <c r="O1679" i="1"/>
  <c r="O16" i="1"/>
  <c r="O2745" i="1"/>
  <c r="O1350" i="1"/>
  <c r="O1321" i="1"/>
  <c r="O1860" i="1"/>
  <c r="O1259" i="1"/>
  <c r="O836" i="1"/>
  <c r="O283" i="1"/>
  <c r="O2549" i="1"/>
  <c r="O1758" i="1"/>
  <c r="O2166" i="1"/>
  <c r="O828" i="1"/>
  <c r="O806" i="1"/>
  <c r="O1783" i="1"/>
  <c r="O2780" i="1"/>
  <c r="O1727" i="1"/>
  <c r="O922" i="1"/>
  <c r="O2344" i="1"/>
  <c r="O1746" i="1"/>
  <c r="O1989" i="1"/>
  <c r="O1774" i="1"/>
  <c r="O1790" i="1"/>
  <c r="O1708" i="1"/>
  <c r="O2374" i="1"/>
  <c r="O145" i="1"/>
  <c r="O2190" i="1"/>
  <c r="O325" i="1"/>
  <c r="O1034" i="1"/>
  <c r="O1934" i="1"/>
  <c r="O35" i="1"/>
  <c r="O1165" i="1"/>
  <c r="O1701" i="1"/>
  <c r="O1703" i="1"/>
  <c r="O1014" i="1"/>
  <c r="O1972" i="1"/>
  <c r="O1217" i="1"/>
  <c r="O2234" i="1"/>
  <c r="O2246" i="1"/>
  <c r="O2635" i="1"/>
  <c r="O248" i="1"/>
  <c r="O320" i="1"/>
  <c r="O2023" i="1"/>
  <c r="O2242" i="1"/>
  <c r="O1967" i="1"/>
  <c r="O2724" i="1"/>
  <c r="O2014" i="1"/>
  <c r="O658" i="1"/>
  <c r="O1676" i="1"/>
  <c r="O1752" i="1"/>
  <c r="O1838" i="1"/>
  <c r="O254" i="1"/>
  <c r="O2315" i="1"/>
  <c r="O1655" i="1"/>
  <c r="O2447" i="1"/>
  <c r="O2448" i="1"/>
  <c r="O1762" i="1"/>
  <c r="O1466" i="1"/>
  <c r="O63" i="1"/>
  <c r="O2740" i="1"/>
  <c r="O2296" i="1"/>
  <c r="O788" i="1"/>
  <c r="O115" i="1"/>
  <c r="O1390" i="1"/>
  <c r="O249" i="1"/>
  <c r="O2303" i="1"/>
  <c r="O1036" i="1"/>
  <c r="O390" i="1"/>
  <c r="O2178" i="1"/>
  <c r="O733" i="1"/>
  <c r="O1645" i="1"/>
  <c r="O1936" i="1"/>
  <c r="O739" i="1"/>
  <c r="O1623" i="1"/>
  <c r="O2320" i="1"/>
  <c r="O13" i="1"/>
  <c r="O847" i="1"/>
  <c r="O293" i="1"/>
  <c r="O47" i="1"/>
  <c r="O266" i="1"/>
  <c r="O841" i="1"/>
  <c r="O1759" i="1"/>
  <c r="O1369" i="1"/>
  <c r="O120" i="1"/>
  <c r="O321" i="1"/>
  <c r="O270" i="1"/>
  <c r="O267" i="1"/>
  <c r="O1647" i="1"/>
  <c r="O1370" i="1"/>
  <c r="O2460" i="1"/>
  <c r="O725" i="1"/>
  <c r="O2322" i="1"/>
  <c r="O2063" i="1"/>
  <c r="O275" i="1"/>
  <c r="O49" i="1"/>
  <c r="O2182" i="1"/>
  <c r="O1383" i="1"/>
  <c r="O1761" i="1"/>
  <c r="O1274" i="1"/>
  <c r="O405" i="1"/>
  <c r="O1649" i="1"/>
  <c r="O2116" i="1"/>
  <c r="O1251" i="1"/>
  <c r="O1352" i="1"/>
  <c r="O114" i="1"/>
  <c r="O247" i="1"/>
  <c r="O2663" i="1"/>
  <c r="O1616" i="1"/>
  <c r="O746" i="1"/>
  <c r="O843" i="1"/>
  <c r="O2055" i="1"/>
  <c r="O838" i="1"/>
  <c r="O2546" i="1"/>
  <c r="O108" i="1"/>
  <c r="O801" i="1"/>
  <c r="O2476" i="1"/>
  <c r="O102" i="1"/>
  <c r="O296" i="1"/>
  <c r="O2524" i="1"/>
  <c r="O168" i="1"/>
  <c r="O1914" i="1"/>
  <c r="O1243" i="1"/>
  <c r="O1694" i="1"/>
  <c r="O1769" i="1"/>
  <c r="O213" i="1"/>
  <c r="O885" i="1"/>
  <c r="O1786" i="1"/>
  <c r="O1230" i="1"/>
  <c r="O869" i="1"/>
  <c r="O2407" i="1"/>
  <c r="O2517" i="1"/>
  <c r="O189" i="1"/>
  <c r="O1578" i="1"/>
  <c r="O1809" i="1"/>
  <c r="O2583" i="1"/>
  <c r="O1709" i="1"/>
  <c r="O2137" i="1"/>
  <c r="O1496" i="1"/>
  <c r="O1432" i="1"/>
  <c r="O1602" i="1"/>
  <c r="O1156" i="1"/>
  <c r="O763" i="1"/>
  <c r="O1770" i="1"/>
  <c r="O769" i="1"/>
  <c r="O905" i="1"/>
  <c r="O513" i="1"/>
  <c r="O2777" i="1"/>
  <c r="O607" i="1"/>
  <c r="O220" i="1"/>
  <c r="O602" i="1"/>
  <c r="O2768" i="1"/>
  <c r="O880" i="1"/>
  <c r="O999" i="1"/>
  <c r="O2750" i="1"/>
  <c r="O472" i="1"/>
  <c r="O1705" i="1"/>
  <c r="O1062" i="1"/>
  <c r="O1991" i="1"/>
  <c r="O1234" i="1"/>
  <c r="O2695" i="1"/>
  <c r="O2763" i="1"/>
  <c r="O919" i="1"/>
  <c r="O902" i="1"/>
  <c r="O1740" i="1"/>
  <c r="O1125" i="1"/>
  <c r="O1132" i="1"/>
  <c r="O1717" i="1"/>
  <c r="O579" i="1"/>
  <c r="O442" i="1"/>
  <c r="O1484" i="1"/>
  <c r="O568" i="1"/>
  <c r="O636" i="1"/>
  <c r="O2148" i="1"/>
  <c r="O136" i="1"/>
  <c r="O160" i="1"/>
  <c r="O162" i="1"/>
  <c r="O188" i="1"/>
  <c r="O431" i="1"/>
  <c r="O626" i="1"/>
  <c r="O630" i="1"/>
  <c r="O766" i="1"/>
  <c r="O877" i="1"/>
  <c r="O1233" i="1"/>
  <c r="O1460" i="1"/>
  <c r="O1491" i="1"/>
  <c r="O1714" i="1"/>
  <c r="O1723" i="1"/>
  <c r="O2343" i="1"/>
  <c r="O2520" i="1"/>
  <c r="O608" i="1"/>
  <c r="O1458" i="1"/>
  <c r="O990" i="1"/>
  <c r="O2396" i="1"/>
  <c r="O2187" i="1"/>
  <c r="O2631" i="1"/>
  <c r="O1003" i="1"/>
  <c r="O522" i="1"/>
  <c r="O761" i="1"/>
  <c r="O1882" i="1"/>
  <c r="O1778" i="1"/>
  <c r="O592" i="1"/>
  <c r="O993" i="1"/>
  <c r="O2157" i="1"/>
  <c r="O2508" i="1"/>
  <c r="O1101" i="1"/>
  <c r="O511" i="1"/>
  <c r="O518" i="1"/>
  <c r="O1142" i="1"/>
  <c r="O2762" i="1"/>
  <c r="O618" i="1"/>
  <c r="O1881" i="1"/>
  <c r="O699" i="1"/>
  <c r="O1429" i="1"/>
  <c r="O1712" i="1"/>
  <c r="O2398" i="1"/>
  <c r="O1351" i="1"/>
  <c r="O94" i="1"/>
  <c r="O972" i="1"/>
  <c r="O936" i="1"/>
  <c r="O952" i="1"/>
  <c r="O2002" i="1"/>
  <c r="O1483" i="1"/>
  <c r="O552" i="1"/>
  <c r="O1688" i="1"/>
  <c r="O2362" i="1"/>
  <c r="O2442" i="1"/>
  <c r="O1534" i="1"/>
  <c r="O754" i="1"/>
  <c r="O193" i="1"/>
  <c r="O1446" i="1"/>
  <c r="O2047" i="1"/>
  <c r="O1348" i="1"/>
  <c r="O1202" i="1"/>
  <c r="O2754" i="1"/>
  <c r="O1779" i="1"/>
  <c r="O396" i="1"/>
  <c r="O2197" i="1"/>
  <c r="O1037" i="1"/>
  <c r="O1314" i="1"/>
  <c r="O2278" i="1"/>
  <c r="O1887" i="1"/>
  <c r="O2289" i="1"/>
  <c r="O1038" i="1"/>
  <c r="O2164" i="1"/>
  <c r="O292" i="1"/>
  <c r="O1638" i="1"/>
  <c r="O1654" i="1"/>
  <c r="O119" i="1"/>
  <c r="O2533" i="1"/>
  <c r="O147" i="1"/>
  <c r="O863" i="1"/>
  <c r="O1419" i="1"/>
  <c r="O543" i="1"/>
  <c r="O1736" i="1"/>
  <c r="O62" i="1"/>
  <c r="O810" i="1"/>
  <c r="O1120" i="1"/>
  <c r="O499" i="1"/>
  <c r="O752" i="1"/>
  <c r="O1400" i="1"/>
  <c r="O1417" i="1"/>
  <c r="O217" i="1"/>
  <c r="O1054" i="1"/>
  <c r="O1554" i="1"/>
  <c r="O765" i="1"/>
  <c r="O2175" i="1"/>
  <c r="O2394" i="1"/>
  <c r="O1773" i="1"/>
  <c r="O1138" i="1"/>
  <c r="O2247" i="1"/>
  <c r="O2204" i="1"/>
  <c r="O2026" i="1"/>
  <c r="O1632" i="1"/>
  <c r="O2501" i="1"/>
  <c r="O276" i="1"/>
  <c r="O852" i="1"/>
  <c r="O278" i="1"/>
  <c r="O382" i="1"/>
  <c r="O1389" i="1"/>
  <c r="O329" i="1"/>
  <c r="O1537" i="1"/>
  <c r="O731" i="1"/>
  <c r="O2534" i="1"/>
  <c r="O851" i="1"/>
  <c r="O2528" i="1"/>
  <c r="O2483" i="1"/>
  <c r="O2499" i="1"/>
  <c r="O2212" i="1"/>
  <c r="O1464" i="1"/>
  <c r="O817" i="1"/>
  <c r="O2111" i="1"/>
  <c r="O2173" i="1"/>
  <c r="O809" i="1"/>
  <c r="O861" i="1"/>
  <c r="O811" i="1"/>
  <c r="O1405" i="1"/>
  <c r="O2529" i="1"/>
  <c r="O2336" i="1"/>
  <c r="O1634" i="1"/>
  <c r="O32" i="1"/>
  <c r="O1630" i="1"/>
  <c r="O2088" i="1"/>
  <c r="O84" i="1"/>
  <c r="O1690" i="1"/>
  <c r="O771" i="1"/>
  <c r="O1739" i="1"/>
  <c r="O2776" i="1"/>
  <c r="O1008" i="1"/>
  <c r="O1722" i="1"/>
  <c r="O1567" i="1"/>
  <c r="O998" i="1"/>
  <c r="O2766" i="1"/>
  <c r="O1721" i="1"/>
  <c r="O1494" i="1"/>
  <c r="O126" i="1"/>
  <c r="O1063" i="1"/>
  <c r="O1144" i="1"/>
  <c r="O1411" i="1"/>
  <c r="O1564" i="1"/>
  <c r="O1734" i="1"/>
  <c r="O2400" i="1"/>
  <c r="O2767" i="1"/>
  <c r="O950" i="1"/>
  <c r="O1978" i="1"/>
  <c r="O2530" i="1"/>
  <c r="O2176" i="1"/>
  <c r="O234" i="1"/>
  <c r="O1801" i="1"/>
  <c r="O1377" i="1"/>
  <c r="O2065" i="1"/>
  <c r="O2240" i="1"/>
  <c r="O1102" i="1"/>
  <c r="O1224" i="1"/>
  <c r="O1275" i="1"/>
  <c r="O2769" i="1"/>
  <c r="O768" i="1"/>
  <c r="O7" i="1"/>
  <c r="O2257" i="1"/>
  <c r="O920" i="1"/>
  <c r="O556" i="1"/>
  <c r="O1651" i="1"/>
  <c r="O882" i="1"/>
  <c r="O775" i="1"/>
  <c r="O883" i="1"/>
  <c r="O1505" i="1"/>
  <c r="O1378" i="1"/>
  <c r="O2553" i="1"/>
  <c r="O738" i="1"/>
  <c r="O2161" i="1"/>
  <c r="O1514" i="1"/>
  <c r="O1200" i="1"/>
  <c r="O2251" i="1"/>
  <c r="O15" i="1"/>
  <c r="O729" i="1"/>
  <c r="O1254" i="1"/>
  <c r="O2491" i="1"/>
  <c r="O253" i="1"/>
  <c r="O1386" i="1"/>
  <c r="O2667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1529" i="1"/>
  <c r="O2308" i="1"/>
  <c r="O343" i="1"/>
  <c r="O854" i="1"/>
  <c r="O356" i="1"/>
  <c r="O90" i="1"/>
  <c r="O2222" i="1"/>
  <c r="O10" i="1"/>
  <c r="O103" i="1"/>
  <c r="O868" i="1"/>
  <c r="O1872" i="1"/>
  <c r="O937" i="1"/>
  <c r="O875" i="1"/>
  <c r="O939" i="1"/>
  <c r="O914" i="1"/>
  <c r="O2694" i="1"/>
  <c r="O2427" i="1"/>
  <c r="O1057" i="1"/>
  <c r="O1553" i="1"/>
  <c r="O764" i="1"/>
  <c r="O2543" i="1"/>
  <c r="O198" i="1"/>
  <c r="O1685" i="1"/>
  <c r="O1804" i="1"/>
  <c r="O1811" i="1"/>
  <c r="O113" i="1"/>
  <c r="O183" i="1"/>
  <c r="O306" i="1"/>
  <c r="O1358" i="1"/>
  <c r="O1669" i="1"/>
  <c r="O1884" i="1"/>
  <c r="O1581" i="1"/>
  <c r="O2264" i="1"/>
  <c r="O1262" i="1"/>
  <c r="O422" i="1"/>
  <c r="O476" i="1"/>
  <c r="O918" i="1"/>
  <c r="O2753" i="1"/>
  <c r="O1719" i="1"/>
  <c r="O121" i="1"/>
  <c r="O2408" i="1"/>
  <c r="O2764" i="1"/>
  <c r="O1598" i="1"/>
  <c r="O100" i="1"/>
  <c r="O2478" i="1"/>
  <c r="O1931" i="1"/>
  <c r="O1996" i="1"/>
  <c r="O1124" i="1"/>
  <c r="O878" i="1"/>
  <c r="O1023" i="1"/>
  <c r="O1530" i="1"/>
  <c r="O845" i="1"/>
  <c r="O2042" i="1"/>
  <c r="O1257" i="1"/>
  <c r="O846" i="1"/>
  <c r="O274" i="1"/>
  <c r="O64" i="1"/>
  <c r="O2455" i="1"/>
  <c r="O305" i="1"/>
  <c r="O2101" i="1"/>
  <c r="O1861" i="1"/>
  <c r="O2030" i="1"/>
  <c r="O2556" i="1"/>
  <c r="O2287" i="1"/>
  <c r="O93" i="1"/>
  <c r="O824" i="1"/>
  <c r="O753" i="1"/>
  <c r="O2090" i="1"/>
  <c r="O1678" i="1"/>
  <c r="O1926" i="1"/>
  <c r="O1476" i="1"/>
  <c r="O1360" i="1"/>
  <c r="O2464" i="1"/>
  <c r="O55" i="1"/>
  <c r="O2446" i="1"/>
  <c r="O2086" i="1"/>
  <c r="O2314" i="1"/>
  <c r="O2321" i="1"/>
  <c r="O799" i="1"/>
  <c r="O742" i="1"/>
  <c r="O1850" i="1"/>
  <c r="O2490" i="1"/>
  <c r="O2554" i="1"/>
  <c r="O2642" i="1"/>
  <c r="O807" i="1"/>
  <c r="O1278" i="1"/>
  <c r="O116" i="1"/>
  <c r="O339" i="1"/>
  <c r="O2285" i="1"/>
  <c r="O661" i="1"/>
  <c r="O12" i="1"/>
  <c r="O654" i="1"/>
  <c r="O1826" i="1"/>
  <c r="O1859" i="1"/>
  <c r="O2099" i="1"/>
  <c r="O1905" i="1"/>
  <c r="O2600" i="1"/>
  <c r="O1439" i="1"/>
  <c r="O2748" i="1"/>
  <c r="O876" i="1"/>
  <c r="O1992" i="1"/>
  <c r="O137" i="1"/>
  <c r="O926" i="1"/>
  <c r="O2378" i="1"/>
  <c r="O945" i="1"/>
  <c r="O426" i="1"/>
  <c r="O1227" i="1"/>
  <c r="O892" i="1"/>
  <c r="O2384" i="1"/>
  <c r="O1500" i="1"/>
  <c r="O1715" i="1"/>
  <c r="O2415" i="1"/>
  <c r="O1738" i="1"/>
  <c r="O779" i="1"/>
  <c r="O2432" i="1"/>
  <c r="O1409" i="1"/>
  <c r="O144" i="1"/>
  <c r="O2779" i="1"/>
  <c r="O123" i="1"/>
  <c r="O582" i="1"/>
  <c r="O1547" i="1"/>
  <c r="O138" i="1"/>
  <c r="O435" i="1"/>
  <c r="O899" i="1"/>
  <c r="O1732" i="1"/>
  <c r="O1742" i="1"/>
  <c r="O1817" i="1"/>
  <c r="O2347" i="1"/>
  <c r="O2421" i="1"/>
  <c r="O1526" i="1"/>
  <c r="O31" i="1"/>
  <c r="O2562" i="1"/>
  <c r="O433" i="1"/>
  <c r="O1695" i="1"/>
  <c r="O1793" i="1"/>
  <c r="O1135" i="1"/>
  <c r="O1413" i="1"/>
  <c r="O2588" i="1"/>
  <c r="O1729" i="1"/>
  <c r="O1127" i="1"/>
  <c r="O1889" i="1"/>
  <c r="O1420" i="1"/>
  <c r="O231" i="1"/>
  <c r="O1048" i="1"/>
  <c r="O2184" i="1"/>
  <c r="O380" i="1"/>
  <c r="O1067" i="1"/>
  <c r="O1795" i="1"/>
  <c r="O2592" i="1"/>
  <c r="O159" i="1"/>
  <c r="O748" i="1"/>
  <c r="O1492" i="1"/>
  <c r="O909" i="1"/>
  <c r="O1724" i="1"/>
  <c r="O407" i="1"/>
  <c r="O2238" i="1"/>
  <c r="O1606" i="1"/>
  <c r="O1392" i="1"/>
  <c r="O408" i="1"/>
  <c r="O1502" i="1"/>
  <c r="O164" i="1"/>
  <c r="O795" i="1"/>
  <c r="O941" i="1"/>
  <c r="O1231" i="1"/>
  <c r="O1441" i="1"/>
  <c r="O1193" i="1"/>
  <c r="O2324" i="1"/>
  <c r="O979" i="1"/>
  <c r="O1201" i="1"/>
  <c r="O1527" i="1"/>
  <c r="O36" i="1"/>
  <c r="O2060" i="1"/>
  <c r="O1930" i="1"/>
  <c r="O2271" i="1"/>
  <c r="O2233" i="1"/>
  <c r="O1974" i="1"/>
  <c r="O1403" i="1"/>
  <c r="O2449" i="1"/>
  <c r="O2031" i="1"/>
  <c r="O2262" i="1"/>
  <c r="O264" i="1"/>
  <c r="O2213" i="1"/>
  <c r="O2293" i="1"/>
  <c r="O1890" i="1"/>
  <c r="O1668" i="1"/>
  <c r="O1250" i="1"/>
  <c r="O651" i="1"/>
  <c r="O1823" i="1"/>
  <c r="O2165" i="1"/>
  <c r="O1214" i="1"/>
  <c r="O414" i="1"/>
  <c r="O1666" i="1"/>
  <c r="O839" i="1"/>
  <c r="O1849" i="1"/>
  <c r="O2091" i="1"/>
  <c r="O2276" i="1"/>
  <c r="O1394" i="1"/>
  <c r="O2628" i="1"/>
  <c r="O40" i="1"/>
  <c r="O1902" i="1"/>
  <c r="O1937" i="1"/>
  <c r="O1603" i="1"/>
  <c r="O2477" i="1"/>
  <c r="O89" i="1"/>
  <c r="O1261" i="1"/>
  <c r="O1895" i="1"/>
  <c r="O2542" i="1"/>
  <c r="O2317" i="1"/>
  <c r="O1349" i="1"/>
  <c r="O760" i="1"/>
  <c r="O757" i="1"/>
  <c r="O728" i="1"/>
  <c r="O1643" i="1"/>
  <c r="O794" i="1"/>
  <c r="O2179" i="1"/>
  <c r="O2097" i="1"/>
  <c r="O2468" i="1"/>
  <c r="O1776" i="1"/>
  <c r="O600" i="1"/>
  <c r="O2744" i="1"/>
  <c r="O964" i="1"/>
  <c r="O2000" i="1"/>
  <c r="O1692" i="1"/>
  <c r="O1152" i="1"/>
  <c r="O436" i="1"/>
  <c r="O1185" i="1"/>
  <c r="O1559" i="1"/>
  <c r="O1562" i="1"/>
  <c r="O450" i="1"/>
  <c r="O900" i="1"/>
  <c r="O2781" i="1"/>
  <c r="O1865" i="1"/>
  <c r="O683" i="1"/>
  <c r="O1113" i="1"/>
  <c r="O574" i="1"/>
  <c r="O770" i="1"/>
  <c r="O910" i="1"/>
  <c r="O1052" i="1"/>
  <c r="O1056" i="1"/>
  <c r="O1238" i="1"/>
  <c r="O1241" i="1"/>
  <c r="O2259" i="1"/>
  <c r="O2235" i="1"/>
  <c r="O1357" i="1"/>
  <c r="O735" i="1"/>
  <c r="O1404" i="1"/>
  <c r="O2248" i="1"/>
  <c r="O205" i="1"/>
  <c r="O171" i="1"/>
  <c r="O199" i="1"/>
  <c r="O1574" i="1"/>
  <c r="O551" i="1"/>
  <c r="O196" i="1"/>
  <c r="O2167" i="1"/>
  <c r="O2275" i="1"/>
  <c r="O844" i="1"/>
  <c r="O2649" i="1"/>
  <c r="O571" i="1"/>
  <c r="O2379" i="1"/>
  <c r="O1335" i="1"/>
  <c r="O2726" i="1"/>
  <c r="O378" i="1"/>
  <c r="O1691" i="1"/>
  <c r="O1495" i="1"/>
  <c r="O1533" i="1"/>
  <c r="O2304" i="1"/>
  <c r="O272" i="1"/>
  <c r="O1650" i="1"/>
  <c r="O805" i="1"/>
  <c r="O1545" i="1"/>
  <c r="O747" i="1"/>
  <c r="O2260" i="1"/>
  <c r="O74" i="1"/>
  <c r="O107" i="1"/>
  <c r="O2108" i="1"/>
  <c r="O1071" i="1"/>
  <c r="O867" i="1"/>
  <c r="O762" i="1"/>
  <c r="O1223" i="1"/>
  <c r="O1385" i="1"/>
  <c r="O1675" i="1"/>
  <c r="O881" i="1"/>
  <c r="O1121" i="1"/>
  <c r="O2678" i="1"/>
  <c r="O2617" i="1"/>
  <c r="O1032" i="1"/>
  <c r="O647" i="1"/>
  <c r="O1612" i="1"/>
  <c r="O2107" i="1"/>
  <c r="O2068" i="1"/>
  <c r="O2547" i="1"/>
  <c r="O1681" i="1"/>
  <c r="O1883" i="1"/>
  <c r="O2183" i="1"/>
  <c r="O2168" i="1"/>
  <c r="O840" i="1"/>
  <c r="O404" i="1"/>
  <c r="O1652" i="1"/>
  <c r="O1671" i="1"/>
  <c r="O822" i="1"/>
  <c r="O1216" i="1"/>
  <c r="O1359" i="1"/>
  <c r="O1637" i="1"/>
  <c r="O1844" i="1"/>
  <c r="O2220" i="1"/>
  <c r="O1933" i="1"/>
  <c r="O1247" i="1"/>
  <c r="O68" i="1"/>
  <c r="O25" i="1"/>
  <c r="O837" i="1"/>
  <c r="O1248" i="1"/>
  <c r="O1629" i="1"/>
  <c r="O69" i="1"/>
  <c r="O2465" i="1"/>
  <c r="O1924" i="1"/>
  <c r="O1024" i="1"/>
  <c r="O2625" i="1"/>
  <c r="O65" i="1"/>
  <c r="O2103" i="1"/>
  <c r="O803" i="1"/>
  <c r="O1744" i="1"/>
  <c r="O2109" i="1"/>
  <c r="O2557" i="1"/>
  <c r="O2294" i="1"/>
  <c r="O2470" i="1"/>
  <c r="O1891" i="1"/>
  <c r="O2113" i="1"/>
  <c r="O1827" i="1"/>
  <c r="O2536" i="1"/>
  <c r="O1246" i="1"/>
  <c r="O756" i="1"/>
  <c r="O2487" i="1"/>
  <c r="O1843" i="1"/>
  <c r="O409" i="1"/>
  <c r="O42" i="1"/>
  <c r="O1263" i="1"/>
  <c r="O1858" i="1"/>
  <c r="O1828" i="1"/>
  <c r="O1653" i="1"/>
  <c r="O2121" i="1"/>
  <c r="O1673" i="1"/>
  <c r="O1636" i="1"/>
  <c r="O2112" i="1"/>
  <c r="O750" i="1"/>
  <c r="O22" i="1"/>
  <c r="O1605" i="1"/>
  <c r="O43" i="1"/>
  <c r="O46" i="1"/>
  <c r="O2209" i="1"/>
  <c r="O2475" i="1"/>
  <c r="O2482" i="1"/>
  <c r="O879" i="1"/>
  <c r="O1706" i="1"/>
  <c r="O687" i="1"/>
  <c r="O2755" i="1"/>
  <c r="O2131" i="1"/>
  <c r="O2145" i="1"/>
  <c r="O895" i="1"/>
  <c r="O1718" i="1"/>
  <c r="O1993" i="1"/>
  <c r="O935" i="1"/>
  <c r="O865" i="1"/>
  <c r="O1094" i="1"/>
  <c r="O886" i="1"/>
  <c r="O1128" i="1"/>
  <c r="O1501" i="1"/>
  <c r="O1049" i="1"/>
  <c r="O477" i="1"/>
  <c r="O1229" i="1"/>
  <c r="O1486" i="1"/>
  <c r="O1497" i="1"/>
  <c r="O1707" i="1"/>
  <c r="O2151" i="1"/>
  <c r="O2354" i="1"/>
  <c r="O2373" i="1"/>
  <c r="O2280" i="1"/>
  <c r="O1415" i="1"/>
  <c r="O2202" i="1"/>
  <c r="O1025" i="1"/>
  <c r="O1380" i="1"/>
  <c r="O1648" i="1"/>
  <c r="O50" i="1"/>
  <c r="O933" i="1"/>
  <c r="O619" i="1"/>
  <c r="O451" i="1"/>
  <c r="O638" i="1"/>
  <c r="O1988" i="1"/>
  <c r="O1995" i="1"/>
  <c r="O853" i="1"/>
  <c r="O17" i="1"/>
  <c r="O1190" i="1"/>
  <c r="O2466" i="1"/>
  <c r="O2205" i="1"/>
  <c r="O649" i="1"/>
  <c r="O1587" i="1"/>
  <c r="O2632" i="1"/>
  <c r="O2760" i="1"/>
  <c r="O2752" i="1"/>
  <c r="O2309" i="1"/>
  <c r="O722" i="1"/>
  <c r="O1788" i="1"/>
  <c r="O1580" i="1"/>
  <c r="O2185" i="1"/>
  <c r="O73" i="1"/>
  <c r="O832" i="1"/>
  <c r="O1641" i="1"/>
  <c r="O2605" i="1"/>
  <c r="O1711" i="1"/>
  <c r="O1582" i="1"/>
  <c r="O1456" i="1"/>
  <c r="O1674" i="1"/>
  <c r="O791" i="1"/>
  <c r="O1342" i="1"/>
  <c r="O1481" i="1"/>
  <c r="O826" i="1"/>
  <c r="O1987" i="1"/>
  <c r="O2010" i="1"/>
  <c r="O2551" i="1"/>
  <c r="O1022" i="1"/>
  <c r="O2268" i="1"/>
  <c r="O110" i="1"/>
  <c r="O833" i="1"/>
  <c r="O2117" i="1"/>
  <c r="O1928" i="1"/>
  <c r="O2022" i="1"/>
  <c r="O1376" i="1"/>
  <c r="O2458" i="1"/>
  <c r="O1362" i="1"/>
  <c r="O1831" i="1"/>
  <c r="O815" i="1"/>
  <c r="O2555" i="1"/>
  <c r="O785" i="1"/>
  <c r="O1040" i="1"/>
  <c r="O1657" i="1"/>
  <c r="O819" i="1"/>
  <c r="O1923" i="1"/>
  <c r="O1621" i="1"/>
  <c r="O2206" i="1"/>
  <c r="O2497" i="1"/>
  <c r="O1472" i="1"/>
  <c r="O1475" i="1"/>
  <c r="O1265" i="1"/>
  <c r="O1680" i="1"/>
  <c r="O1611" i="1"/>
  <c r="O98" i="1"/>
  <c r="O652" i="1"/>
  <c r="O2084" i="1"/>
  <c r="O2669" i="1"/>
  <c r="O1927" i="1"/>
  <c r="O2291" i="1"/>
  <c r="O740" i="1"/>
  <c r="O101" i="1"/>
  <c r="O1620" i="1"/>
  <c r="O812" i="1"/>
  <c r="O2292" i="1"/>
  <c r="O1372" i="1"/>
  <c r="O2089" i="1"/>
  <c r="O2095" i="1"/>
  <c r="O1846" i="1"/>
  <c r="O2496" i="1"/>
  <c r="O255" i="1"/>
  <c r="O1604" i="1"/>
  <c r="O2288" i="1"/>
  <c r="O2489" i="1"/>
  <c r="O884" i="1"/>
  <c r="O774" i="1"/>
  <c r="O156" i="1"/>
  <c r="O2593" i="1"/>
  <c r="O1055" i="1"/>
  <c r="O2643" i="1"/>
  <c r="O2759" i="1"/>
  <c r="O1994" i="1"/>
  <c r="O178" i="1"/>
  <c r="O190" i="1"/>
  <c r="O479" i="1"/>
  <c r="O606" i="1"/>
  <c r="O916" i="1"/>
  <c r="O1444" i="1"/>
  <c r="O1498" i="1"/>
  <c r="O1588" i="1"/>
  <c r="O2624" i="1"/>
  <c r="O802" i="1"/>
  <c r="O1508" i="1"/>
  <c r="O19" i="1"/>
  <c r="O2599" i="1"/>
  <c r="O2360" i="1"/>
  <c r="O1346" i="1"/>
  <c r="O1558" i="1"/>
  <c r="O186" i="1"/>
  <c r="O516" i="1"/>
  <c r="O1768" i="1"/>
  <c r="O857" i="1"/>
  <c r="O744" i="1"/>
  <c r="O938" i="1"/>
  <c r="O417" i="1"/>
  <c r="O2045" i="1"/>
  <c r="O1035" i="1"/>
  <c r="O112" i="1"/>
  <c r="O1379" i="1"/>
  <c r="O830" i="1"/>
  <c r="O1853" i="1"/>
  <c r="O81" i="1"/>
  <c r="O105" i="1"/>
  <c r="O28" i="1"/>
  <c r="O1730" i="1"/>
  <c r="O2560" i="1"/>
  <c r="O1509" i="1"/>
  <c r="O66" i="1"/>
  <c r="O2316" i="1"/>
  <c r="O2119" i="1"/>
  <c r="O87" i="1"/>
  <c r="O2297" i="1"/>
  <c r="O789" i="1"/>
  <c r="O2471" i="1"/>
  <c r="O1888" i="1"/>
  <c r="O1610" i="1"/>
  <c r="O1644" i="1"/>
  <c r="O1493" i="1"/>
  <c r="O1821" i="1"/>
  <c r="O133" i="1"/>
  <c r="O1586" i="1"/>
  <c r="O1591" i="1"/>
  <c r="O2191" i="1"/>
  <c r="O1754" i="1"/>
  <c r="O860" i="1"/>
  <c r="O1356" i="1"/>
  <c r="O1743" i="1"/>
  <c r="O182" i="1"/>
  <c r="O2405" i="1"/>
  <c r="O859" i="1"/>
  <c r="O712" i="1"/>
  <c r="O2514" i="1"/>
  <c r="O175" i="1"/>
  <c r="O1656" i="1"/>
  <c r="O2485" i="1"/>
  <c r="O2208" i="1"/>
  <c r="O2126" i="1"/>
  <c r="O1061" i="1"/>
  <c r="O1089" i="1"/>
  <c r="O2741" i="1"/>
  <c r="O848" i="1"/>
  <c r="O2634" i="1"/>
  <c r="O466" i="1"/>
  <c r="O2274" i="1"/>
  <c r="O2082" i="1"/>
  <c r="O316" i="1"/>
  <c r="O308" i="1"/>
  <c r="O111" i="1"/>
  <c r="O1285" i="1"/>
  <c r="O1841" i="1"/>
  <c r="O790" i="1"/>
  <c r="O2621" i="1"/>
  <c r="O2638" i="1"/>
  <c r="O37" i="1"/>
  <c r="O2181" i="1"/>
  <c r="O2281" i="1"/>
  <c r="O268" i="1"/>
  <c r="O1900" i="1"/>
  <c r="O1677" i="1"/>
  <c r="O2104" i="1"/>
  <c r="O1886" i="1"/>
  <c r="O2120" i="1"/>
  <c r="O1355" i="1"/>
  <c r="O816" i="1"/>
  <c r="O1932" i="1"/>
  <c r="O418" i="1"/>
  <c r="O2469" i="1"/>
  <c r="O1626" i="1"/>
  <c r="O1682" i="1"/>
  <c r="O1760" i="1"/>
  <c r="O1896" i="1"/>
  <c r="O1622" i="1"/>
  <c r="O95" i="1"/>
  <c r="O2539" i="1"/>
  <c r="O1364" i="1"/>
  <c r="O1665" i="1"/>
  <c r="O2500" i="1"/>
  <c r="O1640" i="1"/>
  <c r="O312" i="1"/>
  <c r="O782" i="1"/>
  <c r="O813" i="1"/>
  <c r="O2472" i="1"/>
  <c r="O1833" i="1"/>
  <c r="O1672" i="1"/>
  <c r="O786" i="1"/>
  <c r="O1039" i="1"/>
  <c r="O2210" i="1"/>
  <c r="O1615" i="1"/>
  <c r="O2221" i="1"/>
  <c r="O2299" i="1"/>
  <c r="O1840" i="1"/>
  <c r="O2290" i="1"/>
  <c r="O2484" i="1"/>
  <c r="O392" i="1"/>
  <c r="O1847" i="1"/>
  <c r="O2174" i="1"/>
  <c r="O887" i="1"/>
  <c r="O236" i="1"/>
  <c r="O1596" i="1"/>
  <c r="O181" i="1"/>
  <c r="O1240" i="1"/>
  <c r="O224" i="1"/>
  <c r="O1235" i="1"/>
  <c r="O1737" i="1"/>
  <c r="O1584" i="1"/>
  <c r="O2327" i="1"/>
  <c r="O890" i="1"/>
  <c r="O446" i="1"/>
  <c r="O1077" i="1"/>
  <c r="O1184" i="1"/>
  <c r="O432" i="1"/>
  <c r="O2135" i="1"/>
  <c r="O2349" i="1"/>
  <c r="O586" i="1"/>
  <c r="O2386" i="1"/>
  <c r="O2585" i="1"/>
  <c r="O1741" i="1"/>
  <c r="O184" i="1"/>
  <c r="O438" i="1"/>
  <c r="O492" i="1"/>
  <c r="O889" i="1"/>
  <c r="O1065" i="1"/>
  <c r="O1546" i="1"/>
  <c r="O1733" i="1"/>
  <c r="O2355" i="1"/>
  <c r="O2419" i="1"/>
  <c r="O1904" i="1"/>
  <c r="O2367" i="1"/>
  <c r="O2261" i="1"/>
  <c r="O2243" i="1"/>
  <c r="O1548" i="1"/>
  <c r="O2140" i="1"/>
  <c r="O1410" i="1"/>
  <c r="O1115" i="1"/>
  <c r="O1583" i="1"/>
  <c r="O1130" i="1"/>
  <c r="O195" i="1"/>
  <c r="O1430" i="1"/>
  <c r="O2230" i="1"/>
  <c r="O1119" i="1"/>
  <c r="O1137" i="1"/>
  <c r="O1428" i="1"/>
  <c r="O2670" i="1"/>
  <c r="O412" i="1"/>
  <c r="O1213" i="1"/>
  <c r="O1997" i="1"/>
  <c r="O2346" i="1"/>
  <c r="O2263" i="1"/>
  <c r="O241" i="1"/>
  <c r="O2761" i="1"/>
  <c r="O385" i="1"/>
  <c r="O1885" i="1"/>
  <c r="O2636" i="1"/>
  <c r="O1244" i="1"/>
  <c r="O2525" i="1"/>
  <c r="O1901" i="1"/>
  <c r="O1842" i="1"/>
  <c r="O75" i="1"/>
  <c r="O932" i="1"/>
  <c r="O1448" i="1"/>
  <c r="O2559" i="1"/>
  <c r="O1208" i="1"/>
  <c r="O21" i="1"/>
  <c r="O2295" i="1"/>
  <c r="O949" i="1"/>
  <c r="O2630" i="1"/>
  <c r="O825" i="1"/>
  <c r="O783" i="1"/>
  <c r="O648" i="1"/>
  <c r="O2106" i="1"/>
  <c r="O1613" i="1"/>
  <c r="O2671" i="1"/>
  <c r="O2561" i="1"/>
  <c r="O1855" i="1"/>
  <c r="O2302" i="1"/>
  <c r="O1949" i="1"/>
  <c r="O474" i="1"/>
  <c r="O1600" i="1"/>
  <c r="O2771" i="1"/>
  <c r="O611" i="1"/>
  <c r="O83" i="1"/>
  <c r="O2284" i="1"/>
  <c r="O2479" i="1"/>
  <c r="O2207" i="1"/>
  <c r="O1862" i="1"/>
  <c r="O1396" i="1"/>
  <c r="O2085" i="1"/>
  <c r="O454" i="1"/>
  <c r="O901" i="1"/>
  <c r="O1075" i="1"/>
  <c r="O560" i="1"/>
  <c r="O1557" i="1"/>
  <c r="O2723" i="1"/>
  <c r="O2737" i="1"/>
  <c r="O2193" i="1"/>
  <c r="O1625" i="1"/>
  <c r="O1552" i="1"/>
  <c r="O1560" i="1"/>
  <c r="O2558" i="1"/>
  <c r="O2177" i="1"/>
  <c r="O2467" i="1"/>
  <c r="O758" i="1"/>
  <c r="O1825" i="1"/>
  <c r="O2544" i="1"/>
  <c r="O784" i="1"/>
  <c r="O1550" i="1"/>
  <c r="O1916" i="1"/>
  <c r="O1361" i="1"/>
  <c r="O1942" i="1"/>
  <c r="O1266" i="1"/>
  <c r="O203" i="1"/>
  <c r="O1044" i="1"/>
  <c r="O2277" i="1"/>
  <c r="O1839" i="1"/>
  <c r="O2216" i="1"/>
  <c r="O384" i="1"/>
  <c r="O2335" i="1"/>
  <c r="O1939" i="1"/>
  <c r="O814" i="1"/>
  <c r="O1465" i="1"/>
  <c r="O2102" i="1"/>
  <c r="O2454" i="1"/>
  <c r="O27" i="1"/>
  <c r="O2494" i="1"/>
  <c r="O2502" i="1"/>
  <c r="O1929" i="1"/>
  <c r="O2076" i="1"/>
  <c r="O2098" i="1"/>
  <c r="O388" i="1"/>
  <c r="O1080" i="1"/>
  <c r="O70" i="1"/>
  <c r="O52" i="1"/>
  <c r="O132" i="1"/>
  <c r="O2217" i="1"/>
  <c r="O745" i="1"/>
  <c r="O1086" i="1"/>
  <c r="O912" i="1"/>
  <c r="O463" i="1"/>
  <c r="O2775" i="1"/>
  <c r="O1590" i="1"/>
  <c r="O617" i="1"/>
  <c r="O467" i="1"/>
  <c r="O2619" i="1"/>
  <c r="O2603" i="1"/>
  <c r="O2256" i="1"/>
  <c r="O2005" i="1"/>
  <c r="O787" i="1"/>
  <c r="O2639" i="1"/>
  <c r="O2224" i="1"/>
  <c r="O1894" i="1"/>
  <c r="O1192" i="1"/>
  <c r="O1041" i="1"/>
  <c r="O2473" i="1"/>
  <c r="O72" i="1"/>
  <c r="O11" i="1"/>
  <c r="O1374" i="1"/>
  <c r="O2492" i="1"/>
  <c r="O106" i="1"/>
  <c r="O377" i="1"/>
  <c r="O1393" i="1"/>
  <c r="O1614" i="1"/>
  <c r="O1639" i="1"/>
  <c r="O2493" i="1"/>
  <c r="O92" i="1"/>
  <c r="O86" i="1"/>
  <c r="O141" i="1"/>
  <c r="O776" i="1"/>
  <c r="O1921" i="1"/>
  <c r="O888" i="1"/>
  <c r="O1551" i="1"/>
  <c r="O2749" i="1"/>
  <c r="O1069" i="1"/>
  <c r="O2125" i="1"/>
  <c r="O2133" i="1"/>
  <c r="O1917" i="1"/>
  <c r="O546" i="1"/>
  <c r="O780" i="1"/>
  <c r="O1416" i="1"/>
  <c r="O2424" i="1"/>
  <c r="O931" i="1"/>
  <c r="O1053" i="1"/>
  <c r="O2757" i="1"/>
  <c r="O2211" i="1"/>
  <c r="O1391" i="1"/>
  <c r="O411" i="1"/>
  <c r="O1661" i="1"/>
  <c r="O4" i="1"/>
  <c r="O831" i="1"/>
  <c r="O1837" i="1"/>
  <c r="O595" i="1"/>
  <c r="O1601" i="1"/>
  <c r="O76" i="1"/>
  <c r="O1143" i="1"/>
  <c r="O127" i="1"/>
  <c r="O1544" i="1"/>
  <c r="O2069" i="1"/>
  <c r="O2258" i="1"/>
  <c r="O1898" i="1"/>
  <c r="O117" i="1"/>
  <c r="O179" i="1"/>
  <c r="O1812" i="1"/>
  <c r="O441" i="1"/>
  <c r="O2219" i="1"/>
  <c r="O2364" i="1"/>
  <c r="O79" i="1"/>
  <c r="O1835" i="1"/>
  <c r="O1388" i="1"/>
  <c r="O1642" i="1"/>
  <c r="O2163" i="1"/>
  <c r="O821" i="1"/>
  <c r="O2450" i="1"/>
  <c r="O99" i="1"/>
  <c r="O2319" i="1"/>
  <c r="O1108" i="1"/>
  <c r="O583" i="1"/>
  <c r="O620" i="1"/>
  <c r="O443" i="1"/>
  <c r="O2172" i="1"/>
  <c r="O820" i="1"/>
  <c r="O1834" i="1"/>
  <c r="O97" i="1"/>
  <c r="O24" i="1"/>
  <c r="O1687" i="1"/>
  <c r="O1402" i="1"/>
  <c r="O2640" i="1"/>
  <c r="O2301" i="1"/>
  <c r="O2488" i="1"/>
  <c r="O2283" i="1"/>
  <c r="O2457" i="1"/>
  <c r="O78" i="1"/>
  <c r="O2481" i="1"/>
  <c r="O1347" i="1"/>
  <c r="O2218" i="1"/>
  <c r="O829" i="1"/>
  <c r="O2742" i="1"/>
  <c r="O1851" i="1"/>
  <c r="O850" i="1"/>
  <c r="O855" i="1"/>
  <c r="O2114" i="1"/>
  <c r="O2641" i="1"/>
  <c r="O374" i="1"/>
  <c r="O1824" i="1"/>
  <c r="O1095" i="1"/>
  <c r="O1878" i="1"/>
  <c r="O759" i="1"/>
  <c r="O2545" i="1"/>
  <c r="O2325" i="1"/>
  <c r="O2156" i="1"/>
  <c r="O609" i="1"/>
  <c r="O96" i="1"/>
  <c r="O858" i="1"/>
  <c r="O1365" i="1"/>
  <c r="O227" i="1"/>
  <c r="O2267" i="1"/>
  <c r="O85" i="1"/>
  <c r="O1093" i="1"/>
  <c r="O2363" i="1"/>
  <c r="O1064" i="1"/>
  <c r="O2171" i="1"/>
  <c r="O2629" i="1"/>
  <c r="O2169" i="1"/>
  <c r="O2627" i="1"/>
  <c r="O2366" i="1"/>
  <c r="O1925" i="1"/>
  <c r="O1422" i="1"/>
  <c r="O2203" i="1"/>
  <c r="O2236" i="1"/>
  <c r="O1764" i="1"/>
  <c r="O1073" i="1"/>
  <c r="O1194" i="1"/>
  <c r="O1763" i="1"/>
  <c r="O2150" i="1"/>
  <c r="O1662" i="1"/>
  <c r="O642" i="1"/>
  <c r="O1879" i="1"/>
  <c r="O1043" i="1"/>
  <c r="O80" i="1"/>
  <c r="O734" i="1"/>
  <c r="O1382" i="1"/>
  <c r="O1757" i="1"/>
  <c r="O2538" i="1"/>
  <c r="O1594" i="1"/>
  <c r="O1549" i="1"/>
  <c r="O33" i="1"/>
  <c r="O1255" i="1"/>
  <c r="O849" i="1"/>
  <c r="O2215" i="1"/>
  <c r="O2701" i="1"/>
  <c r="O2736" i="1"/>
  <c r="O2245" i="1"/>
  <c r="O124" i="1"/>
</calcChain>
</file>

<file path=xl/sharedStrings.xml><?xml version="1.0" encoding="utf-8"?>
<sst xmlns="http://schemas.openxmlformats.org/spreadsheetml/2006/main" count="33015" uniqueCount="8409">
  <si>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</si>
  <si>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</si>
  <si>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</si>
  <si>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</si>
  <si>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</si>
  <si>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</si>
  <si>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</si>
  <si>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</si>
  <si>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</si>
  <si>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</si>
  <si>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</si>
  <si>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</si>
  <si>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</si>
  <si>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</si>
  <si>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</si>
  <si>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</si>
  <si>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</si>
  <si>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</si>
  <si>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</si>
  <si>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</si>
  <si>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</si>
  <si>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</si>
  <si>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</si>
  <si>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</si>
  <si>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</si>
  <si>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</si>
  <si>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</si>
  <si>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</si>
  <si>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</si>
  <si>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</si>
  <si>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</si>
  <si>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</si>
  <si>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</si>
  <si>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</si>
  <si>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</si>
  <si>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</si>
  <si>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</si>
  <si>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</si>
  <si>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</si>
  <si>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</si>
  <si>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</si>
  <si>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</si>
  <si>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</si>
  <si>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</si>
  <si>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</si>
  <si>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</si>
  <si>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</si>
  <si>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</si>
  <si>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</si>
  <si>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</si>
  <si>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</si>
  <si>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</si>
  <si>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</si>
  <si>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</si>
  <si>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</si>
  <si>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</si>
  <si>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</si>
  <si>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</si>
  <si>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</si>
  <si>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</si>
  <si>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</si>
  <si>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</si>
  <si>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</si>
  <si>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</si>
  <si>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</si>
  <si>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</si>
  <si>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</si>
  <si>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</si>
  <si>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</si>
  <si>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</si>
  <si>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</si>
  <si>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</si>
  <si>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</si>
  <si>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</si>
  <si>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</si>
  <si>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</si>
  <si>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</si>
  <si>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</si>
  <si>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</si>
  <si>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</si>
  <si>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</si>
  <si>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</si>
  <si>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</si>
  <si>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</si>
  <si>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</si>
  <si>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</si>
  <si>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</si>
  <si>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</si>
  <si>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</si>
  <si>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</si>
  <si>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</si>
  <si>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</si>
  <si>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</si>
  <si>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</si>
  <si>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</si>
  <si>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</si>
  <si>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</si>
  <si>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</si>
  <si>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</si>
  <si>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</si>
  <si>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</si>
  <si>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</si>
  <si>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</si>
  <si>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</si>
  <si>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</si>
  <si>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</si>
  <si>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</si>
  <si>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</si>
  <si>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</si>
  <si>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</si>
  <si>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</si>
  <si>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</si>
  <si>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</si>
  <si>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</si>
  <si>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</si>
  <si>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</si>
  <si>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</si>
  <si>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</si>
  <si>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</si>
  <si>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</si>
  <si>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</si>
  <si>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</si>
  <si>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</si>
  <si>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</si>
  <si>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</si>
  <si>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</si>
  <si>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</si>
  <si>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</si>
  <si>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</si>
  <si>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</si>
  <si>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</si>
  <si>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</si>
  <si>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</si>
  <si>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</si>
  <si>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</si>
  <si>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</si>
  <si>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</si>
  <si>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</si>
  <si>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</si>
  <si>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</si>
  <si>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</si>
  <si>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</si>
  <si>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</si>
  <si>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</si>
  <si>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</si>
  <si>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</si>
  <si>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</si>
  <si>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</si>
  <si>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</si>
  <si>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</si>
  <si>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</si>
  <si>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</si>
  <si>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</si>
  <si>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</si>
  <si>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</si>
  <si>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</si>
  <si>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</si>
  <si>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</si>
  <si>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</si>
  <si>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</si>
  <si>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</si>
  <si>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</si>
  <si>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</si>
  <si>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</si>
  <si>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</si>
  <si>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</si>
  <si>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</si>
  <si>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</si>
  <si>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</si>
  <si>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</si>
  <si>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</si>
  <si>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</si>
  <si>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</si>
  <si>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</si>
  <si>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</si>
  <si>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</si>
  <si>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</si>
  <si>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</si>
  <si>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</si>
  <si>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</si>
  <si>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</si>
  <si>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</si>
  <si>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</si>
  <si>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</si>
  <si>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</si>
  <si>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</si>
  <si>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</si>
  <si>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</si>
  <si>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</si>
  <si>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</si>
  <si>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</si>
  <si>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</si>
  <si>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</si>
  <si>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</si>
  <si>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</si>
  <si>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</si>
  <si>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</si>
  <si>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</si>
  <si>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</si>
  <si>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</si>
  <si>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</si>
  <si>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</si>
  <si>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</si>
  <si>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</si>
  <si>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</si>
  <si>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</si>
  <si>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</si>
  <si>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</si>
  <si>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</si>
  <si>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</si>
  <si>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</si>
  <si>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</si>
  <si>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</si>
  <si>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</si>
  <si>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</si>
  <si>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</si>
  <si>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</si>
  <si>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</si>
  <si>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</si>
  <si>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</si>
  <si>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</si>
  <si>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</si>
  <si>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</si>
  <si>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</si>
  <si>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</si>
  <si>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</si>
  <si>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</si>
  <si>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</si>
  <si>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</si>
  <si>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</si>
  <si>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</si>
  <si>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</si>
  <si>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</si>
  <si>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</si>
  <si>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</si>
  <si>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</si>
  <si>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</si>
  <si>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</si>
  <si>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</si>
  <si>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</si>
  <si>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</si>
  <si>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</si>
  <si>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</si>
  <si>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</si>
  <si>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</si>
  <si>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</si>
  <si>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</si>
  <si>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</si>
  <si>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</si>
  <si>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</si>
  <si>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</si>
  <si>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</si>
  <si>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</si>
  <si>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</si>
  <si>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</si>
  <si>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</si>
  <si>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</si>
  <si>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</si>
  <si>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</si>
  <si>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</si>
  <si>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</si>
  <si>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</si>
  <si>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</si>
  <si>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</si>
  <si>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</si>
  <si>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</si>
  <si>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</si>
  <si>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</si>
  <si>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</si>
  <si>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</si>
  <si>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</si>
  <si>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</si>
  <si>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</si>
  <si>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</si>
  <si>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</si>
  <si>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</si>
  <si>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</si>
  <si>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</si>
  <si>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</si>
  <si>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</si>
  <si>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</si>
  <si>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</si>
  <si>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</si>
  <si>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</si>
  <si>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</si>
  <si>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</si>
  <si>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</si>
  <si>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</si>
  <si>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</si>
  <si>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</si>
  <si>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</si>
  <si>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</si>
  <si>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</si>
  <si>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</si>
  <si>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</si>
  <si>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</si>
  <si>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</si>
  <si>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</si>
  <si>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</si>
  <si>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</si>
  <si>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</si>
  <si>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</si>
  <si>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</si>
  <si>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</si>
  <si>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</si>
  <si>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</si>
  <si>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</si>
  <si>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</si>
  <si>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</si>
  <si>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</si>
  <si>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</si>
  <si>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</si>
  <si>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</si>
  <si>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</si>
  <si>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</si>
  <si>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</si>
  <si>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</si>
  <si>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</si>
  <si>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</si>
  <si>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</si>
  <si>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</si>
  <si>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</si>
  <si>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</si>
  <si>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</si>
  <si>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</si>
  <si>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</si>
  <si>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</si>
  <si>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</si>
  <si>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</si>
  <si>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</si>
  <si>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</si>
  <si>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</si>
  <si>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</si>
  <si>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</si>
  <si>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</si>
  <si>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</si>
  <si>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</si>
  <si>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</si>
  <si>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</si>
  <si>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</si>
  <si>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</si>
  <si>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</si>
  <si>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</si>
  <si>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</si>
  <si>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</si>
  <si>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</si>
  <si>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</si>
  <si>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</si>
  <si>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</si>
  <si>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</si>
  <si>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</si>
  <si>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</si>
  <si>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</si>
  <si>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</si>
  <si>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</si>
  <si>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</si>
  <si>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</si>
  <si>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</si>
  <si>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</si>
  <si>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</si>
  <si>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</si>
  <si>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</si>
  <si>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</si>
  <si>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</si>
  <si>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</si>
  <si>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</si>
  <si>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</si>
  <si>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</si>
  <si>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</si>
  <si>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</si>
  <si>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</si>
  <si>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</si>
  <si>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</si>
  <si>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</si>
  <si>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</si>
  <si>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</si>
  <si>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</si>
  <si>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</si>
  <si>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</si>
  <si>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</si>
  <si>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</si>
  <si>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</si>
  <si>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</si>
  <si>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</si>
  <si>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</si>
  <si>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</si>
  <si>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</si>
  <si>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</si>
  <si>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</si>
  <si>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</si>
  <si>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</si>
  <si>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</si>
  <si>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</si>
  <si>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</si>
  <si>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</si>
  <si>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</si>
  <si>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</si>
  <si>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</si>
  <si>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</si>
  <si>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</si>
  <si>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</si>
  <si>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</si>
  <si>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</si>
  <si>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</si>
  <si>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</si>
  <si>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</si>
  <si>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</si>
  <si>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</si>
  <si>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</si>
  <si>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</si>
  <si>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</si>
  <si>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</si>
  <si>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</si>
  <si>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</si>
  <si>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</si>
  <si>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</si>
  <si>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</si>
  <si>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</si>
  <si>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</si>
  <si>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</si>
  <si>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</si>
  <si>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</si>
  <si>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</si>
  <si>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</si>
  <si>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</si>
  <si>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</si>
  <si>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</si>
  <si>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</si>
  <si>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</si>
  <si>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</si>
  <si>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</si>
  <si>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</si>
  <si>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</si>
  <si>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</si>
  <si>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</si>
  <si>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</si>
  <si>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</si>
  <si>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</si>
  <si>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</si>
  <si>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</si>
  <si>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</si>
  <si>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</si>
  <si>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</si>
  <si>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</si>
  <si>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</si>
  <si>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</si>
  <si>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</si>
  <si>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</si>
  <si>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</si>
  <si>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</si>
  <si>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</si>
  <si>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</si>
  <si>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</si>
  <si>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</si>
  <si>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</si>
  <si>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</si>
  <si>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</si>
  <si>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</si>
  <si>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</si>
  <si>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</si>
  <si>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</si>
  <si>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</si>
  <si>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</si>
  <si>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</si>
  <si>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</si>
  <si>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</si>
  <si>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</si>
  <si>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</si>
  <si>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</si>
  <si>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</si>
  <si>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</si>
  <si>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</si>
  <si>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</si>
  <si>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</si>
  <si>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</si>
  <si>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</si>
  <si>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</si>
  <si>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</si>
  <si>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</si>
  <si>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</si>
  <si>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</si>
  <si>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</si>
  <si>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</si>
  <si>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</si>
  <si>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</si>
  <si>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</si>
  <si>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</si>
  <si>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</si>
  <si>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</si>
  <si>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</si>
  <si>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</si>
  <si>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</si>
  <si>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</si>
  <si>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</si>
  <si>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</si>
  <si>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</si>
  <si>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</si>
  <si>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</si>
  <si>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</si>
  <si>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</si>
  <si>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</si>
  <si>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</si>
  <si>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</si>
  <si>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</si>
  <si>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</si>
  <si>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</si>
  <si>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</si>
  <si>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</si>
  <si>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</si>
  <si>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</si>
  <si>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</si>
  <si>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</si>
  <si>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</si>
  <si>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</si>
  <si>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</si>
  <si>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</si>
  <si>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</si>
  <si>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</si>
  <si>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</si>
  <si>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</si>
  <si>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</si>
  <si>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</si>
  <si>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</si>
  <si>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</si>
  <si>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</si>
  <si>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</si>
  <si>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</si>
  <si>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</si>
  <si>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</si>
  <si>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</si>
  <si>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</si>
  <si>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</si>
  <si>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</si>
  <si>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</si>
  <si>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</si>
  <si>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</si>
  <si>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</si>
  <si>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</si>
  <si>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</si>
  <si>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</si>
  <si>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</si>
  <si>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</si>
  <si>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</si>
  <si>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</si>
  <si>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</si>
  <si>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</si>
  <si>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</si>
  <si>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</si>
  <si>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</si>
  <si>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</si>
  <si>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</si>
  <si>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</si>
  <si>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</si>
  <si>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</si>
  <si>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</si>
  <si>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</si>
  <si>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</si>
  <si>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</si>
  <si>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</si>
  <si>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</si>
  <si>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</si>
  <si>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</si>
  <si>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</si>
  <si>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</si>
  <si>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</si>
  <si>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</si>
  <si>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</si>
  <si>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</si>
  <si>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</si>
  <si>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</si>
  <si>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</si>
  <si>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</si>
  <si>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</si>
  <si>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</si>
  <si>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</si>
  <si>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</si>
  <si>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</si>
  <si>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</si>
  <si>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</si>
  <si>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</si>
  <si>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</si>
  <si>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</si>
  <si>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</si>
  <si>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</si>
  <si>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</si>
  <si>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</si>
  <si>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</si>
  <si>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</si>
  <si>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</si>
  <si>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</si>
  <si>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</si>
  <si>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</si>
  <si>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</si>
  <si>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</si>
  <si>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</si>
  <si>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</si>
  <si>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</si>
  <si>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</si>
  <si>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</si>
  <si>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</si>
  <si>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</si>
  <si>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</si>
  <si>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</si>
  <si>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</si>
  <si>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</si>
  <si>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</si>
  <si>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</si>
  <si>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</si>
  <si>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</si>
  <si>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</si>
  <si>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</si>
  <si>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</si>
  <si>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</si>
  <si>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</si>
  <si>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</si>
  <si>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</si>
  <si>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</si>
  <si>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</si>
  <si>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</si>
  <si>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</si>
  <si>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</si>
  <si>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</si>
  <si>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</si>
  <si>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</si>
  <si>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</si>
  <si>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</si>
  <si>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</si>
  <si>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</si>
  <si>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</si>
  <si>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</si>
  <si>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</si>
  <si>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</si>
  <si>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</si>
  <si>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</si>
  <si>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</si>
  <si>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</si>
  <si>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</si>
  <si>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</si>
  <si>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</si>
  <si>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</si>
  <si>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</si>
  <si>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</si>
  <si>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</si>
  <si>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</si>
  <si>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</si>
  <si>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</si>
  <si>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</si>
  <si>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</si>
  <si>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</si>
  <si>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</si>
  <si>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</si>
  <si>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</si>
  <si>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</si>
  <si>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</si>
  <si>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</si>
  <si>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</si>
  <si>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</si>
  <si>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</si>
  <si>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</si>
  <si>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</si>
  <si>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</si>
  <si>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</si>
  <si>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</si>
  <si>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</si>
  <si>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</si>
  <si>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</si>
  <si>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</si>
  <si>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</si>
  <si>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</si>
  <si>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</si>
  <si>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</si>
  <si>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</si>
  <si>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</si>
  <si>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</si>
  <si>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</si>
  <si>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</si>
  <si>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</si>
  <si>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</si>
  <si>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</si>
  <si>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</si>
  <si>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</si>
  <si>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</si>
  <si>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</si>
  <si>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</si>
  <si>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</si>
  <si>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</si>
  <si>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</si>
  <si>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</si>
  <si>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</si>
  <si>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</si>
  <si>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</si>
  <si>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</si>
  <si>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</si>
  <si>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</si>
  <si>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</si>
  <si>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</si>
  <si>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</si>
  <si>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</si>
  <si>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</si>
  <si>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</si>
  <si>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</si>
  <si>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</si>
  <si>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</si>
  <si>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</si>
  <si>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</si>
  <si>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</si>
  <si>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</si>
  <si>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</si>
  <si>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</si>
  <si>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</si>
  <si>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</si>
  <si>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</si>
  <si>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</si>
  <si>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</si>
  <si>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</si>
  <si>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</si>
  <si>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</si>
  <si>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</si>
  <si>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</si>
  <si>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</si>
  <si>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</si>
  <si>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</si>
  <si>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</si>
  <si>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</si>
  <si>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</si>
  <si>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</si>
  <si>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</si>
  <si>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</si>
  <si>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</si>
  <si>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</si>
  <si>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</si>
  <si>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</si>
  <si>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</si>
  <si>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</si>
  <si>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</si>
  <si>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</si>
  <si>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</si>
  <si>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</si>
  <si>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</si>
  <si>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</si>
  <si>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</si>
  <si>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</si>
  <si>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</si>
  <si>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</si>
  <si>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</si>
  <si>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</si>
  <si>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</si>
  <si>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</si>
  <si>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</si>
  <si>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</si>
  <si>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</si>
  <si>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</si>
  <si>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</si>
  <si>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</si>
  <si>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</si>
  <si>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</si>
  <si>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</si>
  <si>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</si>
  <si>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</si>
  <si>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</si>
  <si>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</si>
  <si>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</si>
  <si>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</si>
  <si>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</si>
  <si>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</si>
  <si>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</si>
  <si>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</si>
  <si>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</si>
  <si>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</si>
  <si>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</si>
  <si>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</si>
  <si>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</si>
  <si>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</si>
  <si>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</si>
  <si>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</si>
  <si>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</si>
  <si>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</si>
  <si>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</si>
  <si>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</si>
  <si>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</si>
  <si>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</si>
  <si>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</si>
  <si>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</si>
  <si>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</si>
  <si>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</si>
  <si>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</si>
  <si>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</si>
  <si>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</si>
  <si>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</si>
  <si>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</si>
  <si>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</si>
  <si>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</si>
  <si>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</si>
  <si>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</si>
  <si>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</si>
  <si>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</si>
  <si>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</si>
  <si>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</si>
  <si>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</si>
  <si>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</si>
  <si>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</si>
  <si>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</si>
  <si>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</si>
  <si>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</si>
  <si>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</si>
  <si>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</si>
  <si>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</si>
  <si>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</si>
  <si>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</si>
  <si>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</si>
  <si>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</si>
  <si>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</si>
  <si>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</si>
  <si>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</si>
  <si>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</si>
  <si>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</si>
  <si>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</si>
  <si>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</si>
  <si>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</si>
  <si>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</si>
  <si>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</si>
  <si>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</si>
  <si>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</si>
  <si>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</si>
  <si>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</si>
  <si>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</si>
  <si>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</si>
  <si>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</si>
  <si>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</si>
  <si>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</si>
  <si>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</si>
  <si>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</si>
  <si>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</si>
  <si>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</si>
  <si>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</si>
  <si>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</si>
  <si>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</si>
  <si>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</si>
  <si>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</si>
  <si>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</si>
  <si>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</si>
  <si>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</si>
  <si>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</si>
  <si>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</si>
  <si>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</si>
  <si>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</si>
  <si>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</si>
  <si>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</si>
  <si>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</si>
  <si>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</si>
  <si>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</si>
  <si>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</si>
  <si>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</si>
  <si>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</si>
  <si>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</si>
  <si>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</si>
  <si>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</si>
  <si>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</si>
  <si>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</si>
  <si>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</si>
  <si>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</si>
  <si>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</si>
  <si>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</si>
  <si>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</si>
  <si>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</si>
  <si>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</si>
  <si>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</si>
  <si>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</si>
  <si>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</si>
  <si>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</si>
  <si>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</si>
  <si>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</si>
  <si>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</si>
  <si>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</si>
  <si>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</si>
  <si>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</si>
  <si>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</si>
  <si>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</si>
  <si>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</si>
  <si>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</si>
  <si>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</si>
  <si>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</si>
  <si>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</si>
  <si>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</si>
  <si>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</si>
  <si>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</si>
  <si>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</si>
  <si>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</si>
  <si>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</si>
  <si>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</si>
  <si>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</si>
  <si>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</si>
  <si>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</si>
  <si>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</si>
  <si>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</si>
  <si>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</si>
  <si>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</si>
  <si>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</si>
  <si>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</si>
  <si>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</si>
  <si>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</si>
  <si>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</si>
  <si>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</si>
  <si>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</si>
  <si>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</si>
  <si>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</si>
  <si>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</si>
  <si>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</si>
  <si>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</si>
  <si>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</si>
  <si>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</si>
  <si>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</si>
  <si>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</si>
  <si>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</si>
  <si>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</si>
  <si>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</si>
  <si>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</si>
  <si>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</si>
  <si>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</si>
  <si>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</si>
  <si>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</si>
  <si>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</si>
  <si>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</si>
  <si>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</si>
  <si>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</si>
  <si>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</si>
  <si>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</si>
  <si>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</si>
  <si>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</si>
  <si>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</si>
  <si>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</si>
  <si>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</si>
  <si>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</si>
  <si>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</si>
  <si>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</si>
  <si>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</si>
  <si>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</si>
  <si>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</si>
  <si>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</si>
  <si>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</si>
  <si>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</si>
  <si>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</si>
  <si>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</si>
  <si>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</si>
  <si>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</si>
  <si>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</si>
  <si>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</si>
  <si>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</si>
  <si>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</si>
  <si>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</si>
  <si>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</si>
  <si>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</si>
  <si>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</si>
  <si>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</si>
  <si>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</si>
  <si>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</si>
  <si>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</si>
  <si>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</si>
  <si>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</si>
  <si>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</si>
  <si>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</si>
  <si>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</si>
  <si>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</si>
  <si>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</si>
  <si>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</si>
  <si>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</si>
  <si>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</si>
  <si>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</si>
  <si>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</si>
  <si>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</si>
  <si>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</si>
  <si>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</si>
  <si>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</si>
  <si>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</si>
  <si>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</si>
  <si>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</si>
  <si>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</si>
  <si>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</si>
  <si>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</si>
  <si>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</si>
  <si>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</si>
  <si>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</si>
  <si>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</si>
  <si>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</si>
  <si>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</si>
  <si>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</si>
  <si>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</si>
  <si>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</si>
  <si>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</si>
  <si>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</si>
  <si>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</si>
  <si>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</si>
  <si>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</si>
  <si>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</si>
  <si>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</si>
  <si>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</si>
  <si>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</si>
  <si>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</si>
  <si>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</si>
  <si>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</si>
  <si>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</si>
  <si>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</si>
  <si>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</si>
  <si>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</si>
  <si>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</si>
  <si>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</si>
  <si>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</si>
  <si>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</si>
  <si>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</si>
  <si>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</si>
  <si>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</si>
  <si>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</si>
  <si>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</si>
  <si>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</si>
  <si>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</si>
  <si>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</si>
  <si>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</si>
  <si>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</si>
  <si>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</si>
  <si>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</si>
  <si>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</si>
  <si>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</si>
  <si>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</si>
  <si>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</si>
  <si>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</si>
  <si>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</si>
  <si>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</si>
  <si>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</si>
  <si>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</si>
  <si>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</si>
  <si>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</si>
  <si>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</si>
  <si>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</si>
  <si>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</si>
  <si>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</si>
  <si>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</si>
  <si>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</si>
  <si>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</si>
  <si>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</si>
  <si>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</si>
  <si>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</si>
  <si>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</si>
  <si>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</si>
  <si>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</si>
  <si>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</si>
  <si>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</si>
  <si>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</si>
  <si>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</si>
  <si>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</si>
  <si>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</si>
  <si>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</si>
  <si>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</si>
  <si>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</si>
  <si>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</si>
  <si>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</si>
  <si>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</si>
  <si>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</si>
  <si>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</si>
  <si>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</si>
  <si>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</si>
  <si>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</si>
  <si>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</si>
  <si>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</si>
  <si>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</si>
  <si>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</si>
  <si>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</si>
  <si>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</si>
  <si>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</si>
  <si>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</si>
  <si>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</si>
  <si>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</si>
  <si>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</si>
  <si>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</si>
  <si>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</si>
  <si>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</si>
  <si>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</si>
  <si>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</si>
  <si>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</si>
  <si>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</si>
  <si>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</si>
  <si>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</si>
  <si>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</si>
  <si>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</si>
  <si>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</si>
  <si>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</si>
  <si>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</si>
  <si>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</si>
  <si>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</si>
  <si>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</si>
  <si>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</si>
  <si>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</si>
  <si>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</si>
  <si>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</si>
  <si>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</si>
  <si>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</si>
  <si>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</si>
  <si>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</si>
  <si>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</si>
  <si>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</si>
  <si>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</si>
  <si>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</si>
  <si>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</si>
  <si>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</si>
  <si>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</si>
  <si>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</si>
  <si>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</si>
  <si>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</si>
  <si>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</si>
  <si>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</si>
  <si>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</si>
  <si>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</si>
  <si>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</si>
  <si>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</si>
  <si>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</si>
  <si>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</si>
  <si>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</si>
  <si>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</si>
  <si>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</si>
  <si>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</si>
  <si>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</si>
  <si>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</si>
  <si>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</si>
  <si>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</si>
  <si>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</si>
  <si>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</si>
  <si>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</si>
  <si>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</si>
  <si>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</si>
  <si>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</si>
  <si>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</si>
  <si>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</si>
  <si>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</si>
  <si>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</si>
  <si>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</si>
  <si>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</si>
  <si>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</si>
  <si>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</si>
  <si>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</si>
  <si>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</si>
  <si>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</si>
  <si>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</si>
  <si>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</si>
  <si>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</si>
  <si>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</si>
  <si>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</si>
  <si>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</si>
  <si>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</si>
  <si>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</si>
  <si>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</si>
  <si>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</si>
  <si>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</si>
  <si>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</si>
  <si>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</si>
  <si>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</si>
  <si>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</si>
  <si>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</si>
  <si>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</si>
  <si>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</si>
  <si>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</si>
  <si>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</si>
  <si>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</si>
  <si>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</si>
  <si>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</si>
  <si>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</si>
  <si>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</si>
  <si>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</si>
  <si>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</si>
  <si>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</si>
  <si>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</si>
  <si>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</si>
  <si>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</si>
  <si>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</si>
  <si>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</si>
  <si>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</si>
  <si>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</si>
  <si>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</si>
  <si>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</si>
  <si>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</si>
  <si>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</si>
  <si>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</si>
  <si>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</si>
  <si>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</si>
  <si>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</si>
  <si>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</si>
  <si>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</si>
  <si>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</si>
  <si>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</si>
  <si>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</si>
  <si>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</si>
  <si>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</si>
  <si>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</si>
  <si>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</si>
  <si>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</si>
  <si>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</si>
  <si>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</si>
  <si>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</si>
  <si>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</si>
  <si>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</si>
  <si>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</si>
  <si>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</si>
  <si>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</si>
  <si>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</si>
  <si>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</si>
  <si>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</si>
  <si>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</si>
  <si>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</si>
  <si>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</si>
  <si>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</si>
  <si>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</si>
  <si>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</si>
  <si>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</si>
  <si>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</si>
  <si>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</si>
  <si>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</si>
  <si>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</si>
  <si>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</si>
  <si>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</si>
  <si>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</si>
  <si>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</si>
  <si>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</si>
  <si>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</si>
  <si>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</si>
  <si>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</si>
  <si>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</si>
  <si>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</si>
  <si>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</si>
  <si>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</si>
  <si>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</si>
  <si>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</si>
  <si>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</si>
  <si>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</si>
  <si>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</si>
  <si>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</si>
  <si>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</si>
  <si>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</si>
  <si>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</si>
  <si>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</si>
  <si>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</si>
  <si>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</si>
  <si>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</si>
  <si>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</si>
  <si>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</si>
  <si>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</si>
  <si>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</si>
  <si>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</si>
  <si>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</si>
  <si>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</si>
  <si>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</si>
  <si>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</si>
  <si>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</si>
  <si>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</si>
  <si>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</si>
  <si>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</si>
  <si>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</si>
  <si>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</si>
  <si>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</si>
  <si>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</si>
  <si>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</si>
  <si>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</si>
  <si>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</si>
  <si>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</si>
  <si>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</si>
  <si>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</si>
  <si>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</si>
  <si>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</si>
  <si>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</si>
  <si>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</si>
  <si>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</si>
  <si>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</si>
  <si>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</si>
  <si>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</si>
  <si>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</si>
  <si>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</si>
  <si>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</si>
  <si>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</si>
  <si>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</si>
  <si>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</si>
  <si>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</si>
  <si>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</si>
  <si>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</si>
  <si>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</si>
  <si>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</si>
  <si>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</si>
  <si>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</si>
  <si>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</si>
  <si>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</si>
  <si>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</si>
  <si>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</si>
  <si>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</si>
  <si>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</si>
  <si>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</si>
  <si>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</si>
  <si>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</si>
  <si>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</si>
  <si>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</si>
  <si>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</si>
  <si>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</si>
  <si>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</si>
  <si>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</si>
  <si>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</si>
  <si>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</si>
  <si>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</si>
  <si>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</si>
  <si>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</si>
  <si>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</si>
  <si>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</si>
  <si>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</si>
  <si>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</si>
  <si>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</si>
  <si>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</si>
  <si>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</si>
  <si>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</si>
  <si>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</si>
  <si>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</si>
  <si>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</si>
  <si>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</si>
  <si>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</si>
  <si>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</si>
  <si>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</si>
  <si>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</si>
  <si>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</si>
  <si>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</si>
  <si>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</si>
  <si>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</si>
  <si>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</si>
  <si>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</si>
  <si>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</si>
  <si>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</si>
  <si>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</si>
  <si>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</si>
  <si>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</si>
  <si>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</si>
  <si>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</si>
  <si>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</si>
  <si>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</si>
  <si>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</si>
  <si>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</si>
  <si>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</si>
  <si>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</si>
  <si>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</si>
  <si>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</si>
  <si>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</si>
  <si>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</si>
  <si>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</si>
  <si>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</si>
  <si>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</si>
  <si>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</si>
  <si>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</si>
  <si>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</si>
  <si>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</si>
  <si>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</si>
  <si>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</si>
  <si>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</si>
  <si>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</si>
  <si>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</si>
  <si>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</si>
  <si>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</si>
  <si>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</si>
  <si>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</si>
  <si>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</si>
  <si>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</si>
  <si>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</si>
  <si>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</si>
  <si>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</si>
  <si>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</si>
  <si>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</si>
  <si>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</si>
  <si>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</si>
  <si>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</si>
  <si>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</si>
  <si>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</si>
  <si>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</si>
  <si>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</si>
  <si>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</si>
  <si>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</si>
  <si>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</si>
  <si>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</si>
  <si>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</si>
  <si>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</si>
  <si>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</si>
  <si>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</si>
  <si>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</si>
  <si>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</si>
  <si>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</si>
  <si>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</si>
  <si>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</si>
  <si>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</si>
  <si>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</si>
  <si>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</si>
  <si>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</si>
  <si>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</si>
  <si>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</si>
  <si>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</si>
  <si>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</si>
  <si>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</si>
  <si>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</si>
  <si>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</si>
  <si>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</si>
  <si>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</si>
  <si>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</si>
  <si>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</si>
  <si>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</si>
  <si>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</si>
  <si>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</si>
  <si>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</si>
  <si>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</si>
  <si>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</si>
  <si>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</si>
  <si>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</si>
  <si>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</si>
  <si>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</si>
  <si>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</si>
  <si>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</si>
  <si>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</si>
  <si>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</si>
  <si>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</si>
  <si>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</si>
  <si>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</si>
  <si>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</si>
  <si>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</si>
  <si>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</si>
  <si>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</si>
  <si>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</si>
  <si>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</si>
  <si>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</si>
  <si>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</si>
  <si>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</si>
  <si>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</si>
  <si>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</si>
  <si>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</si>
  <si>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</si>
  <si>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</si>
  <si>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</si>
  <si>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</si>
  <si>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</si>
  <si>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</si>
  <si>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</si>
  <si>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</si>
  <si>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</si>
  <si>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</si>
  <si>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</si>
  <si>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</si>
  <si>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</si>
  <si>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</si>
  <si>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</si>
  <si>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</si>
  <si>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</si>
  <si>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</si>
  <si>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</si>
  <si>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</si>
  <si>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</si>
  <si>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</si>
  <si>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</si>
  <si>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</si>
  <si>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</si>
  <si>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</si>
  <si>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</si>
  <si>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</si>
  <si>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</si>
  <si>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</si>
  <si>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</si>
  <si>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</si>
  <si>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</si>
  <si>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</si>
  <si>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</si>
  <si>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</si>
  <si>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</si>
  <si>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</si>
  <si>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</si>
  <si>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</si>
  <si>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</si>
  <si>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</si>
  <si>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</si>
  <si>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</si>
  <si>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</si>
  <si>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</si>
  <si>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</si>
  <si>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</si>
  <si>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</si>
  <si>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</si>
  <si>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</si>
  <si>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</si>
  <si>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</si>
  <si>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</si>
  <si>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</si>
  <si>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</si>
  <si>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</si>
  <si>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</si>
  <si>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</si>
  <si>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</si>
  <si>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</si>
  <si>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</si>
  <si>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</si>
  <si>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</si>
  <si>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</si>
  <si>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</si>
  <si>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</si>
  <si>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</si>
  <si>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</si>
  <si>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</si>
  <si>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</si>
  <si>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</si>
  <si>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</si>
  <si>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</si>
  <si>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</si>
  <si>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</si>
  <si>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</si>
  <si>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</si>
  <si>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</si>
  <si>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</si>
  <si>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</si>
  <si>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</si>
  <si>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</si>
  <si>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</si>
  <si>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</si>
  <si>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</si>
  <si>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</si>
  <si>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</si>
  <si>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</si>
  <si>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</si>
  <si>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</si>
  <si>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</si>
  <si>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</si>
  <si>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</si>
  <si>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</si>
  <si>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</si>
  <si>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</si>
  <si>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</si>
  <si>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</si>
  <si>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</si>
  <si>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</si>
  <si>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</si>
  <si>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</si>
  <si>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</si>
  <si>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</si>
  <si>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</si>
  <si>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</si>
  <si>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</si>
  <si>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</si>
  <si>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</si>
  <si>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</si>
  <si>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</si>
  <si>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</si>
  <si>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</si>
  <si>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</si>
  <si>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</si>
  <si>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</si>
  <si>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</si>
  <si>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</si>
  <si>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</si>
  <si>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</si>
  <si>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</si>
  <si>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</si>
  <si>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</si>
  <si>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</si>
  <si>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</si>
  <si>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</si>
  <si>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</si>
  <si>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</si>
  <si>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</si>
  <si>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</si>
  <si>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</si>
  <si>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</si>
  <si>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</si>
  <si>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</si>
  <si>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</si>
  <si>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</si>
  <si>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</si>
  <si>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</si>
  <si>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</si>
  <si>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</si>
  <si>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</si>
  <si>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</si>
  <si>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</si>
  <si>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</si>
  <si>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</si>
  <si>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</si>
  <si>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</si>
  <si>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</si>
  <si>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</si>
  <si>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</si>
  <si>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</si>
  <si>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</si>
  <si>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</si>
  <si>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</si>
  <si>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</si>
  <si>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</si>
  <si>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</si>
  <si>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</si>
  <si>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</si>
  <si>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</si>
  <si>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</si>
  <si>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</si>
  <si>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</si>
  <si>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</si>
  <si>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</si>
  <si>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</si>
  <si>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</si>
  <si>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</si>
  <si>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</si>
  <si>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</si>
  <si>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</si>
  <si>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</si>
  <si>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</si>
  <si>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</si>
  <si>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</si>
  <si>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</si>
  <si>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</si>
  <si>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</si>
  <si>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</si>
  <si>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</si>
  <si>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</si>
  <si>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</si>
  <si>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</si>
  <si>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</si>
  <si>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</si>
  <si>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</si>
  <si>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</si>
  <si>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</si>
  <si>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</si>
  <si>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</si>
  <si>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</si>
  <si>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</si>
  <si>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</si>
  <si>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</si>
  <si>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</si>
  <si>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</si>
  <si>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</si>
  <si>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</si>
  <si>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</si>
  <si>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</si>
  <si>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</si>
  <si>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</si>
  <si>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</si>
  <si>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</si>
  <si>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</si>
  <si>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</si>
  <si>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</si>
  <si>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</si>
  <si>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</si>
  <si>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</si>
  <si>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</si>
  <si>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</si>
  <si>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</si>
  <si>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</si>
  <si>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</si>
  <si>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</si>
  <si>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</si>
  <si>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</si>
  <si>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</si>
  <si>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</si>
  <si>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</si>
  <si>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</si>
  <si>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</si>
  <si>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</si>
  <si>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</si>
  <si>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</si>
  <si>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</si>
  <si>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</si>
  <si>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</si>
  <si>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</si>
  <si>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</si>
  <si>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</si>
  <si>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</si>
  <si>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</si>
  <si>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</si>
  <si>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</si>
  <si>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</si>
  <si>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</si>
  <si>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</si>
  <si>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</si>
  <si>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</si>
  <si>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</si>
  <si>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</si>
  <si>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</si>
  <si>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</si>
  <si>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</si>
  <si>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</si>
  <si>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</si>
  <si>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</si>
  <si>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</si>
  <si>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</si>
  <si>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</si>
  <si>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</si>
  <si>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</si>
  <si>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</si>
  <si>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</si>
  <si>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</si>
  <si>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</si>
  <si>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</si>
  <si>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</si>
  <si>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</si>
  <si>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</si>
  <si>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</si>
  <si>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</si>
  <si>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</si>
  <si>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</si>
  <si>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</si>
  <si>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</si>
  <si>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</si>
  <si>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</si>
  <si>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</si>
  <si>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</si>
  <si>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</si>
  <si>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</si>
  <si>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</si>
  <si>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</si>
  <si>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</si>
  <si>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</si>
  <si>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</si>
  <si>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</si>
  <si>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</si>
  <si>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</si>
  <si>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</si>
  <si>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</si>
  <si>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</si>
  <si>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</si>
  <si>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</si>
  <si>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</si>
  <si>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</si>
  <si>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</si>
  <si>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</si>
  <si>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</si>
  <si>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</si>
  <si>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</si>
  <si>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</si>
  <si>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</si>
  <si>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</si>
  <si>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</si>
  <si>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</si>
  <si>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</si>
  <si>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</si>
  <si>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</si>
  <si>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</si>
  <si>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</si>
  <si>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</si>
  <si>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</si>
  <si>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</si>
  <si>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</si>
  <si>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</si>
  <si>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</si>
  <si>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</si>
  <si>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</si>
  <si>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</si>
  <si>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</si>
  <si>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</si>
  <si>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</si>
  <si>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</si>
  <si>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</si>
  <si>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</si>
  <si>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</si>
  <si>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</si>
  <si>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</si>
  <si>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</si>
  <si>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</si>
  <si>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</si>
  <si>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</si>
  <si>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</si>
  <si>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</si>
  <si>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</si>
  <si>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</si>
  <si>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</si>
  <si>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</si>
  <si>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</si>
  <si>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</si>
  <si>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</si>
  <si>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</si>
  <si>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</si>
  <si>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</si>
  <si>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</si>
  <si>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</si>
  <si>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</si>
  <si>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</si>
  <si>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</si>
  <si>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</si>
  <si>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</si>
  <si>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</si>
  <si>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</si>
  <si>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</si>
  <si>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</si>
  <si>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</si>
  <si>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</si>
  <si>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</si>
  <si>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</si>
  <si>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</si>
  <si>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</si>
  <si>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</si>
  <si>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</si>
  <si>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</si>
  <si>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</si>
  <si>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</si>
  <si>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</si>
  <si>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</si>
  <si>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</si>
  <si>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</si>
  <si>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</si>
  <si>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</si>
  <si>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</si>
  <si>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</si>
  <si>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</si>
  <si>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</si>
  <si>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</si>
  <si>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</si>
  <si>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</si>
  <si>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</si>
  <si>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</si>
  <si>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</si>
  <si>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</si>
  <si>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</si>
  <si>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</si>
  <si>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</si>
  <si>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</si>
  <si>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</si>
  <si>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</si>
  <si>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</si>
  <si>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</si>
  <si>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</si>
  <si>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</si>
  <si>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</si>
  <si>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</si>
  <si>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</si>
  <si>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</si>
  <si>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</si>
  <si>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</si>
  <si>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</si>
  <si>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</si>
  <si>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</si>
  <si>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</si>
  <si>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</si>
  <si>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</si>
  <si>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</si>
  <si>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</si>
  <si>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</si>
  <si>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</si>
  <si>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</si>
  <si>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</si>
  <si>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</si>
  <si>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</si>
  <si>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</si>
  <si>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</si>
  <si>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</si>
  <si>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</si>
  <si>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</si>
  <si>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</si>
  <si>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</si>
  <si>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</si>
  <si>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</si>
  <si>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</si>
  <si>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</si>
  <si>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</si>
  <si>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</si>
  <si>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</si>
  <si>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</si>
  <si>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</si>
  <si>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</si>
  <si>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</si>
  <si>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</si>
  <si>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</si>
  <si>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</si>
  <si>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</si>
  <si>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</si>
  <si>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</si>
  <si>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</si>
  <si>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</si>
  <si>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</si>
  <si>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</si>
  <si>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</si>
  <si>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</si>
  <si>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</si>
  <si>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</si>
  <si>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</si>
  <si>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</si>
  <si>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</si>
  <si>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</si>
  <si>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</si>
  <si>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</si>
  <si>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</si>
  <si>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</si>
  <si>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</si>
  <si>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</si>
  <si>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</si>
  <si>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</si>
  <si>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</si>
  <si>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</si>
  <si>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</si>
  <si>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</si>
  <si>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</si>
  <si>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</si>
  <si>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</si>
  <si>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</si>
  <si>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</si>
  <si>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</si>
  <si>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</si>
  <si>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</si>
  <si>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</si>
  <si>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</si>
  <si>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</si>
  <si>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</si>
  <si>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</si>
  <si>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</si>
  <si>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</si>
  <si>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</si>
  <si>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</si>
  <si>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</si>
  <si>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</si>
  <si>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</si>
  <si>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</si>
  <si>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</si>
  <si>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</si>
  <si>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</si>
  <si>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</si>
  <si>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</si>
  <si>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</si>
  <si>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</si>
  <si>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</si>
  <si>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</si>
  <si>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</si>
  <si>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</si>
  <si>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</si>
  <si>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</si>
  <si>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</si>
  <si>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</si>
  <si>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</si>
  <si>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</si>
  <si>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</si>
  <si>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</si>
  <si>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</si>
  <si>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</si>
  <si>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</si>
  <si>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</si>
  <si>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</si>
  <si>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</si>
  <si>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</si>
  <si>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</si>
  <si>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</si>
  <si>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</si>
  <si>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</si>
  <si>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</si>
  <si>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</si>
  <si>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</si>
  <si>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</si>
  <si>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</si>
  <si>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</si>
  <si>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</si>
  <si>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</si>
  <si>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</si>
  <si>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</si>
  <si>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</si>
  <si>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</si>
  <si>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</si>
  <si>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</si>
  <si>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</si>
  <si>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</si>
  <si>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</si>
  <si>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</si>
  <si>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</si>
  <si>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</si>
  <si>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</si>
  <si>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</si>
  <si>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</si>
  <si>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</si>
  <si>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</si>
  <si>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</si>
  <si>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</si>
  <si>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</si>
  <si>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</si>
  <si>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</si>
  <si>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</si>
  <si>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</si>
  <si>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</si>
  <si>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</si>
  <si>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</si>
  <si>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</si>
  <si>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</si>
  <si>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</si>
  <si>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</si>
  <si>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</si>
  <si>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</si>
  <si>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</si>
  <si>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</si>
  <si>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</si>
  <si>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</si>
  <si>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</si>
  <si>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</si>
  <si>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</si>
  <si>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</si>
  <si>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</si>
  <si>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</si>
  <si>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</si>
  <si>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</si>
  <si>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</si>
  <si>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</si>
  <si>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</si>
  <si>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</si>
  <si>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</si>
  <si>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</si>
  <si>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</si>
  <si>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</si>
  <si>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</si>
  <si>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</si>
  <si>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</si>
  <si>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</si>
  <si>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</si>
  <si>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</si>
  <si>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</si>
  <si>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</si>
  <si>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</si>
  <si>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</si>
  <si>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</si>
  <si>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</si>
  <si>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</si>
  <si>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</si>
  <si>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</si>
  <si>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</si>
  <si>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</si>
  <si>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</si>
  <si>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</si>
  <si>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</si>
  <si>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</si>
  <si>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</si>
  <si>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</si>
  <si>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</si>
  <si>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</si>
  <si>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</si>
  <si>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</si>
  <si>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</si>
  <si>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</si>
  <si>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</si>
  <si>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</si>
  <si>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</si>
  <si>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</si>
  <si>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</si>
  <si>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</si>
  <si>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</si>
  <si>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</si>
  <si>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</si>
  <si>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</si>
  <si>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</si>
  <si>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</si>
  <si>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</si>
  <si>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</si>
  <si>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</si>
  <si>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</si>
  <si>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</si>
  <si>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</si>
  <si>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</si>
  <si>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</si>
  <si>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</si>
  <si>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</si>
  <si>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</si>
  <si>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</si>
  <si>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</si>
  <si>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</si>
  <si>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</si>
  <si>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</si>
  <si>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</si>
  <si>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</si>
  <si>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</si>
  <si>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</si>
  <si>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</si>
  <si>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</si>
  <si>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</si>
  <si>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</si>
  <si>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</si>
  <si>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</si>
  <si>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</si>
  <si>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</si>
  <si>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</si>
  <si>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</si>
  <si>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</si>
  <si>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</si>
  <si>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</si>
  <si>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</si>
  <si>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</si>
  <si>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</si>
  <si>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</si>
  <si>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</si>
  <si>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</si>
  <si>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</si>
  <si>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</si>
  <si>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</si>
  <si>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</si>
  <si>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</si>
  <si>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</si>
  <si>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</si>
  <si>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</si>
  <si>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</si>
  <si>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</si>
  <si>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</si>
  <si>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</si>
  <si>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</si>
  <si>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</si>
  <si>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</si>
  <si>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</si>
  <si>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</si>
  <si>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</si>
  <si>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</si>
  <si>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</si>
  <si>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</si>
  <si>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</si>
  <si>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</si>
  <si>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</si>
  <si>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</si>
  <si>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</si>
  <si>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</si>
  <si>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</si>
  <si>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</si>
  <si>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</si>
  <si>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</si>
  <si>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</si>
  <si>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</si>
  <si>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</si>
  <si>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</si>
  <si>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</si>
  <si>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</si>
  <si>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</si>
  <si>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</si>
  <si>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</si>
  <si>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</si>
  <si>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</si>
  <si>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</si>
  <si>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</si>
  <si>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</si>
  <si>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</si>
  <si>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</si>
  <si>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</si>
  <si>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</si>
  <si>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</si>
  <si>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</si>
  <si>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</si>
  <si>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</si>
  <si>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</si>
  <si>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</si>
  <si>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</si>
  <si>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</si>
  <si>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</si>
  <si>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</si>
  <si>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</si>
  <si>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</si>
  <si>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</si>
  <si>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</si>
  <si>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</si>
  <si>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</si>
  <si>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</si>
  <si>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</si>
  <si>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</si>
  <si>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</si>
  <si>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</si>
  <si>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</si>
  <si>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</si>
  <si>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</si>
  <si>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</si>
  <si>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</si>
  <si>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</si>
  <si>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</si>
  <si>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</si>
  <si>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</si>
  <si>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</si>
  <si>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</si>
  <si>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</si>
  <si>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</si>
  <si>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</si>
  <si>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</si>
  <si>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</si>
  <si>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</si>
  <si>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</si>
  <si>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</si>
  <si>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</si>
  <si>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</si>
  <si>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</si>
  <si>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</si>
  <si>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</si>
  <si>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</si>
  <si>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</si>
  <si>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</si>
  <si>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</si>
  <si>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</si>
  <si>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</si>
  <si>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</si>
  <si>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</si>
  <si>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</si>
  <si>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</si>
  <si>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</si>
  <si>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</si>
  <si>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</si>
  <si>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</si>
  <si>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</si>
  <si>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</si>
  <si>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</si>
  <si>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</si>
  <si>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</si>
  <si>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</si>
  <si>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</si>
  <si>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</si>
  <si>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</si>
  <si>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</si>
  <si>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</si>
  <si>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</si>
  <si>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</si>
  <si>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</si>
  <si>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</si>
  <si>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</si>
  <si>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</si>
  <si>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</si>
  <si>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</si>
  <si>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</si>
  <si>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</si>
  <si>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</si>
  <si>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</si>
  <si>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</si>
  <si>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</si>
  <si>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</si>
  <si>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</si>
  <si>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</si>
  <si>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</si>
  <si>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</si>
  <si>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</si>
  <si>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</si>
  <si>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</si>
  <si>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</si>
  <si>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</si>
  <si>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</si>
  <si>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</si>
  <si>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</si>
  <si>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</si>
  <si>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</si>
  <si>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</si>
  <si>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</si>
  <si>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</si>
  <si>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</si>
  <si>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</si>
  <si>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</si>
  <si>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</si>
  <si>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</si>
  <si>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</si>
  <si>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</si>
  <si>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</si>
  <si>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</si>
  <si>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</si>
  <si>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</si>
  <si>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</si>
  <si>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</si>
  <si>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</si>
  <si>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</si>
  <si>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</si>
  <si>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</si>
  <si>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</si>
  <si>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</si>
  <si>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</si>
  <si>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</si>
  <si>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</si>
  <si>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</si>
  <si>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</si>
  <si>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</si>
  <si>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</si>
  <si>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</si>
  <si>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</si>
  <si>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</si>
  <si>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</si>
  <si>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</si>
  <si>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</si>
  <si>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</si>
  <si>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</si>
  <si>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</si>
  <si>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</si>
  <si>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</si>
  <si>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</si>
  <si>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</si>
  <si>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</si>
  <si>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</si>
  <si>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</si>
  <si>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</si>
  <si>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</si>
  <si>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</si>
  <si>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</si>
  <si>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</si>
  <si>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</si>
  <si>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</si>
  <si>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</si>
  <si>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</si>
  <si>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</si>
  <si>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</si>
  <si>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</si>
  <si>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</si>
  <si>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</si>
  <si>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</si>
  <si>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</si>
  <si>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</si>
  <si>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</si>
  <si>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</si>
  <si>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</si>
  <si>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</si>
  <si>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</si>
  <si>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</si>
  <si>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</si>
  <si>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</si>
  <si>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</si>
  <si>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</si>
  <si>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</si>
  <si>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</si>
  <si>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</si>
  <si>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</si>
  <si>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</si>
  <si>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</si>
  <si>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</si>
  <si>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</si>
  <si>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</si>
  <si>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</si>
  <si>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</si>
  <si>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</si>
  <si>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</si>
  <si>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</si>
  <si>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</si>
  <si>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</si>
  <si>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</si>
  <si>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</si>
  <si>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</si>
  <si>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</si>
  <si>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</si>
  <si>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</si>
  <si>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</si>
  <si>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</si>
  <si>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</si>
  <si>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</si>
  <si>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</si>
  <si>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</si>
  <si>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</si>
  <si>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</si>
  <si>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</si>
  <si>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</si>
  <si>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</si>
  <si>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</si>
  <si>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</si>
  <si>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</si>
  <si>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</si>
  <si>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</si>
  <si>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</si>
  <si>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</si>
  <si>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</si>
  <si>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</si>
  <si>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</si>
  <si>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</si>
  <si>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</si>
  <si>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</si>
  <si>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</si>
  <si>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</si>
  <si>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</si>
  <si>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</si>
  <si>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</si>
  <si>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</si>
  <si>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</si>
  <si>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</si>
  <si>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</si>
  <si>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</si>
  <si>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</si>
  <si>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</si>
  <si>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</si>
  <si>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</si>
  <si>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</si>
  <si>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</si>
  <si>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</si>
  <si>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</si>
  <si>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</si>
  <si>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</si>
  <si>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</si>
  <si>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</si>
  <si>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</si>
  <si>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</si>
  <si>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</si>
  <si>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</si>
  <si>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</si>
  <si>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</si>
  <si>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</si>
  <si>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</si>
  <si>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</si>
  <si>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</si>
  <si>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</si>
  <si>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</si>
  <si>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</si>
  <si>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</si>
  <si>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</si>
  <si>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</si>
  <si>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</si>
  <si>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</si>
  <si>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</si>
  <si>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</si>
  <si>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</si>
  <si>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</si>
  <si>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</si>
  <si>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</si>
  <si>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</si>
  <si>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</si>
  <si>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</si>
  <si>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</si>
  <si>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</si>
  <si>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</si>
  <si>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</si>
  <si>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</si>
  <si>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</si>
  <si>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</si>
  <si>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</si>
  <si>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</si>
  <si>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</si>
  <si>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</si>
  <si>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</si>
  <si>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</si>
  <si>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</si>
  <si>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</si>
  <si>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</si>
  <si>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</si>
  <si>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</si>
  <si>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</si>
  <si>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</si>
  <si>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</si>
  <si>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</si>
  <si>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</si>
  <si>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</si>
  <si>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</si>
  <si>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</si>
  <si>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</si>
  <si>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</si>
  <si>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</si>
  <si>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</si>
  <si>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</si>
  <si>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</si>
  <si>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</si>
  <si>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</si>
  <si>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</si>
  <si>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</si>
  <si>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</si>
  <si>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</si>
  <si>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</si>
  <si>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</si>
  <si>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</si>
  <si>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</si>
  <si>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</si>
  <si>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</si>
  <si>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</si>
  <si>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</si>
  <si>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</si>
  <si>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</si>
  <si>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</si>
  <si>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</si>
  <si>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</si>
  <si>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</si>
  <si>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</si>
  <si>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</si>
  <si>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</si>
  <si>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</si>
  <si>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</si>
  <si>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</si>
  <si>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</si>
  <si>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</si>
  <si>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</si>
  <si>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</si>
  <si>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</si>
  <si>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</si>
  <si>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</si>
  <si>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</si>
  <si>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</si>
  <si>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</si>
  <si>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</si>
  <si>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</si>
  <si>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</si>
  <si>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</si>
  <si>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</si>
  <si>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</si>
  <si>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</si>
  <si>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</si>
  <si>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</si>
  <si>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</si>
  <si>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</si>
  <si>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</si>
  <si>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</si>
  <si>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</si>
  <si>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</si>
  <si>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</si>
  <si>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</si>
  <si>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</si>
  <si>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</si>
  <si>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</si>
  <si>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</si>
  <si>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</si>
  <si>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</si>
  <si>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</si>
  <si>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</si>
  <si>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</si>
  <si>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</si>
  <si>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</si>
  <si>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</si>
  <si>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</si>
  <si>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</si>
  <si>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</si>
  <si>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</si>
  <si>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</si>
  <si>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</si>
  <si>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</si>
  <si>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</si>
  <si>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</si>
  <si>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</si>
  <si>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</si>
  <si>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</si>
  <si>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</si>
  <si>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</si>
  <si>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</si>
  <si>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</si>
  <si>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</si>
  <si>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</si>
  <si>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</si>
  <si>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</si>
  <si>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</si>
  <si>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</si>
  <si>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</si>
  <si>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</si>
  <si>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</si>
  <si>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</si>
  <si>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</si>
  <si>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</si>
  <si>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</si>
  <si>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</si>
  <si>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</si>
  <si>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</si>
  <si>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</si>
  <si>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</si>
  <si>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</si>
  <si>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</si>
  <si>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</si>
  <si>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</si>
  <si>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</si>
  <si>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</si>
  <si>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</si>
  <si>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</si>
  <si>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</si>
  <si>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</si>
  <si>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</si>
  <si>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</si>
  <si>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</si>
  <si>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</si>
  <si>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</si>
  <si>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</si>
  <si>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</si>
  <si>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</si>
  <si>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</si>
  <si>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</si>
  <si>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</si>
  <si>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</si>
  <si>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</si>
  <si>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</si>
  <si>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</si>
  <si>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</si>
  <si>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</si>
  <si>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</si>
  <si>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</si>
  <si>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</si>
  <si>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</si>
  <si>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</si>
  <si>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</si>
  <si>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</si>
  <si>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</si>
  <si>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</si>
  <si>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</si>
  <si>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</si>
  <si>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</si>
  <si>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</si>
  <si>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</si>
  <si>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</si>
  <si>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</si>
  <si>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</si>
  <si>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</si>
  <si>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</si>
  <si>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</si>
  <si>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</si>
  <si>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</si>
  <si>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</si>
  <si>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</si>
  <si>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</si>
  <si>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</si>
  <si>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</si>
  <si>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</si>
  <si>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</si>
  <si>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</si>
  <si>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</si>
  <si>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</si>
  <si>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</si>
  <si>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</si>
  <si>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</si>
  <si>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</si>
  <si>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</si>
  <si>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</si>
  <si>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</si>
  <si>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</si>
  <si>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</si>
  <si>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</si>
  <si>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</si>
  <si>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</si>
  <si>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</si>
  <si>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</si>
  <si>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</si>
  <si>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</si>
  <si>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</si>
  <si>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</si>
  <si>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</si>
  <si>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</si>
  <si>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</si>
  <si>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</si>
  <si>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</si>
  <si>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</si>
  <si>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</si>
  <si>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</si>
  <si>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</si>
  <si>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</si>
  <si>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</si>
  <si>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</si>
  <si>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</si>
  <si>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</si>
  <si>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</si>
  <si>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</si>
  <si>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</si>
  <si>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</si>
  <si>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</si>
  <si>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</si>
  <si>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</si>
  <si>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</si>
  <si>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</si>
  <si>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</si>
  <si>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</si>
  <si>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</si>
  <si>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</si>
  <si>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</si>
  <si>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</si>
  <si>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</si>
  <si>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</si>
  <si>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</si>
  <si>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</si>
  <si>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</si>
  <si>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</si>
  <si>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</si>
  <si>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</si>
  <si>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</si>
  <si>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</si>
  <si>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</si>
  <si>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</si>
  <si>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</si>
  <si>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</si>
  <si>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</si>
  <si>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</si>
  <si>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</si>
  <si>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</si>
  <si>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</si>
  <si>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</si>
  <si>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</si>
  <si>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</si>
  <si>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</si>
  <si>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</si>
  <si>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</si>
  <si>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</si>
  <si>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</si>
  <si>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</si>
  <si>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</si>
  <si>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</si>
  <si>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</si>
  <si>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</si>
  <si>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</si>
  <si>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</si>
  <si>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</si>
  <si>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</si>
  <si>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</si>
  <si>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</si>
  <si>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</si>
  <si>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</si>
  <si>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</si>
  <si>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</si>
  <si>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</si>
  <si>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</si>
  <si>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</si>
  <si>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</si>
  <si>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</si>
  <si>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</si>
  <si>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</si>
  <si>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</si>
  <si>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</si>
  <si>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</si>
  <si>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</si>
  <si>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</si>
  <si>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</si>
  <si>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</si>
  <si>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</si>
  <si>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</si>
  <si>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</si>
  <si>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</si>
  <si>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</si>
  <si>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</si>
  <si>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</si>
  <si>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</si>
  <si>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</si>
  <si>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</si>
  <si>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</si>
  <si>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</si>
  <si>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</si>
  <si>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</si>
  <si>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</si>
  <si>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</si>
  <si>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</si>
  <si>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</si>
  <si>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</si>
  <si>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</si>
  <si>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</si>
  <si>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</si>
  <si>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</si>
  <si>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</si>
  <si>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</si>
  <si>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</si>
  <si>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</si>
  <si>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</si>
  <si>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</si>
  <si>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</si>
  <si>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</si>
  <si>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</si>
  <si>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</si>
  <si>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</si>
  <si>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</si>
  <si>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</si>
  <si>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</si>
  <si>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</si>
  <si>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</si>
  <si>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</si>
  <si>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</si>
  <si>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</si>
  <si>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</si>
  <si>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</si>
  <si>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</si>
  <si>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</si>
  <si>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</si>
  <si>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</si>
  <si>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</si>
  <si>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</si>
  <si>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</si>
  <si>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</si>
  <si>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</si>
  <si>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</si>
  <si>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</si>
  <si>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</si>
  <si>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</si>
  <si>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</si>
  <si>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</si>
  <si>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</si>
  <si>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</si>
  <si>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</si>
  <si>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</si>
  <si>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</si>
  <si>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</si>
  <si>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</si>
  <si>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</si>
  <si>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</si>
  <si>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</si>
  <si>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</si>
  <si>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</si>
  <si>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</si>
  <si>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</si>
  <si>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</si>
  <si>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</si>
  <si>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</si>
  <si>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</si>
  <si>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</si>
  <si>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</si>
  <si>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</si>
  <si>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</si>
  <si>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</si>
  <si>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</si>
  <si>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</si>
  <si>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</si>
  <si>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</si>
  <si>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</si>
  <si>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</si>
  <si>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</si>
  <si>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</si>
  <si>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</si>
  <si>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</si>
  <si>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</si>
  <si>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</si>
  <si>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</si>
  <si>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</si>
  <si>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</si>
  <si>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</si>
  <si>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</si>
  <si>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</si>
  <si>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</si>
  <si>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</si>
  <si>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</si>
  <si>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</si>
  <si>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</si>
  <si>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</si>
  <si>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</si>
  <si>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</si>
  <si>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</si>
  <si>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</si>
  <si>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</si>
  <si>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</si>
  <si>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</si>
  <si>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</si>
  <si>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</si>
  <si>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</si>
  <si>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</si>
  <si>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</si>
  <si>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</si>
  <si>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</si>
  <si>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</si>
  <si>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</si>
  <si>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</si>
  <si>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</si>
  <si>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</si>
  <si>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</si>
  <si>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</si>
  <si>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</si>
  <si>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</si>
  <si>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</si>
  <si>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</si>
  <si>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</si>
  <si>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</si>
  <si>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</si>
  <si>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</si>
  <si>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</si>
  <si>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</si>
  <si>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</si>
  <si>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</si>
  <si>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</si>
  <si>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</si>
  <si>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</si>
  <si>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</si>
  <si>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</si>
  <si>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</si>
  <si>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</si>
  <si>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</si>
  <si>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</si>
  <si>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</si>
  <si>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</si>
  <si>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</si>
  <si>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</si>
  <si>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</si>
  <si>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</si>
  <si>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</si>
  <si>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</si>
  <si>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</si>
  <si>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</si>
  <si>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</si>
  <si>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</si>
  <si>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</si>
  <si>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</si>
  <si>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</si>
  <si>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</si>
  <si>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</si>
  <si>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</si>
  <si>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</si>
  <si>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</si>
  <si>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</si>
  <si>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</si>
  <si>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</si>
  <si>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</si>
  <si>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</si>
  <si>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</si>
  <si>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</si>
  <si>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</si>
  <si>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</si>
  <si>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</si>
  <si>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</si>
  <si>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</si>
  <si>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</si>
  <si>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</si>
  <si>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</si>
  <si>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</si>
  <si>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</si>
  <si>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</si>
  <si>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</si>
  <si>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</si>
  <si>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</si>
  <si>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</si>
  <si>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</si>
  <si>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</si>
  <si>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</si>
  <si>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</si>
  <si>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</si>
  <si>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</si>
  <si>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</si>
  <si>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</si>
  <si>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</si>
  <si>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</si>
  <si>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</si>
  <si>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</si>
  <si>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</si>
  <si>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</si>
  <si>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</si>
  <si>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</si>
  <si>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</si>
  <si>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</si>
  <si>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</si>
  <si>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</si>
  <si>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</si>
  <si>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</si>
  <si>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</si>
  <si>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</si>
  <si>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</si>
  <si>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</si>
  <si>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</si>
  <si>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</si>
  <si>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</si>
  <si>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</si>
  <si>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</si>
  <si>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</si>
  <si>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</si>
  <si>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</si>
  <si>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</si>
  <si>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</si>
  <si>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</si>
  <si>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</si>
  <si>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</si>
  <si>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</si>
  <si>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</si>
  <si>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</si>
  <si>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</si>
  <si>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</si>
  <si>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</si>
  <si>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</si>
  <si>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</si>
  <si>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</si>
  <si>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</si>
  <si>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</si>
  <si>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</si>
  <si>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</si>
  <si>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</si>
  <si>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</si>
  <si>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</si>
  <si>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</si>
  <si>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</si>
  <si>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</si>
  <si>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</si>
  <si>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</si>
  <si>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</si>
  <si>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</si>
  <si>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</si>
  <si>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</si>
  <si>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</si>
  <si>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</si>
  <si>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</si>
  <si>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</si>
  <si>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</si>
  <si>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</si>
  <si>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</si>
  <si>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</si>
  <si>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</si>
  <si>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</si>
  <si>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</si>
  <si>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</si>
  <si>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</si>
  <si>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</si>
  <si>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</si>
  <si>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</si>
  <si>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</si>
  <si>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</si>
  <si>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</si>
  <si>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</si>
  <si>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</si>
  <si>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</si>
  <si>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</si>
  <si>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</si>
  <si>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</si>
  <si>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</si>
  <si>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</si>
  <si>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</si>
  <si>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</si>
  <si>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</si>
  <si>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</si>
  <si>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</si>
  <si>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</si>
  <si>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</si>
  <si>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</si>
  <si>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</si>
  <si>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</si>
  <si>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</si>
  <si>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</si>
  <si>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</si>
  <si>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</si>
  <si>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</si>
  <si>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</si>
  <si>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</si>
  <si>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</si>
  <si>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</si>
  <si>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</si>
  <si>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</si>
  <si>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</si>
  <si>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</si>
  <si>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</si>
  <si>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</si>
  <si>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</si>
  <si>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</si>
  <si>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</si>
  <si>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</si>
  <si>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</si>
  <si>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</si>
  <si>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</si>
  <si>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</si>
  <si>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</si>
  <si>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</si>
  <si>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</si>
  <si>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</si>
  <si>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</si>
  <si>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</si>
  <si>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</si>
  <si>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</si>
  <si>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</si>
  <si>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</si>
  <si>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</si>
  <si>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</si>
  <si>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</si>
  <si>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</si>
  <si>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</si>
  <si>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</si>
  <si>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</si>
  <si>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</si>
  <si>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</si>
  <si>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</si>
  <si>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</si>
  <si>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</si>
  <si>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</si>
  <si>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</si>
  <si>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</si>
  <si>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</si>
  <si>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</si>
  <si>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</si>
  <si>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</si>
  <si>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</si>
  <si>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</si>
  <si>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</si>
  <si>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</si>
  <si>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</si>
  <si>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</si>
  <si>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</si>
  <si>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</si>
  <si>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</si>
  <si>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</si>
  <si>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</si>
  <si>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</si>
  <si>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</si>
  <si>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</si>
  <si>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</si>
  <si>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</si>
  <si>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</si>
  <si>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</si>
  <si>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</si>
  <si>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</si>
  <si>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</si>
  <si>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</si>
  <si>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</si>
  <si>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</si>
  <si>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</si>
  <si>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</si>
  <si>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</si>
  <si>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</si>
  <si>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</si>
  <si>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</si>
  <si>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</si>
  <si>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</si>
  <si>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</si>
  <si>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</si>
  <si>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</si>
  <si>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</si>
  <si>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</si>
  <si>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</si>
  <si>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</si>
  <si>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</si>
  <si>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</si>
  <si>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</si>
  <si>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</si>
  <si>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</si>
  <si>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</si>
  <si>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</si>
  <si>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</si>
  <si>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</si>
  <si>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</si>
  <si>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</si>
  <si>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</si>
  <si>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</si>
  <si>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</si>
  <si>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</si>
  <si>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</si>
  <si>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</si>
  <si>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</si>
  <si>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</si>
  <si>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</si>
  <si>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</si>
  <si>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</si>
  <si>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</si>
  <si>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</si>
  <si>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</si>
  <si>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</si>
  <si>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</si>
  <si>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</si>
  <si>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</si>
  <si>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</si>
  <si>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</si>
  <si>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</si>
  <si>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</si>
  <si>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</si>
  <si>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</si>
  <si>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</si>
  <si>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</si>
  <si>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</si>
  <si>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</si>
  <si>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</si>
  <si>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</si>
  <si>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</si>
  <si>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</si>
  <si>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</si>
  <si>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</si>
  <si>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</si>
  <si>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</si>
  <si>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</si>
  <si>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</si>
  <si>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</si>
  <si>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</si>
  <si>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</si>
  <si>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</si>
  <si>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</si>
  <si>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</si>
  <si>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</si>
  <si>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</si>
  <si>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</si>
  <si>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</si>
  <si>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</si>
  <si>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</si>
  <si>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</si>
  <si>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</si>
  <si>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</si>
  <si>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</si>
  <si>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</si>
  <si>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</si>
  <si>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</si>
  <si>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</si>
  <si>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</si>
  <si>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</si>
  <si>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</si>
  <si>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</si>
  <si>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</si>
  <si>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</si>
  <si>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</si>
  <si>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</si>
  <si>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</si>
  <si>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</si>
  <si>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</si>
  <si>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</si>
  <si>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</si>
  <si>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</si>
  <si>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</si>
  <si>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</si>
  <si>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</si>
  <si>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</si>
  <si>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</si>
  <si>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</si>
  <si>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</si>
  <si>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</si>
  <si>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</si>
  <si>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</si>
  <si>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</si>
  <si>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</si>
  <si>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</si>
  <si>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</si>
  <si>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</si>
  <si>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</si>
  <si>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</si>
  <si>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</si>
  <si>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</si>
  <si>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</si>
  <si>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</si>
  <si>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</si>
  <si>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</si>
  <si>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</si>
  <si>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</si>
  <si>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</si>
  <si>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</si>
  <si>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</si>
  <si>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</si>
  <si>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</si>
  <si>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</si>
  <si>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</si>
  <si>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</si>
  <si>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</si>
  <si>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</si>
  <si>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</si>
  <si>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</si>
  <si>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</si>
  <si>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</si>
  <si>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</si>
  <si>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</si>
  <si>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</si>
  <si>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</si>
  <si>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</si>
  <si>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</si>
  <si>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</si>
  <si>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</si>
  <si>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</si>
  <si>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</si>
  <si>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</si>
  <si>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</si>
  <si>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</si>
  <si>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</si>
  <si>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</si>
  <si>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</si>
  <si>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</si>
  <si>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</si>
  <si>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</si>
  <si>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</si>
  <si>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</si>
  <si>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</si>
  <si>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</si>
  <si>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</si>
  <si>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</si>
  <si>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</si>
  <si>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</si>
  <si>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</si>
  <si>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</si>
  <si>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</si>
  <si>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</si>
  <si>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</si>
  <si>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</si>
  <si>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</si>
  <si>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</si>
  <si>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</si>
  <si>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</si>
  <si>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</si>
  <si>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</si>
  <si>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</si>
  <si>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</si>
  <si>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</si>
  <si>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</si>
  <si>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</si>
  <si>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</si>
  <si>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</si>
  <si>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</si>
  <si>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</si>
  <si>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</si>
  <si>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</si>
  <si>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</si>
  <si>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</si>
  <si>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</si>
  <si>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</si>
  <si>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</si>
  <si>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</si>
  <si>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</si>
  <si>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</si>
  <si>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</si>
  <si>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</si>
  <si>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</si>
  <si>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</si>
  <si>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</si>
  <si>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</si>
  <si>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</si>
  <si>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</si>
  <si>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</si>
  <si>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</si>
  <si>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</si>
  <si>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</si>
  <si>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</si>
  <si>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</si>
  <si>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</si>
  <si>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</si>
  <si>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</si>
  <si>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</si>
  <si>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</si>
  <si>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</si>
  <si>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</si>
  <si>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</si>
  <si>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</si>
  <si>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</si>
  <si>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</si>
  <si>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</si>
  <si>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</si>
  <si>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</si>
  <si>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</si>
  <si>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</si>
  <si>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</si>
  <si>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</si>
  <si>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</si>
  <si>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</si>
  <si>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</si>
  <si>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</si>
  <si>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</si>
  <si>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</si>
  <si>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</si>
  <si>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</si>
  <si>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</si>
  <si>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</si>
  <si>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</si>
  <si>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</si>
  <si>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</si>
  <si>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</si>
  <si>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</si>
  <si>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</si>
  <si>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</si>
  <si>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</si>
  <si>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</si>
  <si>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</si>
  <si>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</si>
  <si>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</si>
  <si>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</si>
  <si>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</si>
  <si>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</si>
  <si>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</si>
  <si>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</si>
  <si>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</si>
  <si>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</si>
  <si>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</si>
  <si>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</si>
  <si>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</si>
  <si>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</si>
  <si>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</si>
  <si>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</si>
  <si>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</si>
  <si>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</si>
  <si>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</si>
  <si>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</si>
  <si>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</si>
  <si>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</si>
  <si>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</si>
  <si>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</si>
  <si>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</si>
  <si>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</si>
  <si>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</si>
  <si>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</si>
  <si>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</si>
  <si>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</si>
  <si>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</si>
  <si>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</si>
  <si>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</si>
  <si>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</si>
  <si>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</si>
  <si>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</si>
  <si>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</si>
  <si>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</si>
  <si>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</si>
  <si>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</si>
  <si>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</si>
  <si>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</si>
  <si>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</si>
  <si>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</si>
  <si>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</si>
  <si>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</si>
  <si>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</si>
  <si>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</si>
  <si>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</si>
  <si>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</si>
  <si>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</si>
  <si>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</si>
  <si>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</si>
  <si>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</si>
  <si>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</si>
  <si>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</si>
  <si>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</si>
  <si>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</si>
  <si>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</si>
  <si>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</si>
  <si>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</si>
  <si>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</si>
  <si>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</si>
  <si>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</si>
  <si>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</si>
  <si>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</si>
  <si>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</si>
  <si>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</si>
  <si>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</si>
  <si>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</si>
  <si>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</si>
  <si>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</si>
  <si>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</si>
  <si>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</si>
  <si>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</si>
  <si>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</si>
  <si>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</si>
  <si>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</si>
  <si>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</si>
  <si>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</si>
  <si>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</si>
  <si>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</si>
  <si>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</si>
  <si>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</si>
  <si>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</si>
  <si>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</si>
  <si>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</si>
  <si>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</si>
  <si>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</si>
  <si>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</si>
  <si>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</si>
  <si>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</si>
  <si>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</si>
  <si>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</si>
  <si>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</si>
  <si>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</si>
  <si>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</si>
  <si>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</si>
  <si>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</si>
  <si>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</si>
  <si>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</si>
  <si>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</si>
  <si>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</si>
  <si>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</si>
  <si>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</si>
  <si>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</si>
  <si>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</si>
  <si>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</si>
  <si>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</si>
  <si>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</si>
  <si>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</si>
  <si>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</si>
  <si>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</si>
  <si>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</si>
  <si>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</si>
  <si>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</si>
  <si>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</si>
  <si>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</si>
  <si>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</si>
  <si>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</si>
  <si>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</si>
  <si>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</si>
  <si>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</si>
  <si>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</si>
  <si>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</si>
  <si>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</si>
  <si>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</si>
  <si>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</si>
  <si>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</si>
  <si>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</si>
  <si>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</si>
  <si>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</si>
  <si>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</si>
  <si>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</si>
  <si>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</si>
  <si>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</si>
  <si>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</si>
  <si>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</si>
  <si>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</si>
  <si>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</si>
  <si>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</si>
  <si>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</si>
  <si>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</si>
  <si>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</si>
  <si>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</si>
  <si>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</si>
  <si>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</si>
  <si>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</si>
  <si>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</si>
  <si>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</si>
  <si>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</si>
  <si>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</si>
  <si>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</si>
  <si>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</si>
  <si>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</si>
  <si>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</si>
  <si>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</si>
  <si>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</si>
  <si>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</si>
  <si>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</si>
  <si>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</si>
  <si>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</si>
  <si>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</si>
  <si>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</si>
  <si>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</si>
  <si>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</si>
  <si>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</si>
  <si>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</si>
  <si>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</si>
  <si>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</si>
  <si>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</si>
  <si>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</si>
  <si>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</si>
  <si>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</si>
  <si>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</si>
  <si>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</si>
  <si>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</si>
  <si>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</si>
  <si>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</si>
  <si>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</si>
  <si>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</si>
  <si>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</si>
  <si>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</si>
  <si>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</si>
  <si>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</si>
  <si>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</si>
  <si>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</si>
  <si>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</si>
  <si>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</si>
  <si>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</si>
  <si>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</si>
  <si>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</si>
  <si>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</si>
  <si>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</si>
  <si>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</si>
  <si>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</si>
  <si>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</si>
  <si>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</si>
  <si>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</si>
  <si>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</si>
  <si>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</si>
  <si>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</si>
  <si>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</si>
  <si>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</si>
  <si>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</si>
  <si>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</si>
  <si>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</si>
  <si>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</si>
  <si>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</si>
  <si>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</si>
  <si>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</si>
  <si>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</si>
  <si>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</si>
  <si>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</si>
  <si>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</si>
  <si>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</si>
  <si>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</si>
  <si>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</si>
  <si>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</si>
  <si>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</si>
  <si>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</si>
  <si>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</si>
  <si>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</si>
  <si>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</si>
  <si>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</si>
  <si>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</si>
  <si>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</si>
  <si>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</si>
  <si>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</si>
  <si>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</si>
  <si>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</si>
  <si>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</si>
  <si>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</si>
  <si>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</si>
  <si>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</si>
  <si>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</si>
  <si>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</si>
  <si>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</si>
  <si>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</si>
  <si>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</si>
  <si>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</si>
  <si>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</si>
  <si>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</si>
  <si>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</si>
  <si>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</si>
  <si>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</si>
  <si>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</si>
  <si>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</si>
  <si>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</si>
  <si>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</si>
  <si>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</si>
  <si>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</si>
  <si>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</si>
  <si>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</si>
  <si>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</si>
  <si>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</si>
  <si>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</si>
  <si>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</si>
  <si>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</si>
  <si>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</si>
  <si>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</si>
  <si>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</si>
  <si>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</si>
  <si>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</si>
  <si>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</si>
  <si>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</si>
  <si>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</si>
  <si>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</si>
  <si>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</si>
  <si>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</si>
  <si>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</si>
  <si>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</si>
  <si>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</si>
  <si>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</si>
  <si>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</si>
  <si>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</si>
  <si>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</si>
  <si>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</si>
  <si>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</si>
  <si>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</si>
  <si>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</si>
  <si>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</si>
  <si>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</si>
  <si>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</si>
  <si>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</si>
  <si>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</si>
  <si>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</si>
  <si>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</si>
  <si>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</si>
  <si>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</si>
  <si>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</si>
  <si>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</si>
  <si>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</si>
  <si>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</si>
  <si>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</si>
  <si>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</si>
  <si>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</si>
  <si>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</si>
  <si>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</si>
  <si>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</si>
  <si>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</si>
  <si>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</si>
  <si>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</si>
  <si>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</si>
  <si>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</si>
  <si>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</si>
  <si>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</si>
  <si>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</si>
  <si>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</si>
  <si>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</si>
  <si>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</si>
  <si>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</si>
  <si>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</si>
  <si>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</si>
  <si>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</si>
  <si>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</si>
  <si>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</si>
  <si>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</si>
  <si>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</si>
  <si>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</si>
  <si>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</si>
  <si>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</si>
  <si>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</si>
  <si>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</si>
  <si>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</si>
  <si>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</si>
  <si>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</si>
  <si>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</si>
  <si>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</si>
  <si>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</si>
  <si>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</si>
  <si>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</si>
  <si>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</si>
  <si>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</si>
  <si>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</si>
  <si>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</si>
  <si>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</si>
  <si>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</si>
  <si>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</si>
  <si>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</si>
  <si>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</si>
  <si>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</si>
  <si>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</si>
  <si>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</si>
  <si>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</si>
  <si>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</si>
  <si>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</si>
  <si>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</si>
  <si>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</si>
  <si>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</si>
  <si>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</si>
  <si>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</si>
  <si>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</si>
  <si>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</si>
  <si>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</si>
  <si>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</si>
  <si>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</si>
  <si>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</si>
  <si>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</si>
  <si>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</si>
  <si>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</si>
  <si>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</si>
  <si>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</si>
  <si>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</si>
  <si>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</si>
  <si>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</si>
  <si>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</si>
  <si>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</si>
  <si>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</si>
  <si>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</si>
  <si>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</si>
  <si>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</si>
  <si>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</si>
  <si>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</si>
  <si>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</si>
  <si>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</si>
  <si>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</si>
  <si>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</si>
  <si>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</si>
  <si>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</si>
  <si>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</si>
  <si>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</si>
  <si>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</si>
  <si>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</si>
  <si>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</si>
  <si>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</si>
  <si>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</si>
  <si>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</si>
  <si>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</si>
  <si>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</si>
  <si>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</si>
  <si>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</si>
  <si>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</si>
  <si>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</si>
  <si>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</si>
  <si>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</si>
  <si>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</si>
  <si>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</si>
  <si>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</si>
  <si>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</si>
  <si>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</si>
  <si>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</si>
  <si>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</si>
  <si>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</si>
  <si>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</si>
  <si>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</si>
  <si>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</si>
  <si>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</si>
  <si>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</si>
  <si>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</si>
  <si>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</si>
  <si>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</si>
  <si>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</si>
  <si>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</si>
  <si>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</si>
  <si>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</si>
  <si>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</si>
  <si>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</si>
  <si>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</si>
  <si>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</si>
  <si>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</si>
  <si>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</si>
  <si>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</si>
  <si>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</si>
  <si>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</si>
  <si>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</si>
  <si>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</si>
  <si>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</si>
  <si>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</si>
  <si>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</si>
  <si>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</si>
  <si>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</si>
  <si>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</si>
  <si>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</si>
  <si>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</si>
  <si>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</si>
  <si>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</si>
  <si>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</si>
  <si>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</si>
  <si>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</si>
  <si>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</si>
  <si>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</si>
  <si>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</si>
  <si>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</si>
  <si>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</si>
  <si>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</si>
  <si>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</si>
  <si>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</si>
  <si>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</si>
  <si>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</si>
  <si>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</si>
  <si>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</si>
  <si>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</si>
  <si>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</si>
  <si>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</si>
  <si>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</si>
  <si>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</si>
  <si>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</si>
  <si>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</si>
  <si>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</si>
  <si>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</si>
  <si>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</si>
  <si>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</si>
  <si>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</si>
  <si>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</si>
  <si>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</si>
  <si>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</si>
  <si>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</si>
  <si>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</si>
  <si>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</si>
  <si>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</si>
  <si>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</si>
  <si>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</si>
  <si>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</si>
  <si>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</si>
  <si>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</si>
  <si>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</si>
  <si>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</si>
  <si>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</si>
  <si>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</si>
  <si>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</si>
  <si>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</si>
  <si>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</si>
  <si>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</si>
  <si>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</si>
  <si>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</si>
  <si>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</si>
  <si>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</si>
  <si>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</si>
  <si>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</si>
  <si>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</si>
  <si>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</si>
  <si>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</si>
  <si>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</si>
  <si>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</si>
  <si>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</si>
  <si>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</si>
  <si>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</si>
  <si>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</si>
  <si>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</si>
  <si>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</si>
  <si>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</si>
  <si>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</si>
  <si>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</si>
  <si>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</si>
  <si>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</si>
  <si>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</si>
  <si>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</si>
  <si>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</si>
  <si>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</si>
  <si>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</si>
  <si>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</si>
  <si>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</si>
  <si>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</si>
  <si>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</si>
  <si>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</si>
  <si>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</si>
  <si>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</si>
  <si>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</si>
  <si>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</si>
  <si>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</si>
  <si>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</si>
  <si>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</si>
  <si>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</si>
  <si>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</si>
  <si>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</si>
  <si>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</si>
  <si>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</si>
  <si>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</si>
  <si>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</si>
  <si>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</si>
  <si>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</si>
  <si>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</si>
  <si>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</si>
  <si>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</si>
  <si>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</si>
  <si>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</si>
  <si>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</si>
  <si>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</si>
  <si>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</si>
  <si>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</si>
  <si>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</si>
  <si>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</si>
  <si>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</si>
  <si>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</si>
  <si>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</si>
  <si>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</si>
  <si>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</si>
  <si>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</si>
  <si>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</si>
  <si>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</si>
  <si>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</si>
  <si>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</si>
  <si>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</si>
  <si>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</si>
  <si>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</si>
  <si>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</si>
  <si>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</si>
  <si>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</si>
  <si>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</si>
  <si>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</si>
  <si>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</si>
  <si>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</si>
  <si>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</si>
  <si>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</si>
  <si>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</si>
  <si>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</si>
  <si>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</si>
  <si>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</si>
  <si>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</si>
  <si>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</si>
  <si>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</si>
  <si>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</si>
  <si>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</si>
  <si>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</si>
  <si>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</si>
  <si>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</si>
  <si>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</si>
  <si>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</si>
  <si>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</si>
  <si>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</si>
  <si>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</si>
  <si>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</si>
  <si>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</si>
  <si>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</si>
  <si>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</si>
  <si>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</si>
  <si>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</si>
  <si>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</si>
  <si>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</si>
  <si>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</si>
  <si>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</si>
  <si>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</si>
  <si>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</si>
  <si>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</si>
  <si>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</si>
  <si>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</si>
  <si>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</si>
  <si>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</si>
  <si>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</si>
  <si>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</si>
  <si>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</si>
  <si>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</si>
  <si>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</si>
  <si>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</si>
  <si>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</si>
  <si>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</si>
  <si>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</si>
  <si>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</si>
  <si>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</si>
  <si>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</si>
  <si>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</si>
  <si>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</si>
  <si>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</si>
  <si>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</si>
  <si>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</si>
  <si>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</si>
  <si>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</si>
  <si>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</si>
  <si>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</si>
  <si>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</si>
  <si>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</si>
  <si>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</si>
  <si>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</si>
  <si>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</si>
  <si>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</si>
  <si>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</si>
  <si>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</si>
  <si>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</si>
  <si>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</si>
  <si>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</si>
  <si>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</si>
  <si>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</si>
  <si>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</si>
  <si>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</si>
  <si>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</si>
  <si>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</si>
  <si>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</si>
  <si>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</si>
  <si>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</si>
  <si>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</si>
  <si>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</si>
  <si>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</si>
  <si>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</si>
  <si>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</si>
  <si>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</si>
  <si>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</si>
  <si>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</si>
  <si>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</si>
  <si>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</si>
  <si>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</si>
  <si>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</si>
  <si>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</si>
  <si>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</si>
  <si>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</si>
  <si>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</si>
  <si>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</si>
  <si>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</si>
  <si>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</si>
  <si>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</si>
  <si>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</si>
  <si>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</si>
  <si>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</si>
  <si>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</si>
  <si>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</si>
  <si>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</si>
  <si>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</si>
  <si>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</si>
  <si>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</si>
  <si>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</si>
  <si>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</si>
  <si>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</si>
  <si>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</si>
  <si>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</si>
  <si>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</si>
  <si>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</si>
  <si>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</si>
  <si>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</si>
  <si>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</si>
  <si>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</si>
  <si>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</si>
  <si>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</si>
  <si>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</si>
  <si>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</si>
  <si>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</si>
  <si>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</si>
  <si>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</si>
  <si>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</si>
  <si>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</si>
  <si>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</si>
  <si>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</si>
  <si>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</si>
  <si>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</si>
  <si>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</si>
  <si>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</si>
  <si>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</si>
  <si>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</si>
  <si>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</si>
  <si>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</si>
  <si>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</si>
  <si>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</si>
  <si>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</si>
  <si>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</si>
  <si>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</si>
  <si>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</si>
  <si>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</si>
  <si>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</si>
  <si>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</si>
  <si>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</si>
  <si>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</si>
  <si>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</si>
  <si>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</si>
  <si>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</si>
  <si>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</si>
  <si>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</si>
  <si>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</si>
  <si>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</si>
  <si>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</si>
  <si>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</si>
  <si>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</si>
  <si>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</si>
  <si>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</si>
  <si>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</si>
  <si>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</si>
  <si>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</si>
  <si>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</si>
  <si>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</si>
  <si>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</si>
  <si>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</si>
  <si>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</si>
  <si>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</si>
  <si>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</si>
  <si>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</si>
  <si>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</si>
  <si>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</si>
  <si>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</si>
  <si>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</si>
  <si>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</si>
  <si>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</si>
  <si>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</si>
  <si>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</si>
  <si>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</si>
  <si>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</si>
  <si>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</si>
  <si>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</si>
  <si>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</si>
  <si>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</si>
  <si>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</si>
  <si>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</si>
  <si>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</si>
  <si>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</si>
  <si>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</si>
  <si>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</si>
  <si>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</si>
  <si>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</si>
  <si>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</si>
  <si>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</si>
  <si>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</si>
  <si>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</si>
  <si>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</si>
  <si>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</si>
  <si>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</si>
  <si>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</si>
  <si>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</si>
  <si>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</si>
  <si>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</si>
  <si>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</si>
  <si>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</si>
  <si>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</si>
  <si>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</si>
  <si>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</si>
  <si>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</si>
  <si>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</si>
  <si>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</si>
  <si>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</si>
  <si>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</si>
  <si>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</si>
  <si>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</si>
  <si>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</si>
  <si>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</si>
  <si>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</si>
  <si>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</si>
  <si>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</si>
  <si>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</si>
  <si>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</si>
  <si>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</si>
  <si>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</si>
  <si>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</si>
  <si>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</si>
  <si>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</si>
  <si>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</si>
  <si>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</si>
  <si>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</si>
  <si>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</si>
  <si>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</si>
  <si>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</si>
  <si>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</si>
  <si>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</si>
  <si>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</si>
  <si>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</si>
  <si>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</si>
  <si>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</si>
  <si>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</si>
  <si>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</si>
  <si>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</si>
  <si>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</si>
  <si>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</si>
  <si>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</si>
  <si>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</si>
  <si>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</si>
  <si>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</si>
  <si>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</si>
  <si>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</si>
  <si>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</si>
  <si>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</si>
  <si>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</si>
  <si>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</si>
  <si>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</si>
  <si>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</si>
  <si>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</si>
  <si>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</si>
  <si>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</si>
  <si>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</si>
  <si>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</si>
  <si>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</si>
  <si>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</si>
  <si>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</si>
  <si>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</si>
  <si>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</si>
  <si>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</si>
  <si>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</si>
  <si>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</si>
  <si>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</si>
  <si>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</si>
  <si>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</si>
  <si>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</si>
  <si>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</si>
  <si>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</si>
  <si>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</si>
  <si>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</si>
  <si>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</si>
  <si>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</si>
  <si>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</si>
  <si>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</si>
  <si>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</si>
  <si>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</si>
  <si>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</si>
  <si>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</si>
  <si>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</si>
  <si>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</si>
  <si>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</si>
  <si>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</si>
  <si>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</si>
  <si>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</si>
  <si>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</si>
  <si>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</si>
  <si>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</si>
  <si>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</si>
  <si>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</si>
  <si>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</si>
  <si>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</si>
  <si>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</si>
  <si>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</si>
  <si>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</si>
  <si>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</si>
  <si>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</si>
  <si>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</si>
  <si>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</si>
  <si>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</si>
  <si>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</si>
  <si>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</si>
  <si>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</si>
  <si>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</si>
  <si>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</si>
  <si>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</si>
  <si>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</si>
  <si>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</si>
  <si>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</si>
  <si>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</si>
  <si>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</si>
  <si>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</si>
  <si>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</si>
  <si>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</si>
  <si>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</si>
  <si>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</si>
  <si>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</si>
  <si>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</si>
  <si>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</si>
  <si>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</si>
  <si>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</si>
  <si>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</si>
  <si>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</si>
  <si>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</si>
  <si>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</si>
  <si>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</si>
  <si>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</si>
  <si>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</si>
  <si>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</si>
  <si>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</si>
  <si>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</si>
  <si>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</si>
  <si>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</si>
  <si>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</si>
  <si>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</si>
  <si>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</si>
  <si>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</si>
  <si>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</si>
  <si>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</si>
  <si>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</si>
  <si>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</si>
  <si>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</si>
  <si>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</si>
  <si>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</si>
  <si>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</si>
  <si>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</si>
  <si>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</si>
  <si>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</si>
  <si>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</si>
  <si>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</si>
  <si>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</si>
  <si>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</si>
  <si>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</si>
  <si>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</si>
  <si>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</si>
  <si>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</si>
  <si>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</si>
  <si>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</si>
  <si>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</si>
  <si>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</si>
  <si>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</si>
  <si>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</si>
  <si>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</si>
  <si>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</si>
  <si>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</si>
  <si>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</si>
  <si>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</si>
  <si>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</si>
  <si>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</si>
  <si>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</si>
  <si>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</si>
  <si>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</si>
  <si>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</si>
  <si>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</si>
  <si>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</si>
  <si>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</si>
  <si>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</si>
  <si>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</si>
  <si>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</si>
  <si>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</si>
  <si>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</si>
  <si>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</si>
  <si>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</si>
  <si>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</si>
  <si>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</si>
  <si>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</si>
  <si>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</si>
  <si>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</si>
  <si>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</si>
  <si>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</si>
  <si>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</si>
  <si>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</si>
  <si>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</si>
  <si>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</si>
  <si>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</si>
  <si>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</si>
  <si>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</si>
  <si>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</si>
  <si>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</si>
  <si>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</si>
  <si>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</si>
  <si>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</si>
  <si>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</si>
  <si>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</si>
  <si>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</si>
  <si>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</si>
  <si>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</si>
  <si>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</si>
  <si>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</si>
  <si>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</si>
  <si>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</si>
  <si>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</si>
  <si>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</si>
  <si>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</si>
  <si>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</si>
  <si>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</si>
  <si>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</si>
  <si>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</si>
  <si>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</si>
  <si>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</si>
  <si>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</si>
  <si>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</si>
  <si>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</si>
  <si>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</si>
  <si>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</si>
  <si>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</si>
  <si>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</si>
  <si>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</si>
  <si>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</si>
  <si>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</si>
  <si>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</si>
  <si>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</si>
  <si>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</si>
  <si>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</si>
  <si>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</si>
  <si>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</si>
  <si>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</si>
  <si>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</si>
  <si>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</si>
  <si>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</si>
  <si>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</si>
  <si>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</si>
  <si>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</si>
  <si>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</si>
  <si>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</si>
  <si>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</si>
  <si>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</si>
  <si>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</si>
  <si>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</si>
  <si>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</si>
  <si>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</si>
  <si>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</si>
  <si>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</si>
  <si>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</si>
  <si>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</si>
  <si>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</si>
  <si>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</si>
  <si>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</si>
  <si>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</si>
  <si>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</si>
  <si>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</si>
  <si>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</si>
  <si>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</si>
  <si>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</si>
  <si>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</si>
  <si>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</si>
  <si>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</si>
  <si>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</si>
  <si>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</si>
  <si>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</si>
  <si>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</si>
  <si>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</si>
  <si>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</si>
  <si>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</si>
  <si>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</si>
  <si>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</si>
  <si>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</si>
  <si>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</si>
  <si>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</si>
  <si>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</si>
  <si>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</si>
  <si>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</si>
  <si>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</si>
  <si>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</si>
  <si>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</si>
  <si>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</si>
  <si>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</si>
  <si>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</si>
  <si>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</si>
  <si>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</si>
  <si>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</si>
  <si>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</si>
  <si>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</si>
  <si>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</si>
  <si>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</si>
  <si>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</si>
  <si>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</si>
  <si>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</si>
  <si>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</si>
  <si>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</si>
  <si>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</si>
  <si>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</si>
  <si>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</si>
  <si>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</si>
  <si>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</si>
  <si>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</si>
  <si>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</si>
  <si>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</si>
  <si>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</si>
  <si>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</si>
  <si>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</si>
  <si>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</si>
  <si>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</si>
  <si>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</si>
  <si>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</si>
  <si>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</si>
  <si>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</si>
  <si>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</si>
  <si>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</si>
  <si>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</si>
  <si>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</si>
  <si>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</si>
  <si>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</si>
  <si>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</si>
  <si>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</si>
  <si>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</si>
  <si>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</si>
  <si>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</si>
  <si>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</si>
  <si>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</si>
  <si>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</si>
  <si>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</si>
  <si>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</si>
  <si>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</si>
  <si>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</si>
  <si>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</si>
  <si>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</si>
  <si>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</si>
  <si>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</si>
  <si>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</si>
  <si>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</si>
  <si>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</si>
  <si>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</si>
  <si>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</si>
  <si>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</si>
  <si>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</si>
  <si>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</si>
  <si>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</si>
  <si>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</si>
  <si>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</si>
  <si>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</si>
  <si>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</si>
  <si>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</si>
  <si>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</si>
  <si>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</si>
  <si>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</si>
  <si>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</si>
  <si>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</si>
  <si>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</si>
  <si>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</si>
  <si>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</si>
  <si>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</si>
  <si>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</si>
  <si>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</si>
  <si>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</si>
  <si>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</si>
  <si>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</si>
  <si>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</si>
  <si>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</si>
  <si>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</si>
  <si>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</si>
  <si>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</si>
  <si>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</si>
  <si>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</si>
  <si>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</si>
  <si>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</si>
  <si>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</si>
  <si>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</si>
  <si>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</si>
  <si>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</si>
  <si>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</si>
  <si>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</si>
  <si>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</si>
  <si>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</si>
  <si>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</si>
  <si>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</si>
  <si>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</si>
  <si>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</si>
  <si>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</si>
  <si>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</si>
  <si>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</si>
  <si>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</si>
  <si>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</si>
  <si>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</si>
  <si>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</si>
  <si>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</si>
  <si>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</si>
  <si>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</si>
  <si>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</si>
  <si>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</si>
  <si>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</si>
  <si>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</si>
  <si>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</si>
  <si>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</si>
  <si>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</si>
  <si>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</si>
  <si>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</si>
  <si>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</si>
  <si>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</si>
  <si>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</si>
  <si>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</si>
  <si>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</si>
  <si>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</si>
  <si>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</si>
  <si>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</si>
  <si>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</si>
  <si>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</si>
  <si>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</si>
  <si>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</si>
  <si>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</si>
  <si>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</si>
  <si>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</si>
  <si>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</si>
  <si>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</si>
  <si>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</si>
  <si>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</si>
  <si>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</si>
  <si>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</si>
  <si>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</si>
  <si>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</si>
  <si>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</si>
  <si>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</si>
  <si>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</si>
  <si>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</si>
  <si>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</si>
  <si>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</si>
  <si>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</si>
  <si>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</si>
  <si>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</si>
  <si>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</si>
  <si>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</si>
  <si>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</si>
  <si>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</si>
  <si>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</si>
  <si>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</si>
  <si>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</si>
  <si>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</si>
  <si>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</si>
  <si>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</si>
  <si>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</si>
  <si>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</si>
  <si>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</si>
  <si>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</si>
  <si>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</si>
  <si>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</si>
  <si>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</si>
  <si>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</si>
  <si>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</si>
  <si>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</si>
  <si>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</si>
  <si>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</si>
  <si>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</si>
  <si>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</si>
  <si>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</si>
  <si>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</si>
  <si>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</si>
  <si>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</si>
  <si>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</si>
  <si>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</si>
  <si>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</si>
  <si>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</si>
  <si>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</si>
  <si>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</si>
  <si>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</si>
  <si>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</si>
  <si>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</si>
  <si>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</si>
  <si>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</si>
  <si>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</si>
  <si>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</si>
  <si>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</si>
  <si>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</si>
  <si>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</si>
  <si>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</si>
  <si>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</si>
  <si>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</si>
  <si>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</si>
  <si>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</si>
  <si>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</si>
  <si>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</si>
  <si>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</si>
  <si>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</si>
  <si>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</si>
  <si>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</si>
  <si>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</si>
  <si>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</si>
  <si>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</si>
  <si>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</si>
  <si>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</si>
  <si>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</si>
  <si>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</si>
  <si>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</si>
  <si>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</si>
  <si>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</si>
  <si>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</si>
  <si>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</si>
  <si>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</si>
  <si>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</si>
  <si>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</si>
  <si>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</si>
  <si>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</si>
  <si>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</si>
  <si>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</si>
  <si>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</si>
  <si>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</si>
  <si>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</si>
  <si>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</si>
  <si>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</si>
  <si>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</si>
  <si>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</si>
  <si>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</si>
  <si>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</si>
  <si>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</si>
  <si>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</si>
  <si>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</si>
  <si>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</si>
  <si>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</si>
  <si>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</si>
  <si>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</si>
  <si>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</si>
  <si>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</si>
  <si>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</si>
  <si>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</si>
  <si>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</si>
  <si>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</si>
  <si>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</si>
  <si>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</si>
  <si>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</si>
  <si>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</si>
  <si>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</si>
  <si>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</si>
  <si>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</si>
  <si>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</si>
  <si>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</si>
  <si>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</si>
  <si>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</si>
  <si>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</si>
  <si>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</si>
  <si>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</si>
  <si>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</si>
  <si>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</si>
  <si>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</si>
  <si>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</si>
  <si>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</si>
  <si>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</si>
  <si>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</si>
  <si>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</si>
  <si>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</si>
  <si>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</si>
  <si>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</si>
  <si>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</si>
  <si>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</si>
  <si>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</si>
  <si>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</si>
  <si>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</si>
  <si>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</si>
  <si>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</si>
  <si>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</si>
  <si>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</si>
  <si>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</si>
  <si>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</si>
  <si>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</si>
  <si>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</si>
  <si>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</si>
  <si>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</si>
  <si>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</si>
  <si>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</si>
  <si>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</si>
  <si>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</si>
  <si>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</si>
  <si>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</si>
  <si>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</si>
  <si>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</si>
  <si>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</si>
  <si>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</si>
  <si>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</si>
  <si>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</si>
  <si>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</si>
  <si>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</si>
  <si>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</si>
  <si>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</si>
  <si>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</si>
  <si>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</si>
  <si>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</si>
  <si>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</si>
  <si>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</si>
  <si>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</si>
  <si>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</si>
  <si>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</si>
  <si>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</si>
  <si>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</si>
  <si>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</si>
  <si>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</si>
  <si>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</si>
  <si>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</si>
  <si>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</si>
  <si>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</si>
  <si>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</si>
  <si>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</si>
  <si>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</si>
  <si>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</si>
  <si>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</si>
  <si>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</si>
  <si>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</si>
  <si>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</si>
  <si>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</si>
  <si>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</si>
  <si>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</si>
  <si>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</si>
  <si>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</si>
  <si>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</si>
  <si>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</si>
  <si>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</si>
  <si>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</si>
  <si>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</si>
  <si>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</si>
  <si>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</si>
  <si>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</si>
  <si>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</si>
  <si>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</si>
  <si>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</si>
  <si>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</si>
  <si>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</si>
  <si>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</si>
  <si>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</si>
  <si>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</si>
  <si>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</si>
  <si>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</si>
  <si>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</si>
  <si>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</si>
  <si>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</si>
  <si>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</si>
  <si>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</si>
  <si>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</si>
  <si>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</si>
  <si>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</si>
  <si>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</si>
  <si>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</si>
  <si>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</si>
  <si>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</si>
  <si>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</si>
  <si>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</si>
  <si>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</si>
  <si>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</si>
  <si>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</si>
  <si>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</si>
  <si>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</si>
  <si>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</si>
  <si>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</si>
  <si>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</si>
  <si>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</si>
  <si>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</si>
  <si>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</si>
  <si>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</si>
  <si>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</si>
  <si>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</si>
  <si>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</si>
  <si>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</si>
  <si>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</si>
  <si>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</si>
  <si>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</si>
  <si>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</si>
  <si>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</si>
  <si>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</si>
  <si>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</si>
  <si>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</si>
  <si>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</si>
  <si>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</si>
  <si>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</si>
  <si>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</si>
  <si>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</si>
  <si>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</si>
  <si>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</si>
  <si>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</si>
  <si>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</si>
  <si>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</si>
  <si>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</si>
  <si>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</si>
  <si>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</si>
  <si>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</si>
  <si>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</si>
  <si>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</si>
  <si>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</si>
  <si>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</si>
  <si>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</si>
  <si>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</si>
  <si>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</si>
  <si>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</si>
  <si>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</si>
  <si>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</si>
  <si>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</si>
  <si>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</si>
  <si>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</si>
  <si>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</si>
  <si>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</si>
  <si>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</si>
  <si>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</si>
  <si>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</si>
  <si>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</si>
  <si>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</si>
  <si>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</si>
  <si>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</si>
  <si>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</si>
  <si>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</si>
  <si>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</si>
  <si>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</si>
  <si>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</si>
  <si>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</si>
  <si>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</si>
  <si>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</si>
  <si>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</si>
  <si>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</si>
  <si>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</si>
  <si>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</si>
  <si>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</si>
  <si>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</si>
  <si>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</si>
  <si>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</si>
  <si>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</si>
  <si>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</si>
  <si>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</si>
  <si>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</si>
  <si>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</si>
  <si>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</si>
  <si>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</si>
  <si>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</si>
  <si>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</si>
  <si>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</si>
  <si>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</si>
  <si>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</si>
  <si>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</si>
  <si>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</si>
  <si>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</si>
  <si>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</si>
  <si>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</si>
  <si>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</si>
  <si>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</si>
  <si>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</si>
  <si>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</si>
  <si>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</si>
  <si>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</si>
  <si>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</si>
  <si>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</si>
  <si>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</si>
  <si>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</si>
  <si>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</si>
  <si>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</si>
  <si>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</si>
  <si>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</si>
  <si>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</si>
  <si>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</si>
  <si>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</si>
  <si>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</si>
  <si>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</si>
  <si>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</si>
  <si>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</si>
  <si>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</si>
  <si>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</si>
  <si>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</si>
  <si>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</si>
  <si>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</si>
  <si>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</si>
  <si>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</si>
  <si>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</si>
  <si>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</si>
  <si>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</si>
  <si>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</si>
  <si>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</si>
  <si>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</si>
  <si>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</si>
  <si>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</si>
  <si>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</si>
  <si>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</si>
  <si>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</si>
  <si>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</si>
  <si>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</si>
  <si>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</si>
  <si>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</si>
  <si>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</si>
  <si>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</si>
  <si>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</si>
  <si>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</si>
  <si>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</si>
  <si>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</si>
  <si>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</si>
  <si>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</si>
  <si>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</si>
  <si>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</si>
  <si>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</si>
  <si>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</si>
  <si>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</si>
  <si>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</si>
  <si>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</si>
  <si>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</si>
  <si>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</si>
  <si>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</si>
  <si>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</si>
  <si>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</si>
  <si>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</si>
  <si>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</si>
  <si>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</si>
  <si>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</si>
  <si>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</si>
  <si>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</si>
  <si>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</si>
  <si>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</si>
  <si>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</si>
  <si>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</si>
  <si>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</si>
  <si>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</si>
  <si>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</si>
  <si>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</si>
  <si>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</si>
  <si>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</si>
  <si>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</si>
  <si>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</si>
  <si>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</si>
  <si>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</si>
  <si>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</si>
  <si>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</si>
  <si>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</si>
  <si>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</si>
  <si>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</si>
  <si>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</si>
  <si>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</si>
  <si>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</si>
  <si>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</si>
  <si>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</si>
  <si>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</si>
  <si>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</si>
  <si>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</si>
  <si>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</si>
  <si>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</si>
  <si>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</si>
  <si>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</si>
  <si>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</si>
  <si>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</si>
  <si>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</si>
  <si>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</si>
  <si>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</si>
  <si>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</si>
  <si>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</si>
  <si>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</si>
  <si>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</si>
  <si>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</si>
  <si>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</si>
  <si>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</si>
  <si>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</si>
  <si>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</si>
  <si>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</si>
  <si>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</si>
  <si>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</si>
  <si>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</si>
  <si>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</si>
  <si>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</si>
  <si>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</si>
  <si>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</si>
  <si>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</si>
  <si>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</si>
  <si>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</si>
  <si>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</si>
  <si>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</si>
  <si>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</si>
  <si>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</si>
  <si>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</si>
  <si>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</si>
  <si>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</si>
  <si>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</si>
  <si>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</si>
  <si>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</si>
  <si>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</si>
  <si>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</si>
  <si>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</si>
  <si>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</si>
  <si>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</si>
  <si>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</si>
  <si>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</si>
  <si>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</si>
  <si>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</si>
  <si>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</si>
  <si>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</si>
  <si>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</si>
  <si>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</si>
  <si>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</si>
  <si>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</si>
  <si>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</si>
  <si>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</si>
  <si>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</si>
  <si>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</si>
  <si>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</si>
  <si>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</si>
  <si>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</si>
  <si>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</si>
  <si>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</si>
  <si>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</si>
  <si>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</si>
  <si>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</si>
  <si>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</si>
  <si>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</si>
  <si>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</si>
  <si>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</si>
  <si>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</si>
  <si>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</si>
  <si>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</si>
  <si>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</si>
  <si>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</si>
  <si>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</si>
  <si>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</si>
  <si>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</si>
  <si>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</si>
  <si>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</si>
  <si>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</si>
  <si>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</si>
  <si>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</si>
  <si>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</si>
  <si>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</si>
  <si>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</si>
  <si>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</si>
  <si>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</si>
  <si>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</si>
  <si>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</si>
  <si>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</si>
  <si>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</si>
  <si>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</si>
  <si>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</si>
  <si>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</si>
  <si>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</si>
  <si>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</si>
  <si>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</si>
  <si>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</si>
  <si>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</si>
  <si>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</si>
  <si>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</si>
  <si>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</si>
  <si>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</si>
  <si>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</si>
  <si>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</si>
  <si>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</si>
  <si>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</si>
  <si>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</si>
  <si>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</si>
  <si>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</si>
  <si>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</si>
  <si>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</si>
  <si>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</si>
  <si>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</si>
  <si>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</si>
  <si>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</si>
  <si>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</si>
  <si>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</si>
  <si>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</si>
  <si>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</si>
  <si>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</si>
  <si>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</si>
  <si>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</si>
  <si>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</si>
  <si>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</si>
  <si>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</si>
  <si>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</si>
  <si>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</si>
  <si>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</si>
  <si>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</si>
  <si>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</si>
  <si>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</si>
  <si>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</si>
  <si>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</si>
  <si>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</si>
  <si>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</si>
  <si>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</si>
  <si>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</si>
  <si>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</si>
  <si>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</si>
  <si>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</si>
  <si>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</si>
  <si>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</si>
  <si>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</si>
  <si>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</si>
  <si>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</si>
  <si>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</si>
  <si>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</si>
  <si>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</si>
  <si>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</si>
  <si>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</si>
  <si>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</si>
  <si>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</si>
  <si>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</si>
  <si>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</si>
  <si>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</si>
  <si>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</si>
  <si>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</si>
  <si>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</si>
  <si>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</si>
  <si>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</si>
  <si>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</si>
  <si>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</si>
  <si>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</si>
  <si>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</si>
  <si>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</si>
  <si>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</si>
  <si>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</si>
  <si>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</si>
  <si>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</si>
  <si>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</si>
  <si>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</si>
  <si>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</si>
  <si>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</si>
  <si>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</si>
  <si>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</si>
  <si>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</si>
  <si>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</si>
  <si>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</si>
  <si>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</si>
  <si>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</si>
  <si>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</si>
  <si>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</si>
  <si>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</si>
  <si>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</si>
  <si>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</si>
  <si>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</si>
  <si>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</si>
  <si>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</si>
  <si>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</si>
  <si>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</si>
  <si>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</si>
  <si>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</si>
  <si>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</si>
  <si>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</si>
  <si>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</si>
  <si>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</si>
  <si>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</si>
  <si>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</si>
  <si>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</si>
  <si>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</si>
  <si>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</si>
  <si>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</si>
  <si>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</si>
  <si>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</si>
  <si>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</si>
  <si>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</si>
  <si>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</si>
  <si>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</si>
  <si>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</si>
  <si>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</si>
  <si>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</si>
  <si>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</si>
  <si>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</si>
  <si>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</si>
  <si>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</si>
  <si>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</si>
  <si>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</si>
  <si>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</si>
  <si>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</si>
  <si>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</si>
  <si>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</si>
  <si>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</si>
  <si>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</si>
  <si>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</si>
  <si>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</si>
  <si>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</si>
  <si>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</si>
  <si>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</si>
  <si>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</si>
  <si>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</si>
  <si>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</si>
  <si>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</si>
  <si>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</si>
  <si>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</si>
  <si>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</si>
  <si>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</si>
  <si>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</si>
  <si>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</si>
  <si>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</si>
  <si>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</si>
  <si>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</si>
  <si>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</si>
  <si>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</si>
  <si>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</si>
  <si>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</si>
  <si>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</si>
  <si>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</si>
  <si>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</si>
  <si>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</si>
  <si>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</si>
  <si>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</si>
  <si>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</si>
  <si>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</si>
  <si>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</si>
  <si>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</si>
  <si>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</si>
  <si>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</si>
  <si>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</si>
  <si>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</si>
  <si>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</si>
  <si>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</si>
  <si>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</si>
  <si>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</si>
  <si>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</si>
  <si>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</si>
  <si>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</si>
  <si>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</si>
  <si>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</si>
  <si>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</si>
  <si>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</si>
  <si>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</si>
  <si>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</si>
  <si>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</si>
  <si>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</si>
  <si>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</si>
  <si>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</si>
  <si>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</si>
  <si>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</si>
  <si>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</si>
  <si>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</si>
  <si>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</si>
  <si>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</si>
  <si>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</si>
  <si>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</si>
  <si>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</si>
  <si>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</si>
  <si>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</si>
  <si>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</si>
  <si>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</si>
  <si>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</si>
  <si>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</si>
  <si>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</si>
  <si>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</si>
  <si>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</si>
  <si>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</si>
  <si>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</si>
  <si>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</si>
  <si>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</si>
  <si>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</si>
  <si>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</si>
  <si>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</si>
  <si>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</si>
  <si>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</si>
  <si>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</si>
  <si>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</si>
  <si>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</si>
  <si>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</si>
  <si>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</si>
  <si>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</si>
  <si>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</si>
  <si>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</si>
  <si>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</si>
  <si>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</si>
  <si>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</si>
  <si>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</si>
  <si>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</si>
  <si>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</si>
  <si>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</si>
  <si>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</si>
  <si>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</si>
  <si>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</si>
  <si>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</si>
  <si>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</si>
  <si>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</si>
  <si>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</si>
  <si>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</si>
  <si>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</si>
  <si>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</si>
  <si>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</si>
  <si>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</si>
  <si>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</si>
  <si>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</si>
  <si>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</si>
  <si>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</si>
  <si>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</si>
  <si>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</si>
  <si>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</si>
  <si>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</si>
  <si>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</si>
  <si>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</si>
  <si>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</si>
  <si>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</si>
  <si>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</si>
  <si>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</si>
  <si>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</si>
  <si>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</si>
  <si>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</si>
  <si>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</si>
  <si>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</si>
  <si>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</si>
  <si>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</si>
  <si>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</si>
  <si>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</si>
  <si>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</si>
  <si>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</si>
  <si>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</si>
  <si>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</si>
  <si>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</si>
  <si>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</si>
  <si>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</si>
  <si>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</si>
  <si>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</si>
  <si>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</si>
  <si>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</si>
  <si>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</si>
  <si>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</si>
  <si>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</si>
  <si>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</si>
  <si>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</si>
  <si>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</si>
  <si>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</si>
  <si>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</si>
  <si>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</si>
  <si>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</si>
  <si>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</si>
  <si>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</si>
  <si>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</si>
  <si>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</si>
  <si>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</si>
  <si>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</si>
  <si>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</si>
  <si>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</si>
  <si>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</si>
  <si>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</si>
  <si>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</si>
  <si>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</si>
  <si>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</si>
  <si>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</si>
  <si>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</si>
  <si>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</si>
  <si>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</si>
  <si>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</si>
  <si>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</si>
  <si>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</si>
  <si>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</si>
  <si>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</si>
  <si>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</si>
  <si>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</si>
  <si>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</si>
  <si>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</si>
  <si>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</si>
  <si>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</si>
  <si>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</si>
  <si>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</si>
  <si>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</si>
  <si>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</si>
  <si>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</si>
  <si>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</si>
  <si>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</si>
  <si>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</si>
  <si>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</si>
  <si>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</si>
  <si>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</si>
  <si>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</si>
  <si>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</si>
  <si>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</si>
  <si>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</si>
  <si>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</si>
  <si>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</si>
  <si>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</si>
  <si>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</si>
  <si>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</si>
  <si>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</si>
  <si>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</si>
  <si>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</si>
  <si>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</si>
  <si>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</si>
  <si>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</si>
  <si>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</si>
  <si>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</si>
  <si>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</si>
  <si>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</si>
  <si>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</si>
  <si>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</si>
  <si>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</si>
  <si>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</si>
  <si>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</si>
  <si>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</si>
  <si>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</si>
  <si>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</si>
  <si>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</si>
  <si>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</si>
  <si>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</si>
  <si>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</si>
  <si>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</si>
  <si>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</si>
  <si>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</si>
  <si>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</si>
  <si>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</si>
  <si>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</si>
  <si>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</si>
  <si>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</si>
  <si>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</si>
  <si>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</si>
  <si>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</si>
  <si>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</si>
  <si>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</si>
  <si>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</si>
  <si>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</si>
  <si>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</si>
  <si>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</si>
  <si>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</si>
  <si>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</si>
  <si>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</si>
  <si>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</si>
  <si>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</si>
  <si>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</si>
  <si>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</si>
  <si>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</si>
  <si>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</si>
  <si>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</si>
  <si>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</si>
  <si>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</si>
  <si>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</si>
  <si>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</si>
  <si>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</si>
  <si>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</si>
  <si>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</si>
  <si>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</si>
  <si>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</si>
  <si>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</si>
  <si>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</si>
  <si>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</si>
  <si>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</si>
  <si>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</si>
  <si>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</si>
  <si>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</si>
  <si>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</si>
  <si>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</si>
  <si>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</si>
  <si>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</si>
  <si>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</si>
  <si>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</si>
  <si>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</si>
  <si>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</si>
  <si>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</si>
  <si>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</si>
  <si>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</si>
  <si>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</si>
  <si>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</si>
  <si>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</si>
  <si>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</si>
  <si>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</si>
  <si>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</si>
  <si>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</si>
  <si>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</si>
  <si>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</si>
  <si>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</si>
  <si>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</si>
  <si>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</si>
  <si>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</si>
  <si>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</si>
  <si>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</si>
  <si>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</si>
  <si>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</si>
  <si>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</si>
  <si>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</si>
  <si>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</si>
  <si>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</si>
  <si>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</si>
  <si>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</si>
  <si>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</si>
  <si>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</si>
  <si>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</si>
  <si>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</si>
  <si>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</si>
  <si>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</si>
  <si>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</si>
  <si>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</si>
  <si>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</si>
  <si>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</si>
  <si>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</si>
  <si>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</si>
  <si>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</si>
  <si>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</si>
  <si>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</si>
  <si>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</si>
  <si>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</si>
  <si>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</si>
  <si>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</si>
  <si>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</si>
  <si>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</si>
  <si>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</si>
  <si>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</si>
  <si>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</si>
  <si>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</si>
  <si>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</si>
  <si>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</si>
  <si>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</si>
  <si>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</si>
  <si>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</si>
  <si>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</si>
  <si>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</si>
  <si>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</si>
  <si>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</si>
  <si>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</si>
  <si>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</si>
  <si>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</si>
  <si>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</si>
  <si>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</si>
  <si>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</si>
  <si>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</si>
  <si>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</si>
  <si>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</si>
  <si>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</si>
  <si>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</si>
  <si>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</si>
  <si>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</si>
  <si>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</si>
  <si>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</si>
  <si>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</si>
  <si>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</si>
  <si>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</si>
  <si>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</si>
  <si>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</si>
  <si>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</si>
  <si>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</si>
  <si>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</si>
  <si>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</si>
  <si>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</si>
  <si>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</si>
  <si>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</si>
  <si>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</si>
  <si>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</si>
  <si>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</si>
  <si>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</si>
  <si>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</si>
  <si>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</si>
  <si>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</si>
  <si>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</si>
  <si>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</si>
  <si>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</si>
  <si>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</si>
  <si>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</si>
  <si>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</si>
  <si>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</si>
  <si>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</si>
  <si>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</si>
  <si>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</si>
  <si>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</si>
  <si>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</si>
  <si>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</si>
  <si>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</si>
  <si>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</si>
  <si>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</si>
  <si>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</si>
  <si>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</si>
  <si>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</si>
  <si>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</si>
  <si>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</si>
  <si>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</si>
  <si>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</si>
  <si>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</si>
  <si>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</si>
  <si>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</si>
  <si>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</si>
  <si>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</si>
  <si>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</si>
  <si>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</si>
  <si>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</si>
  <si>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</si>
  <si>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</si>
  <si>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</si>
  <si>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</si>
  <si>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</si>
  <si>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</si>
  <si>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</si>
  <si>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</si>
  <si>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</si>
  <si>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</si>
  <si>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</si>
  <si>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</si>
  <si>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</si>
  <si>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</si>
  <si>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</si>
  <si>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</si>
  <si>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</si>
  <si>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</si>
  <si>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</si>
  <si>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</si>
  <si>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</si>
  <si>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</si>
  <si>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</si>
  <si>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</si>
  <si>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</si>
  <si>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</si>
  <si>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</si>
  <si>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</si>
  <si>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</si>
  <si>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</si>
  <si>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</si>
  <si>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</si>
  <si>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</si>
  <si>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</si>
  <si>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</si>
  <si>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</si>
  <si>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</si>
  <si>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</si>
  <si>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</si>
  <si>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</si>
  <si>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</si>
  <si>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</si>
  <si>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</si>
  <si>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</si>
  <si>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</si>
  <si>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</si>
  <si>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</si>
  <si>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</si>
  <si>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</si>
  <si>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</si>
  <si>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</si>
  <si>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</si>
  <si>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</si>
  <si>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</si>
  <si>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</si>
  <si>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</si>
  <si>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</si>
  <si>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</si>
  <si>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</si>
  <si>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</si>
  <si>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</si>
  <si>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</si>
  <si>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</si>
  <si>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</si>
  <si>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</si>
  <si>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</si>
  <si>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</si>
  <si>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</si>
  <si>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</si>
  <si>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</si>
  <si>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</si>
  <si>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</si>
  <si>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</si>
  <si>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</si>
  <si>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</si>
  <si>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</si>
  <si>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</si>
  <si>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</si>
  <si>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</si>
  <si>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</si>
  <si>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</si>
  <si>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</si>
  <si>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</si>
  <si>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</si>
  <si>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</si>
  <si>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</si>
  <si>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</si>
  <si>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</si>
  <si>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</si>
  <si>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</si>
  <si>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</si>
  <si>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</si>
  <si>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</si>
  <si>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</si>
  <si>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</si>
  <si>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</si>
  <si>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</si>
  <si>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</si>
  <si>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</si>
  <si>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</si>
  <si>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</si>
  <si>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</si>
  <si>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</si>
  <si>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</si>
  <si>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</si>
  <si>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</si>
  <si>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</si>
  <si>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</si>
  <si>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</si>
  <si>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</si>
  <si>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</si>
  <si>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</si>
  <si>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</si>
  <si>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</si>
  <si>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</si>
  <si>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</si>
  <si>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</si>
  <si>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</si>
  <si>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</si>
  <si>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</si>
  <si>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</si>
  <si>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</si>
  <si>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</si>
  <si>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</si>
  <si>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</si>
  <si>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</si>
  <si>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</si>
  <si>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</si>
  <si>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</si>
  <si>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</si>
  <si>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</si>
  <si>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</si>
  <si>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</si>
  <si>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</si>
  <si>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</si>
  <si>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</si>
  <si>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</si>
  <si>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</si>
  <si>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</si>
  <si>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</si>
  <si>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</si>
  <si>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</si>
  <si>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</si>
  <si>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</si>
  <si>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</si>
  <si>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</si>
  <si>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</si>
  <si>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</si>
  <si>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</si>
  <si>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</si>
  <si>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</si>
  <si>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</si>
  <si>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</si>
  <si>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</si>
  <si>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</si>
  <si>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</si>
  <si>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</si>
  <si>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</si>
  <si>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</si>
  <si>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</si>
  <si>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</si>
  <si>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</si>
  <si>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</si>
  <si>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</si>
  <si>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</si>
  <si>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</si>
  <si>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</si>
  <si>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</si>
  <si>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</si>
  <si>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</si>
  <si>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</si>
  <si>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</si>
  <si>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</si>
  <si>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</si>
  <si>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</si>
  <si>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</si>
  <si>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</si>
  <si>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</si>
  <si>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</si>
  <si>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</si>
  <si>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</si>
  <si>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</si>
  <si>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</si>
  <si>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</si>
  <si>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</si>
  <si>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</si>
  <si>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</si>
  <si>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</si>
  <si>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</si>
  <si>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</si>
  <si>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</si>
  <si>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</si>
  <si>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</si>
  <si>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</si>
  <si>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</si>
  <si>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</si>
  <si>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</si>
  <si>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</si>
  <si>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</si>
  <si>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</si>
  <si>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</si>
  <si>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</si>
  <si>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</si>
  <si>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</si>
  <si>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</si>
  <si>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</si>
  <si>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</si>
  <si>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</si>
  <si>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</si>
  <si>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</si>
  <si>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</si>
  <si>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</si>
  <si>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</si>
  <si>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</si>
  <si>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</si>
  <si>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</si>
  <si>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</si>
  <si>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</si>
  <si>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</si>
  <si>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</si>
  <si>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</si>
  <si>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</si>
  <si>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</si>
  <si>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</si>
  <si>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</si>
  <si>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</si>
  <si>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</si>
  <si>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</si>
  <si>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</si>
  <si>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</si>
  <si>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</si>
  <si>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</si>
  <si>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</si>
  <si>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</si>
  <si>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</si>
  <si>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</si>
  <si>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</si>
  <si>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</si>
  <si>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</si>
  <si>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</si>
  <si>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</si>
  <si>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</si>
  <si>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</si>
  <si>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</si>
  <si>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</si>
  <si>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</si>
  <si>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</si>
  <si>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</si>
  <si>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</si>
  <si>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</si>
  <si>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</si>
  <si>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</si>
  <si>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</si>
  <si>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</si>
  <si>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</si>
  <si>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</si>
  <si>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</si>
  <si>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</si>
  <si>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</si>
  <si>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</si>
  <si>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</si>
  <si>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</si>
  <si>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</si>
  <si>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</si>
  <si>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</si>
  <si>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</si>
  <si>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</si>
  <si>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</si>
  <si>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</si>
  <si>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</si>
  <si>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</si>
  <si>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</si>
  <si>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</si>
  <si>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</si>
  <si>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</si>
  <si>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</si>
  <si>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</si>
  <si>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</si>
  <si>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</si>
  <si>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</si>
  <si>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</si>
  <si>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</si>
  <si>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</si>
  <si>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</si>
  <si>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</si>
  <si>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</si>
  <si>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</si>
  <si>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</si>
  <si>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</si>
  <si>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</si>
  <si>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</si>
  <si>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</si>
  <si>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</si>
  <si>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</si>
  <si>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</si>
  <si>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</si>
  <si>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</si>
  <si>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</si>
  <si>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</si>
  <si>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</si>
  <si>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</si>
  <si>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</si>
  <si>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</si>
  <si>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</si>
  <si>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</si>
  <si>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</si>
  <si>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</si>
  <si>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</si>
  <si>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</si>
  <si>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</si>
  <si>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</si>
  <si>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</si>
  <si>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</si>
  <si>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</si>
  <si>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</si>
  <si>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</si>
  <si>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</si>
  <si>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</si>
  <si>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</si>
  <si>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</si>
  <si>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</si>
  <si>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</si>
  <si>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</si>
  <si>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</si>
  <si>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</si>
  <si>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</si>
  <si>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</si>
  <si>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</si>
  <si>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</si>
  <si>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</si>
  <si>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</si>
  <si>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</si>
  <si>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</si>
  <si>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</si>
  <si>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</si>
  <si>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</si>
  <si>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</si>
  <si>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</si>
  <si>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</si>
  <si>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</si>
  <si>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</si>
  <si>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</si>
  <si>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</si>
  <si>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</si>
  <si>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</si>
  <si>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</si>
  <si>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</si>
  <si>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</si>
  <si>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</si>
  <si>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</si>
  <si>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</si>
  <si>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</si>
  <si>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</si>
  <si>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</si>
  <si>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</si>
  <si>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</si>
  <si>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</si>
  <si>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</si>
  <si>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</si>
  <si>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</si>
  <si>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</si>
  <si>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</si>
  <si>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</si>
  <si>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</si>
  <si>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</si>
  <si>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</si>
  <si>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</si>
  <si>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</si>
  <si>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</si>
  <si>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</si>
  <si>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</si>
  <si>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</si>
  <si>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</si>
  <si>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</si>
  <si>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</si>
  <si>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</si>
  <si>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</si>
  <si>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</si>
  <si>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</si>
  <si>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</si>
  <si>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</si>
  <si>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</si>
  <si>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</si>
  <si>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</si>
  <si>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</si>
  <si>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</si>
  <si>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</si>
  <si>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</si>
  <si>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</si>
  <si>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</si>
  <si>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</si>
  <si>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</si>
  <si>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</si>
  <si>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</si>
  <si>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</si>
  <si>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</si>
  <si>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</si>
  <si>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</si>
  <si>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</si>
  <si>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</si>
  <si>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</si>
  <si>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</si>
  <si>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</si>
  <si>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</si>
  <si>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</si>
  <si>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</si>
  <si>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</si>
  <si>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</si>
  <si>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</si>
  <si>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</si>
  <si>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</si>
  <si>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</si>
  <si>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</si>
  <si>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</si>
  <si>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</si>
  <si>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</si>
  <si>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</si>
  <si>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</si>
  <si>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</si>
  <si>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</si>
  <si>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</si>
  <si>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</si>
  <si>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</si>
  <si>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</si>
  <si>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</si>
  <si>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</si>
  <si>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</si>
  <si>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</si>
  <si>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</si>
  <si>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</si>
  <si>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</si>
  <si>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</si>
  <si>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</si>
  <si>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</si>
  <si>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</si>
  <si>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</si>
  <si>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</si>
  <si>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</si>
  <si>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</si>
  <si>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</si>
  <si>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</si>
  <si>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</si>
  <si>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</si>
  <si>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</si>
  <si>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</si>
  <si>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</si>
  <si>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</si>
  <si>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</si>
  <si>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</si>
  <si>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</si>
  <si>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</si>
  <si>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</si>
  <si>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</si>
  <si>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</si>
  <si>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</si>
  <si>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</si>
  <si>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</si>
  <si>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</si>
  <si>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</si>
  <si>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</si>
  <si>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</si>
  <si>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</si>
  <si>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</si>
  <si>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</si>
  <si>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</si>
  <si>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</si>
  <si>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</si>
  <si>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</si>
  <si>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</si>
  <si>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</si>
  <si>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</si>
  <si>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</si>
  <si>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</si>
  <si>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</si>
  <si>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</si>
  <si>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</si>
  <si>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</si>
  <si>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</si>
  <si>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</si>
  <si>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</si>
  <si>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</si>
  <si>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</si>
  <si>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</si>
  <si>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</si>
  <si>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</si>
  <si>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</si>
  <si>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</si>
  <si>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</si>
  <si>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</si>
  <si>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</si>
  <si>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</si>
  <si>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</si>
  <si>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</si>
  <si>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</si>
  <si>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</si>
  <si>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</si>
  <si>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</si>
  <si>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</si>
  <si>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</si>
  <si>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</si>
  <si>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</si>
  <si>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</si>
  <si>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</si>
  <si>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</si>
  <si>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</si>
  <si>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</si>
  <si>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</si>
  <si>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</si>
  <si>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</si>
  <si>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</si>
  <si>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</si>
  <si>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</si>
  <si>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</si>
  <si>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</si>
  <si>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</si>
  <si>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</si>
  <si>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</si>
  <si>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</si>
  <si>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</si>
  <si>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</si>
  <si>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</si>
  <si>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</si>
  <si>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</si>
  <si>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</si>
  <si>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</si>
  <si>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</si>
  <si>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</si>
  <si>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</si>
  <si>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</si>
  <si>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</si>
  <si>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</si>
  <si>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</si>
  <si>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</si>
  <si>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</si>
  <si>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</si>
  <si>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</si>
  <si>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</si>
  <si>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</si>
  <si>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</si>
  <si>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</si>
  <si>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</si>
  <si>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</si>
  <si>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</si>
  <si>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</si>
  <si>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</si>
  <si>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</si>
  <si>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</si>
  <si>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</si>
  <si>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</si>
  <si>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</si>
  <si>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</si>
  <si>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</si>
  <si>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</si>
  <si>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</si>
  <si>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</si>
  <si>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</si>
  <si>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</si>
  <si>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</si>
  <si>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</si>
  <si>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</si>
  <si>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</si>
  <si>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</si>
  <si>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</si>
  <si>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</si>
  <si>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</si>
  <si>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</si>
  <si>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</si>
  <si>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</si>
  <si>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</si>
  <si>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</si>
  <si>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</si>
  <si>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</si>
  <si>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</si>
  <si>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</si>
  <si>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</si>
  <si>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</si>
  <si>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</si>
  <si>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</si>
  <si>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</si>
  <si>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</si>
  <si>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</si>
  <si>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</si>
  <si>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</si>
  <si>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</si>
  <si>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</si>
  <si>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</si>
  <si>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</si>
  <si>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</si>
  <si>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</si>
  <si>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</si>
  <si>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</si>
  <si>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</si>
  <si>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</si>
  <si>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</si>
  <si>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</si>
  <si>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</si>
  <si>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</si>
  <si>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</si>
  <si>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</si>
  <si>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</si>
  <si>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</si>
  <si>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</si>
  <si>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</si>
  <si>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</si>
  <si>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</si>
  <si>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</si>
  <si>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</si>
  <si>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</si>
  <si>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</si>
  <si>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</si>
  <si>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</si>
  <si>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</si>
  <si>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</si>
  <si>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</si>
  <si>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</si>
  <si>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</si>
  <si>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</si>
  <si>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</si>
  <si>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</si>
  <si>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</si>
  <si>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</si>
  <si>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</si>
  <si>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</si>
  <si>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</si>
  <si>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</si>
  <si>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</si>
  <si>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</si>
  <si>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</si>
  <si>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</si>
  <si>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</si>
  <si>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</si>
  <si>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</si>
  <si>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</si>
  <si>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</si>
  <si>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</si>
  <si>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</si>
  <si>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</si>
  <si>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</si>
  <si>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</si>
  <si>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</si>
  <si>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</si>
  <si>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</si>
  <si>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</si>
  <si>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</si>
  <si>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</si>
  <si>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</si>
  <si>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</si>
  <si>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</si>
  <si>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</si>
  <si>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</si>
  <si>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</si>
  <si>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</si>
  <si>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</si>
  <si>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</si>
  <si>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</si>
  <si>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</si>
  <si>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</si>
  <si>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</si>
  <si>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</si>
  <si>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</si>
  <si>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</si>
  <si>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</si>
  <si>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</si>
  <si>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</si>
  <si>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</si>
  <si>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</si>
  <si>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</si>
  <si>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</si>
  <si>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</si>
  <si>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</si>
  <si>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</si>
  <si>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</si>
  <si>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</si>
  <si>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</si>
  <si>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</si>
  <si>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</si>
  <si>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</si>
  <si>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</si>
  <si>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</si>
  <si>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</si>
  <si>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</si>
  <si>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</si>
  <si>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</si>
  <si>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</si>
  <si>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</si>
  <si>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</si>
  <si>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</si>
  <si>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</si>
  <si>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</si>
  <si>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</si>
  <si>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</si>
  <si>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</si>
  <si>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</si>
  <si>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</si>
  <si>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</si>
  <si>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</si>
  <si>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</si>
  <si>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</si>
  <si>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</si>
  <si>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</si>
  <si>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</si>
  <si>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</si>
  <si>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</si>
  <si>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</si>
  <si>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</si>
  <si>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</si>
  <si>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</si>
  <si>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</si>
  <si>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</si>
  <si>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</si>
  <si>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</si>
  <si>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</si>
  <si>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</si>
  <si>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</si>
  <si>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</si>
  <si>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</si>
  <si>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</si>
  <si>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</si>
  <si>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</si>
  <si>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</si>
  <si>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</si>
  <si>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</si>
  <si>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</si>
  <si>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</si>
  <si>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</si>
  <si>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</si>
  <si>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</si>
  <si>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</si>
  <si>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</si>
  <si>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</si>
  <si>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</si>
  <si>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</si>
  <si>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</si>
  <si>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</si>
  <si>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</si>
  <si>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</si>
  <si>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</si>
  <si>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</si>
  <si>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</si>
  <si>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</si>
  <si>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</si>
  <si>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</si>
  <si>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</si>
  <si>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</si>
  <si>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</si>
  <si>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</si>
  <si>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</si>
  <si>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</si>
  <si>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</si>
  <si>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</si>
  <si>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</si>
  <si>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</si>
  <si>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</si>
  <si>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</si>
  <si>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</si>
  <si>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</si>
  <si>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</si>
  <si>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</si>
  <si>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</si>
  <si>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</si>
  <si>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</si>
  <si>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</si>
  <si>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</si>
  <si>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</si>
  <si>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</si>
  <si>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</si>
  <si>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</si>
  <si>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</si>
  <si>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</si>
  <si>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</si>
  <si>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</si>
  <si>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</si>
  <si>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</si>
  <si>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</si>
  <si>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</si>
  <si>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</si>
  <si>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</si>
  <si>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</si>
  <si>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</si>
  <si>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</si>
  <si>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</si>
  <si>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</si>
  <si>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</si>
  <si>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</si>
  <si>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</si>
  <si>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</si>
  <si>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</si>
  <si>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</si>
  <si>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</si>
  <si>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</si>
  <si>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</si>
  <si>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</si>
  <si>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</si>
  <si>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</si>
  <si>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</si>
  <si>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</si>
  <si>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</si>
  <si>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</si>
  <si>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</si>
  <si>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</si>
  <si>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</si>
  <si>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</si>
  <si>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</si>
  <si>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</si>
  <si>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</si>
  <si>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</si>
  <si>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</si>
  <si>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</si>
  <si>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</si>
  <si>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</si>
  <si>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</si>
  <si>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</si>
  <si>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</si>
  <si>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</si>
  <si>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</si>
  <si>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</si>
  <si>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</si>
  <si>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</si>
  <si>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</si>
  <si>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</si>
  <si>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</si>
  <si>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</si>
  <si>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</si>
  <si>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</si>
  <si>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</si>
  <si>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</si>
  <si>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</si>
  <si>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</si>
  <si>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</si>
  <si>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</si>
  <si>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</si>
  <si>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</si>
  <si>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</si>
  <si>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</si>
  <si>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</si>
  <si>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</si>
  <si>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</si>
  <si>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</si>
  <si>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</si>
  <si>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</si>
  <si>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</si>
  <si>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</si>
  <si>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</si>
  <si>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</si>
  <si>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</si>
  <si>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</si>
  <si>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</si>
  <si>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</si>
  <si>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</si>
  <si>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</si>
  <si>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</si>
  <si>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</si>
  <si>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</si>
  <si>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</si>
  <si>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</si>
  <si>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</si>
  <si>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</si>
  <si>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</si>
  <si>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</si>
  <si>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</si>
  <si>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</si>
  <si>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</si>
  <si>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</si>
  <si>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</si>
  <si>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</si>
  <si>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</si>
  <si>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</si>
  <si>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</si>
  <si>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</si>
  <si>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</si>
  <si>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</si>
  <si>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</si>
  <si>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</si>
  <si>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</si>
  <si>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</si>
  <si>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</si>
  <si>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</si>
  <si>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</si>
  <si>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</si>
  <si>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</si>
  <si>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</si>
  <si>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</si>
  <si>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</si>
  <si>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</si>
  <si>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</si>
  <si>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</si>
  <si>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</si>
  <si>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</si>
  <si>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</si>
  <si>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</si>
  <si>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</si>
  <si>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</si>
  <si>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</si>
  <si>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</si>
  <si>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</si>
  <si>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</si>
  <si>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</si>
  <si>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</si>
  <si>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</si>
  <si>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</si>
  <si>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</si>
  <si>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</si>
  <si>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</si>
  <si>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</si>
  <si>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</si>
  <si>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</si>
  <si>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</si>
  <si>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</si>
  <si>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</si>
  <si>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</si>
  <si>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</si>
  <si>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</si>
  <si>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</si>
  <si>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</si>
  <si>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</si>
  <si>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</si>
  <si>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</si>
  <si>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</si>
  <si>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</si>
  <si>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</si>
  <si>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</si>
  <si>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</si>
  <si>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</si>
  <si>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</si>
  <si>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</si>
  <si>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</si>
  <si>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</si>
  <si>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</si>
  <si>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</si>
  <si>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</si>
  <si>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</si>
  <si>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</si>
  <si>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</si>
  <si>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</si>
  <si>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</si>
  <si>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</si>
  <si>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</si>
  <si>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</si>
  <si>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</si>
  <si>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</si>
  <si>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</si>
  <si>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</si>
  <si>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</si>
  <si>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</si>
  <si>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</si>
  <si>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</si>
  <si>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</si>
  <si>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</si>
  <si>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</si>
  <si>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</si>
  <si>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</si>
  <si>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</si>
  <si>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</si>
  <si>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</si>
  <si>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</si>
  <si>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</si>
  <si>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</si>
  <si>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</si>
  <si>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</si>
  <si>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</si>
  <si>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</si>
  <si>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</si>
  <si>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</si>
  <si>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</si>
  <si>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</si>
  <si>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</si>
  <si>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</si>
  <si>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</si>
  <si>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</si>
  <si>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</si>
  <si>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</si>
  <si>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</si>
  <si>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</si>
  <si>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</si>
  <si>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</si>
  <si>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</si>
  <si>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</si>
  <si>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</si>
  <si>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</si>
  <si>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</si>
  <si>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</si>
  <si>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</si>
  <si>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</si>
  <si>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</si>
  <si>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</si>
  <si>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</si>
  <si>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</si>
  <si>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</si>
  <si>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</si>
  <si>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</si>
  <si>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</si>
  <si>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</si>
  <si>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</si>
  <si>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</si>
  <si>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</si>
  <si>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</si>
  <si>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</si>
  <si>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</si>
  <si>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</si>
  <si>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</si>
  <si>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</si>
  <si>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</si>
  <si>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</si>
  <si>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</si>
  <si>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</si>
  <si>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</si>
  <si>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</si>
  <si>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</si>
  <si>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</si>
  <si>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</si>
  <si>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</si>
  <si>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</si>
  <si>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</si>
  <si>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</si>
  <si>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</si>
  <si>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</si>
  <si>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</si>
  <si>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</si>
  <si>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</si>
  <si>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</si>
  <si>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</si>
  <si>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</si>
  <si>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</si>
  <si>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</si>
  <si>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</si>
  <si>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</si>
  <si>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</si>
  <si>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</si>
  <si>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</si>
  <si>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</si>
  <si>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</si>
  <si>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</si>
  <si>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</si>
  <si>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</si>
  <si>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</si>
  <si>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</si>
  <si>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</si>
  <si>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</si>
  <si>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</si>
  <si>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</si>
  <si>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</si>
  <si>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</si>
  <si>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</si>
  <si>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</si>
  <si>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</si>
  <si>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</si>
  <si>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</si>
  <si>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</si>
  <si>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</si>
  <si>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</si>
  <si>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</si>
  <si>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</si>
  <si>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</si>
  <si>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</si>
  <si>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</si>
  <si>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</si>
  <si>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</si>
  <si>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</si>
  <si>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</si>
  <si>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</si>
  <si>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</si>
  <si>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</si>
  <si>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</si>
  <si>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</si>
  <si>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</si>
  <si>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</si>
  <si>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</si>
  <si>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</si>
  <si>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</si>
  <si>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</si>
  <si>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</si>
  <si>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</si>
  <si>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</si>
  <si>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</si>
  <si>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</si>
  <si>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</si>
  <si>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</si>
  <si>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</si>
  <si>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</si>
  <si>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</si>
  <si>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</si>
  <si>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</si>
  <si>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</si>
  <si>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</si>
  <si>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</si>
  <si>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</si>
  <si>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</si>
  <si>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</si>
  <si>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</si>
  <si>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</si>
  <si>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</si>
  <si>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</si>
  <si>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</si>
  <si>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</si>
  <si>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</si>
  <si>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</si>
  <si>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</si>
  <si>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</si>
  <si>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</si>
  <si>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</si>
  <si>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</si>
  <si>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</si>
  <si>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</si>
  <si>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</si>
  <si>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</si>
  <si>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</si>
  <si>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</si>
  <si>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</si>
  <si>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</si>
  <si>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</si>
  <si>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</si>
  <si>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</si>
  <si>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</si>
  <si>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</si>
  <si>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</si>
  <si>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</si>
  <si>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</si>
  <si>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</si>
  <si>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</si>
  <si>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</si>
  <si>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</si>
  <si>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</si>
  <si>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</si>
  <si>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</si>
  <si>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</si>
  <si>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</si>
  <si>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</si>
  <si>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</si>
  <si>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</si>
  <si>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</si>
  <si>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</si>
  <si>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</si>
  <si>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</si>
  <si>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</si>
  <si>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</si>
  <si>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</si>
  <si>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</si>
  <si>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</si>
  <si>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</si>
  <si>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</si>
  <si>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</si>
  <si>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</si>
  <si>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</si>
  <si>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</si>
  <si>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</si>
  <si>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</si>
  <si>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</si>
  <si>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</si>
  <si>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</si>
  <si>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</si>
  <si>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</si>
  <si>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</si>
  <si>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</si>
  <si>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</si>
  <si>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</si>
  <si>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</si>
  <si>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</si>
  <si>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</si>
  <si>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</si>
  <si>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</si>
  <si>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</si>
  <si>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</si>
  <si>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</si>
  <si>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</si>
  <si>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</si>
  <si>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</si>
  <si>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</si>
  <si>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</si>
  <si>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</si>
  <si>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</si>
  <si>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</si>
  <si>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</si>
  <si>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</si>
  <si>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</si>
  <si>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</si>
  <si>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</si>
  <si>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</si>
  <si>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</si>
  <si>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</si>
  <si>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</si>
  <si>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</si>
  <si>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</si>
  <si>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</si>
  <si>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</si>
  <si>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</si>
  <si>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</si>
  <si>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</si>
  <si>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</si>
  <si>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</si>
  <si>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</si>
  <si>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</si>
  <si>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</si>
  <si>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</si>
  <si>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</si>
  <si>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</si>
  <si>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</si>
  <si>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</si>
  <si>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</si>
  <si>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</si>
  <si>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</si>
  <si>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</si>
  <si>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</si>
  <si>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</si>
  <si>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</si>
  <si>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</si>
  <si>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</si>
  <si>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</si>
  <si>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</si>
  <si>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</si>
  <si>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</si>
  <si>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</si>
  <si>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</si>
  <si>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</si>
  <si>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</si>
  <si>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</si>
  <si>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</si>
  <si>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</si>
  <si>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</si>
  <si>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</si>
  <si>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</si>
  <si>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</si>
  <si>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</si>
  <si>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</si>
  <si>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</si>
  <si>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</si>
  <si>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</si>
  <si>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</si>
  <si>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</si>
  <si>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</si>
  <si>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</si>
  <si>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</si>
  <si>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</si>
  <si>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</si>
  <si>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</si>
  <si>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</si>
  <si>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</si>
  <si>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</si>
  <si>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</si>
  <si>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</si>
  <si>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</si>
  <si>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</si>
  <si>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</si>
  <si>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</si>
  <si>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</si>
  <si>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</si>
  <si>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</si>
  <si>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</si>
  <si>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</si>
  <si>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</si>
  <si>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</si>
  <si>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</si>
  <si>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</si>
  <si>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</si>
  <si>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</si>
  <si>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</si>
  <si>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</si>
  <si>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</si>
  <si>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</si>
  <si>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</si>
  <si>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</si>
  <si>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</si>
  <si>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</si>
  <si>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</si>
  <si>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</si>
  <si>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</si>
  <si>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</si>
  <si>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</si>
  <si>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</si>
  <si>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</si>
  <si>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</si>
  <si>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</si>
  <si>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</si>
  <si>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</si>
  <si>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</si>
  <si>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</si>
  <si>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</si>
  <si>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</si>
  <si>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</si>
  <si>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</si>
  <si>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</si>
  <si>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</si>
  <si>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</si>
  <si>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</si>
  <si>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</si>
  <si>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</si>
  <si>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</si>
  <si>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</si>
  <si>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</si>
  <si>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</si>
  <si>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</si>
  <si>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</si>
  <si>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</si>
  <si>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</si>
  <si>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</si>
  <si>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</si>
  <si>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</si>
  <si>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</si>
  <si>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</si>
  <si>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</si>
  <si>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</si>
  <si>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</si>
  <si>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</si>
  <si>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</si>
  <si>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</si>
  <si>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</si>
  <si>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</si>
  <si>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</si>
  <si>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</si>
  <si>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</si>
  <si>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</si>
  <si>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</si>
  <si>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</si>
  <si>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</si>
  <si>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</si>
  <si>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</si>
  <si>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</si>
  <si>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</si>
  <si>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</si>
  <si>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</si>
  <si>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</si>
  <si>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</si>
  <si>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</si>
  <si>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</si>
  <si>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</si>
  <si>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</si>
  <si>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</si>
  <si>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</si>
  <si>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</si>
  <si>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</si>
  <si>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</si>
  <si>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</si>
  <si>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</si>
  <si>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</si>
  <si>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</si>
  <si>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</si>
  <si>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</si>
  <si>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</si>
  <si>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</si>
  <si>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</si>
  <si>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</si>
  <si>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</si>
  <si>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</si>
  <si>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</si>
  <si>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</si>
  <si>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</si>
  <si>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</si>
  <si>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</si>
  <si>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</si>
  <si>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</si>
  <si>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</si>
  <si>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</si>
  <si>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</si>
  <si>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</si>
  <si>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</si>
  <si>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</si>
  <si>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</si>
  <si>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</si>
  <si>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</si>
  <si>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</si>
  <si>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</si>
  <si>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</si>
  <si>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</si>
  <si>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</si>
  <si>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</si>
  <si>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</si>
  <si>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</si>
  <si>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</si>
  <si>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</si>
  <si>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</si>
  <si>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</si>
  <si>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</si>
  <si>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</si>
  <si>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</si>
  <si>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</si>
  <si>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</si>
  <si>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</si>
  <si>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</si>
  <si>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</si>
  <si>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</si>
  <si>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</si>
  <si>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</si>
  <si>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</si>
  <si>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</si>
  <si>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</si>
  <si>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</si>
  <si>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</si>
  <si>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</si>
  <si>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</si>
  <si>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</si>
  <si>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</si>
  <si>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</si>
  <si>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</si>
  <si>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</si>
  <si>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</si>
  <si>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</si>
  <si>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</si>
  <si>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</si>
  <si>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</si>
  <si>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</si>
  <si>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</si>
  <si>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</si>
  <si>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</si>
  <si>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</si>
  <si>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</si>
  <si>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</si>
  <si>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</si>
  <si>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</si>
  <si>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</si>
  <si>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</si>
  <si>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</si>
  <si>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</si>
  <si>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</si>
  <si>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</si>
  <si>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</si>
  <si>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</si>
  <si>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</si>
  <si>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</si>
  <si>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</si>
  <si>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</si>
  <si>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</si>
  <si>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</si>
  <si>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</si>
  <si>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</si>
  <si>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</si>
  <si>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</si>
  <si>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</si>
  <si>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</si>
  <si>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</si>
  <si>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</si>
  <si>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</si>
  <si>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</si>
  <si>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</si>
  <si>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</si>
  <si>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</si>
  <si>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</si>
  <si>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</si>
  <si>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</si>
  <si>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</si>
  <si>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</si>
  <si>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</si>
  <si>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</si>
  <si>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</si>
  <si>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</si>
  <si>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</si>
  <si>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</si>
  <si>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</si>
  <si>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</si>
  <si>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</si>
  <si>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</si>
  <si>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</si>
  <si>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</si>
  <si>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</si>
  <si>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</si>
  <si>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</si>
  <si>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</si>
  <si>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</si>
  <si>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</si>
  <si>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</si>
  <si>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</si>
  <si>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</si>
  <si>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</si>
  <si>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</si>
  <si>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</si>
  <si>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</si>
  <si>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</si>
  <si>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</si>
  <si>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</si>
  <si>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</si>
  <si>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</si>
  <si>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</si>
  <si>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</si>
  <si>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</si>
  <si>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</si>
  <si>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</si>
  <si>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</si>
  <si>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</si>
  <si>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</si>
  <si>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</si>
  <si>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</si>
  <si>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</si>
  <si>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</si>
  <si>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</si>
  <si>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</si>
  <si>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</si>
  <si>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</si>
  <si>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</si>
  <si>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</si>
  <si>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</si>
  <si>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</si>
  <si>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</si>
  <si>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</si>
  <si>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</si>
  <si>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</si>
  <si>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</si>
  <si>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</si>
  <si>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</si>
  <si>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</si>
  <si>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</si>
  <si>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</si>
  <si>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</si>
  <si>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</si>
  <si>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</si>
  <si>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</si>
  <si>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</si>
  <si>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</si>
  <si>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</si>
  <si>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</si>
  <si>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</si>
  <si>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</si>
  <si>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</si>
  <si>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</si>
  <si>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</si>
  <si>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</si>
  <si>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</si>
  <si>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</si>
  <si>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</si>
  <si>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</si>
  <si>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</si>
  <si>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</si>
  <si>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</si>
  <si>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</si>
  <si>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</si>
  <si>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</si>
  <si>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</si>
  <si>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</si>
  <si>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</si>
  <si>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</si>
  <si>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</si>
  <si>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</si>
  <si>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</si>
  <si>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</si>
  <si>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</si>
  <si>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</si>
  <si>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</si>
  <si>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</si>
  <si>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</si>
  <si>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</si>
  <si>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</si>
  <si>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</si>
  <si>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</si>
  <si>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</si>
  <si>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</si>
  <si>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</si>
  <si>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</si>
  <si>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</si>
  <si>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</si>
  <si>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</si>
  <si>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</si>
  <si>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</si>
  <si>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</si>
  <si>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</si>
  <si>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</si>
  <si>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</si>
  <si>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</si>
  <si>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</si>
  <si>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</si>
  <si>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</si>
  <si>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</si>
  <si>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</si>
  <si>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</si>
  <si>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</si>
  <si>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</si>
  <si>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</si>
  <si>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</si>
  <si>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</si>
  <si>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</si>
  <si>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</si>
  <si>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</si>
  <si>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</si>
  <si>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</si>
  <si>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</si>
  <si>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</si>
  <si>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</si>
  <si>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</si>
  <si>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</si>
  <si>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</si>
  <si>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</si>
  <si>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</si>
  <si>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</si>
  <si>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</si>
  <si>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</si>
  <si>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</si>
  <si>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</si>
  <si>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</si>
  <si>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</si>
  <si>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</si>
  <si>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</si>
  <si>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</si>
  <si>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</si>
  <si>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</si>
  <si>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</si>
  <si>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</si>
  <si>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</si>
  <si>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</si>
  <si>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</si>
  <si>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</si>
  <si>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</si>
  <si>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</si>
  <si>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</si>
  <si>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</si>
  <si>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</si>
  <si>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</si>
  <si>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</si>
  <si>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</si>
  <si>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</si>
  <si>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</si>
  <si>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</si>
  <si>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</si>
  <si>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</si>
  <si>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</si>
  <si>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</si>
  <si>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</si>
  <si>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</si>
  <si>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</si>
  <si>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</si>
  <si>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</si>
  <si>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</si>
  <si>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</si>
  <si>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</si>
  <si>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</si>
  <si>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</si>
  <si>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</si>
  <si>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</si>
  <si>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</si>
  <si>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</si>
  <si>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</si>
  <si>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</si>
  <si>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</si>
  <si>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</si>
  <si>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</si>
  <si>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</si>
  <si>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</si>
  <si>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</si>
  <si>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</si>
  <si>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</si>
  <si>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</si>
  <si>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</si>
  <si>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</si>
  <si>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</si>
  <si>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</si>
  <si>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</si>
  <si>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</si>
  <si>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</si>
  <si>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</si>
  <si>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</si>
  <si>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</si>
  <si>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</si>
  <si>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</si>
  <si>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</si>
  <si>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</si>
  <si>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</si>
  <si>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</si>
  <si>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</si>
  <si>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</si>
  <si>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</si>
  <si>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</si>
  <si>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</si>
  <si>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</si>
  <si>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</si>
  <si>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</si>
  <si>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</si>
  <si>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</si>
  <si>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</si>
  <si>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</si>
  <si>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</si>
  <si>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</si>
  <si>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</si>
  <si>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</si>
  <si>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</si>
  <si>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</si>
  <si>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</si>
  <si>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</si>
  <si>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</si>
  <si>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</si>
  <si>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</si>
  <si>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</si>
  <si>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</si>
  <si>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</si>
  <si>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</si>
  <si>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</si>
  <si>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</si>
  <si>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</si>
  <si>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</si>
  <si>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</si>
  <si>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</si>
  <si>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</si>
  <si>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</si>
  <si>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</si>
  <si>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</si>
  <si>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</si>
  <si>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</si>
  <si>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</si>
  <si>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</si>
  <si>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</si>
  <si>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</si>
  <si>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</si>
  <si>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</si>
  <si>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</si>
  <si>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</si>
  <si>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</si>
  <si>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</si>
  <si>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</si>
  <si>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</si>
  <si>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</si>
  <si>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</si>
  <si>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</si>
  <si>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</si>
  <si>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</si>
  <si>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</si>
  <si>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</si>
  <si>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</si>
  <si>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</si>
  <si>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</si>
  <si>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</si>
  <si>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</si>
  <si>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</si>
  <si>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</si>
  <si>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</si>
  <si>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</si>
  <si>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</si>
  <si>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</si>
  <si>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</si>
  <si>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</si>
  <si>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</si>
  <si>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</si>
  <si>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</si>
  <si>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</si>
  <si>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</si>
  <si>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</si>
  <si>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</si>
  <si>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</si>
  <si>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</si>
  <si>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</si>
  <si>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</si>
  <si>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</si>
  <si>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</si>
  <si>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</si>
  <si>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</si>
  <si>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</si>
  <si>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</si>
  <si>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</si>
  <si>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</si>
  <si>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</si>
  <si>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</si>
  <si>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</si>
  <si>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</si>
  <si>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</si>
  <si>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</si>
  <si>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</si>
  <si>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</si>
  <si>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</si>
  <si>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</si>
  <si>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</si>
  <si>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</si>
  <si>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</si>
  <si>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</si>
  <si>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</si>
  <si>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</si>
  <si>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</si>
  <si>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</si>
  <si>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</si>
  <si>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</si>
  <si>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</si>
  <si>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</si>
  <si>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</si>
  <si>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</si>
  <si>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</si>
  <si>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</si>
  <si>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</si>
  <si>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</si>
  <si>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</si>
  <si>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</si>
  <si>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</si>
  <si>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</si>
  <si>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</si>
  <si>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</si>
  <si>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</si>
  <si>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</si>
  <si>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</si>
  <si>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</si>
  <si>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</si>
  <si>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</si>
  <si>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</si>
  <si>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</si>
  <si>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</si>
  <si>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</si>
  <si>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</si>
  <si>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</si>
  <si>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</si>
  <si>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</si>
  <si>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</si>
  <si>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</si>
  <si>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</si>
  <si>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</si>
  <si>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</si>
  <si>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</si>
  <si>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</si>
  <si>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</si>
  <si>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</si>
  <si>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</si>
  <si>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</si>
  <si>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</si>
  <si>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</si>
  <si>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</si>
  <si>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</si>
  <si>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</si>
  <si>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</si>
  <si>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</si>
  <si>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</si>
  <si>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</si>
  <si>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</si>
  <si>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</si>
  <si>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</si>
  <si>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</si>
  <si>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</si>
  <si>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</si>
  <si>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</si>
  <si>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</si>
  <si>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</si>
  <si>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</si>
  <si>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</si>
  <si>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</si>
  <si>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</si>
  <si>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</si>
  <si>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</si>
  <si>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</si>
  <si>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</si>
  <si>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</si>
  <si>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</si>
  <si>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</si>
  <si>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</si>
  <si>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</si>
  <si>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</si>
  <si>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</si>
  <si>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</si>
  <si>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</si>
  <si>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</si>
  <si>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</si>
  <si>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</si>
  <si>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</si>
  <si>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</si>
  <si>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</si>
  <si>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</si>
  <si>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</si>
  <si>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</si>
  <si>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</si>
  <si>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</si>
  <si>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</si>
  <si>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</si>
  <si>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</si>
  <si>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</si>
  <si>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</si>
  <si>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</si>
  <si>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</si>
  <si>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</si>
  <si>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</si>
  <si>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</si>
  <si>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</si>
  <si>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</si>
  <si>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</si>
  <si>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</si>
  <si>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</si>
  <si>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</si>
  <si>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</si>
  <si>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</si>
  <si>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</si>
  <si>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</si>
  <si>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</si>
  <si>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</si>
  <si>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</si>
  <si>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</si>
  <si>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</si>
  <si>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</si>
  <si>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</si>
  <si>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</si>
  <si>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</si>
  <si>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</si>
  <si>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</si>
  <si>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</si>
  <si>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</si>
  <si>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</si>
  <si>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</si>
  <si>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</si>
  <si>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</si>
  <si>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</si>
  <si>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</si>
  <si>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</si>
  <si>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</si>
  <si>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</si>
  <si>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</si>
  <si>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</si>
  <si>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</si>
  <si>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</si>
  <si>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</si>
  <si>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</si>
  <si>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</si>
  <si>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</si>
  <si>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</si>
  <si>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</si>
  <si>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</si>
  <si>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</si>
  <si>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</si>
  <si>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</si>
  <si>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</si>
  <si>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</si>
  <si>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</si>
  <si>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</si>
  <si>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</si>
  <si>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</si>
  <si>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</si>
  <si>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</si>
  <si>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</si>
  <si>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</si>
  <si>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</si>
  <si>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</si>
  <si>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</si>
  <si>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</si>
  <si>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</si>
  <si>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</si>
  <si>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</si>
  <si>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</si>
  <si>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</si>
  <si>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</si>
  <si>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</si>
  <si>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</si>
  <si>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</si>
  <si>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</si>
  <si>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</si>
  <si>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</si>
  <si>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</si>
  <si>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</si>
  <si>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</si>
  <si>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</si>
  <si>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</si>
  <si>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</si>
  <si>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</si>
  <si>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</si>
  <si>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</si>
  <si>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</si>
  <si>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</si>
  <si>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</si>
  <si>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</si>
  <si>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</si>
  <si>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</si>
  <si>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</si>
  <si>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</si>
  <si>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</si>
  <si>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</si>
  <si>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</si>
  <si>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</si>
  <si>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</si>
  <si>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</si>
  <si>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</si>
  <si>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</si>
  <si>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</si>
  <si>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</si>
  <si>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</si>
  <si>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</si>
  <si>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</si>
  <si>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</si>
  <si>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</si>
  <si>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</si>
  <si>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</si>
  <si>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</si>
  <si>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</si>
  <si>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</si>
  <si>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</si>
  <si>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</si>
  <si>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</si>
  <si>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</si>
  <si>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</si>
  <si>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</si>
  <si>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</si>
  <si>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</si>
  <si>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</si>
  <si>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</si>
  <si>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</si>
  <si>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</si>
  <si>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</si>
  <si>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</si>
  <si>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</si>
  <si>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</si>
  <si>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</si>
  <si>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</si>
  <si>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</si>
  <si>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</si>
  <si>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</si>
  <si>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</si>
  <si>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</si>
  <si>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</si>
  <si>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</si>
  <si>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</si>
  <si>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</si>
  <si>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</si>
  <si>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</si>
  <si>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</si>
  <si>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</si>
  <si>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</si>
  <si>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</si>
  <si>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</si>
  <si>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</si>
  <si>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</si>
  <si>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</si>
  <si>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</si>
  <si>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</si>
  <si>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</si>
  <si>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</si>
  <si>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</si>
  <si>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</si>
  <si>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</si>
  <si>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</si>
  <si>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</si>
  <si>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</si>
  <si>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</si>
  <si>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</si>
  <si>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</si>
  <si>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</si>
  <si>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</si>
  <si>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</si>
  <si>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</si>
  <si>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</si>
  <si>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</si>
  <si>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</si>
  <si>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</si>
  <si>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</si>
  <si>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</si>
  <si>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</si>
  <si>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</si>
  <si>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</si>
  <si>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</si>
  <si>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</si>
  <si>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</si>
  <si>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</si>
  <si>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</si>
  <si>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</si>
  <si>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</si>
  <si>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</si>
  <si>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</si>
  <si>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</si>
  <si>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</si>
  <si>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</si>
  <si>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</si>
  <si>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</si>
  <si>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</si>
  <si>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</si>
  <si>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</si>
  <si>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</si>
  <si>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</si>
  <si>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</si>
  <si>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</si>
  <si>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</si>
  <si>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</si>
  <si>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</si>
  <si>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</si>
  <si>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</si>
  <si>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</si>
  <si>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</si>
  <si>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</si>
  <si>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</si>
  <si>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</si>
  <si>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</si>
  <si>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</si>
  <si>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</si>
  <si>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</si>
  <si>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</si>
  <si>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</si>
  <si>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</si>
  <si>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</si>
  <si>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</si>
  <si>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</si>
  <si>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</si>
  <si>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</si>
  <si>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</si>
  <si>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</si>
  <si>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</si>
  <si>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</si>
  <si>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</si>
  <si>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</si>
  <si>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</si>
  <si>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</si>
  <si>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</si>
  <si>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</si>
  <si>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</si>
  <si>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</si>
  <si>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</si>
  <si>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</si>
  <si>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</si>
  <si>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</si>
  <si>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</si>
  <si>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</si>
  <si>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</si>
  <si>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</si>
  <si>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</si>
  <si>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</si>
  <si>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</si>
  <si>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</si>
  <si>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</si>
  <si>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</si>
  <si>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</si>
  <si>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</si>
  <si>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</si>
  <si>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</si>
  <si>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</si>
  <si>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</si>
  <si>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</si>
  <si>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</si>
  <si>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</si>
  <si>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</si>
  <si>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</si>
  <si>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</si>
  <si>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</si>
  <si>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</si>
  <si>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</si>
  <si>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</si>
  <si>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</si>
  <si>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</si>
  <si>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</si>
  <si>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</si>
  <si>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</si>
  <si>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</si>
  <si>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</si>
  <si>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</si>
  <si>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</si>
  <si>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</si>
  <si>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</si>
  <si>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</si>
  <si>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</si>
  <si>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</si>
  <si>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</si>
  <si>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</si>
  <si>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</si>
  <si>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</si>
  <si>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</si>
  <si>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</si>
  <si>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</si>
  <si>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</si>
  <si>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</si>
  <si>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</si>
  <si>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</si>
  <si>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</si>
  <si>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</si>
  <si>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</si>
  <si>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</si>
  <si>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</si>
  <si>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</si>
  <si>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</si>
  <si>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</si>
  <si>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</si>
  <si>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</si>
  <si>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</si>
  <si>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</si>
  <si>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</si>
  <si>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</si>
  <si>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</si>
  <si>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</si>
  <si>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</si>
  <si>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</si>
  <si>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</si>
  <si>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</si>
  <si>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</si>
  <si>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</si>
  <si>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</si>
  <si>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</si>
  <si>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</si>
  <si>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</si>
  <si>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</si>
  <si>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</si>
  <si>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</si>
  <si>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</si>
  <si>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</si>
  <si>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</si>
  <si>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</si>
  <si>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</si>
  <si>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</si>
  <si>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</si>
  <si>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</si>
  <si>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</si>
  <si>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</si>
  <si>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</si>
  <si>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</si>
  <si>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</si>
  <si>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</si>
  <si>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</si>
  <si>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</si>
  <si>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</si>
  <si>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</si>
  <si>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</si>
  <si>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</si>
  <si>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</si>
  <si>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</si>
  <si>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</si>
  <si>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</si>
  <si>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</si>
  <si>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</si>
  <si>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</si>
  <si>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</si>
  <si>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</si>
  <si>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</si>
  <si>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</si>
  <si>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</si>
  <si>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</si>
  <si>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</si>
  <si>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</si>
  <si>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</si>
  <si>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</si>
  <si>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</si>
  <si>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</si>
  <si>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</si>
  <si>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</si>
  <si>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</si>
  <si>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</si>
  <si>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</si>
  <si>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</si>
  <si>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</si>
  <si>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</si>
  <si>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</si>
  <si>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</si>
  <si>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</si>
  <si>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</si>
  <si>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</si>
  <si>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</si>
  <si>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</si>
  <si>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</si>
  <si>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</si>
  <si>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</si>
  <si>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</si>
  <si>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</si>
  <si>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</si>
  <si>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</si>
  <si>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</si>
  <si>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</si>
  <si>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</si>
  <si>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</si>
  <si>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</si>
  <si>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</si>
  <si>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</si>
  <si>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</si>
  <si>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</si>
  <si>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</si>
  <si>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</si>
  <si>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</si>
  <si>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</si>
  <si>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</si>
  <si>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</si>
  <si>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</si>
  <si>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</si>
  <si>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</si>
  <si>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</si>
  <si>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</si>
  <si>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</si>
  <si>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</si>
  <si>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</si>
  <si>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</si>
  <si>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</si>
  <si>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</si>
  <si>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</si>
  <si>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</si>
  <si>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</si>
  <si>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</si>
  <si>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</si>
  <si>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</si>
  <si>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</si>
  <si>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</si>
  <si>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</si>
  <si>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</si>
  <si>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</si>
  <si>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</si>
  <si>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</si>
  <si>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</si>
  <si>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</si>
  <si>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</si>
  <si>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</si>
  <si>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</si>
  <si>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</si>
  <si>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</si>
  <si>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</si>
  <si>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</si>
  <si>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</si>
  <si>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</si>
  <si>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</si>
  <si>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</si>
  <si>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</si>
  <si>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</si>
  <si>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</si>
  <si>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</si>
  <si>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</si>
  <si>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</si>
  <si>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</si>
  <si>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</si>
  <si>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</si>
  <si>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</si>
  <si>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</si>
  <si>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</si>
  <si>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</si>
  <si>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</si>
  <si>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</si>
  <si>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</si>
  <si>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</si>
  <si>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</si>
  <si>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</si>
  <si>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</si>
  <si>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</si>
  <si>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</si>
  <si>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</si>
  <si>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</si>
  <si>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</si>
  <si>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</si>
  <si>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</si>
  <si>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</si>
  <si>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</si>
  <si>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</si>
  <si>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</si>
  <si>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</si>
  <si>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</si>
  <si>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</si>
  <si>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</si>
  <si>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</si>
  <si>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</si>
  <si>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</si>
  <si>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</si>
  <si>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</si>
  <si>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</si>
  <si>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</si>
  <si>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</si>
  <si>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</si>
  <si>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</si>
  <si>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</si>
  <si>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</si>
  <si>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</si>
  <si>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</si>
  <si>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</si>
  <si>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</si>
  <si>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</si>
  <si>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</si>
  <si>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</si>
  <si>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</si>
  <si>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</si>
  <si>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</si>
  <si>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</si>
  <si>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</si>
  <si>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</si>
  <si>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</si>
  <si>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</si>
  <si>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</si>
  <si>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</si>
  <si>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</si>
  <si>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</si>
  <si>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</si>
  <si>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</si>
  <si>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</si>
  <si>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</si>
  <si>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</si>
  <si>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</si>
  <si>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</si>
  <si>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</si>
  <si>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</si>
  <si>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</si>
  <si>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</si>
  <si>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</si>
  <si>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</si>
  <si>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</si>
  <si>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</si>
  <si>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</si>
  <si>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</si>
  <si>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</si>
  <si>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</si>
  <si>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</si>
  <si>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</si>
  <si>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</si>
  <si>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</si>
  <si>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</si>
  <si>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</si>
  <si>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</si>
  <si>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</si>
  <si>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</si>
  <si>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</si>
  <si>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</si>
  <si>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</si>
  <si>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</si>
  <si>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</si>
  <si>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</si>
  <si>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</si>
  <si>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</si>
  <si>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</si>
  <si>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</si>
  <si>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</si>
  <si>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</si>
  <si>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</si>
  <si>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</si>
  <si>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</si>
  <si>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</si>
  <si>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</si>
  <si>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</si>
  <si>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</si>
  <si>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</si>
  <si>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</si>
  <si>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</si>
  <si>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</si>
  <si>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</si>
  <si>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</si>
  <si>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</si>
  <si>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</si>
  <si>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</si>
  <si>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</si>
  <si>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</si>
  <si>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</si>
  <si>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</si>
  <si>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</si>
  <si>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</si>
  <si>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</si>
  <si>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</si>
  <si>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</si>
  <si>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</si>
  <si>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</si>
  <si>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</si>
  <si>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</si>
  <si>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</si>
  <si>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</si>
  <si>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</si>
  <si>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</si>
  <si>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</si>
  <si>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</si>
  <si>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</si>
  <si>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</si>
  <si>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</si>
  <si>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</si>
  <si>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</si>
  <si>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</si>
  <si>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</si>
  <si>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</si>
  <si>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</si>
  <si>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</si>
  <si>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</si>
  <si>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</si>
  <si>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</si>
  <si>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</si>
  <si>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</si>
  <si>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</si>
  <si>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</si>
  <si>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</si>
  <si>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</si>
  <si>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</si>
  <si>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</si>
  <si>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</si>
  <si>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</si>
  <si>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</si>
  <si>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</si>
  <si>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</si>
  <si>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</si>
  <si>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</si>
  <si>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</si>
  <si>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</si>
  <si>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</si>
  <si>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</si>
  <si>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</si>
  <si>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</si>
  <si>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</si>
  <si>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</si>
  <si>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</si>
  <si>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</si>
  <si>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</si>
  <si>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</si>
  <si>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</si>
  <si>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</si>
  <si>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</si>
  <si>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</si>
  <si>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</si>
  <si>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</si>
  <si>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</si>
  <si>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</si>
  <si>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</si>
  <si>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</si>
  <si>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</si>
  <si>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</si>
  <si>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</si>
  <si>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</si>
  <si>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</si>
  <si>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</si>
  <si>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</si>
  <si>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</si>
  <si>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</si>
  <si>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</si>
  <si>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</si>
  <si>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</si>
  <si>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</si>
  <si>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</si>
  <si>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</si>
  <si>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</si>
  <si>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</si>
  <si>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</si>
  <si>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</si>
  <si>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</si>
  <si>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</si>
  <si>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</si>
  <si>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</si>
  <si>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</si>
  <si>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</si>
  <si>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</si>
  <si>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</si>
  <si>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</si>
  <si>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</si>
  <si>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</si>
  <si>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</si>
  <si>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</si>
  <si>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</si>
  <si>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</si>
  <si>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</si>
  <si>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</si>
  <si>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</si>
  <si>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</si>
  <si>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</si>
  <si>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</si>
  <si>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</si>
  <si>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</si>
  <si>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</si>
  <si>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</si>
  <si>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</si>
  <si>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</si>
  <si>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</si>
  <si>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</si>
  <si>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</si>
  <si>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</si>
  <si>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</si>
  <si>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</si>
  <si>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</si>
  <si>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</si>
  <si>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</si>
  <si>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</si>
  <si>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</si>
  <si>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</si>
  <si>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</si>
  <si>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</si>
  <si>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</si>
  <si>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</si>
  <si>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</si>
  <si>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</si>
  <si>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</si>
  <si>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</si>
  <si>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</si>
  <si>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</si>
  <si>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</si>
  <si>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</si>
  <si>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</si>
  <si>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</si>
  <si>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</si>
  <si>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</si>
  <si>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</si>
  <si>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</si>
  <si>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</si>
  <si>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</si>
  <si>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</si>
  <si>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</si>
  <si>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</si>
  <si>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</si>
  <si>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</si>
  <si>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</si>
  <si>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</si>
  <si>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</si>
  <si>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</si>
  <si>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</si>
  <si>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</si>
  <si>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</si>
  <si>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</si>
  <si>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</si>
  <si>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</si>
  <si>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</si>
  <si>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</si>
  <si>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</si>
  <si>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</si>
  <si>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</si>
  <si>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</si>
  <si>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</si>
  <si>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</si>
  <si>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</si>
  <si>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</si>
  <si>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</si>
  <si>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</si>
  <si>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</si>
  <si>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</si>
  <si>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</si>
  <si>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</si>
  <si>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</si>
  <si>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</si>
  <si>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</si>
  <si>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</si>
  <si>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</si>
  <si>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</si>
  <si>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</si>
  <si>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</si>
  <si>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</si>
  <si>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</si>
  <si>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</si>
  <si>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</si>
  <si>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</si>
  <si>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</si>
  <si>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</si>
  <si>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</si>
  <si>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</si>
  <si>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</si>
  <si>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</si>
  <si>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</si>
  <si>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</si>
  <si>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</si>
  <si>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</si>
  <si>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</si>
  <si>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</si>
  <si>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</si>
  <si>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</si>
  <si>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</si>
  <si>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</si>
  <si>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</si>
  <si>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</si>
  <si>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</si>
  <si>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</si>
  <si>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</si>
  <si>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</si>
  <si>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</si>
  <si>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</si>
  <si>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</si>
  <si>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</si>
  <si>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</si>
  <si>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</si>
  <si>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</si>
  <si>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</si>
  <si>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</si>
  <si>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</si>
  <si>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</si>
  <si>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</si>
  <si>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</si>
  <si>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</si>
  <si>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</si>
  <si>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</si>
  <si>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</si>
  <si>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</si>
  <si>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</si>
  <si>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</si>
  <si>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</si>
  <si>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</si>
  <si>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</si>
  <si>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</si>
  <si>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</si>
  <si>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</si>
  <si>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</si>
  <si>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</si>
  <si>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</si>
  <si>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</si>
  <si>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</si>
  <si>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</si>
  <si>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</si>
  <si>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</si>
  <si>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</si>
  <si>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</si>
  <si>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</si>
  <si>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</si>
  <si>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</si>
  <si>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</si>
  <si>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</si>
  <si>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</si>
  <si>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</si>
  <si>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</si>
  <si>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</si>
  <si>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</si>
  <si>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</si>
  <si>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</si>
  <si>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</si>
  <si>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</si>
  <si>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</si>
  <si>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</si>
  <si>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</si>
  <si>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</si>
  <si>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</si>
  <si>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</si>
  <si>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</si>
  <si>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</si>
  <si>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</si>
  <si>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</si>
  <si>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</si>
  <si>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</si>
  <si>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</si>
  <si>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</si>
  <si>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</si>
  <si>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</si>
  <si>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</si>
  <si>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</si>
  <si>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</si>
  <si>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</si>
  <si>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</si>
  <si>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</si>
  <si>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</si>
  <si>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</si>
  <si>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</si>
  <si>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</si>
  <si>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</si>
  <si>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</si>
  <si>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</si>
  <si>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</si>
  <si>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</si>
  <si>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</si>
  <si>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</si>
  <si>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</si>
  <si>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</si>
  <si>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</si>
  <si>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</si>
  <si>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</si>
  <si>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</si>
  <si>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</si>
  <si>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</si>
  <si>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</si>
  <si>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</si>
  <si>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</si>
  <si>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</si>
  <si>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</si>
  <si>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</si>
  <si>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</si>
  <si>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</si>
  <si>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</si>
  <si>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</si>
  <si>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</si>
  <si>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</si>
  <si>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</si>
  <si>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</si>
  <si>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</si>
  <si>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</si>
  <si>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</si>
  <si>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</si>
  <si>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</si>
  <si>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</si>
  <si>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</si>
  <si>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</si>
  <si>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</si>
  <si>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</si>
  <si>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</si>
  <si>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</si>
  <si>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</si>
  <si>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</si>
  <si>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</si>
  <si>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</si>
  <si>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</si>
  <si>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</si>
  <si>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</si>
  <si>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</si>
  <si>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</si>
  <si>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</si>
  <si>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</si>
  <si>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</si>
  <si>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</si>
  <si>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</si>
  <si>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</si>
  <si>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</si>
  <si>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</si>
  <si>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</si>
  <si>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</si>
  <si>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</si>
  <si>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</si>
  <si>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</si>
  <si>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</si>
  <si>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</si>
  <si>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</si>
  <si>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</si>
  <si>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</si>
  <si>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</si>
  <si>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</si>
  <si>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</si>
  <si>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</si>
  <si>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</si>
  <si>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</si>
  <si>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</si>
  <si>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</si>
  <si>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</si>
  <si>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</si>
  <si>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</si>
  <si>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</si>
  <si>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</si>
  <si>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</si>
  <si>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</si>
  <si>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</si>
  <si>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</si>
  <si>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</si>
  <si>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</si>
  <si>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</si>
  <si>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</si>
  <si>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</si>
  <si>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</si>
  <si>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</si>
  <si>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</si>
  <si>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</si>
  <si>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</si>
  <si>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</si>
  <si>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</si>
  <si>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</si>
  <si>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</si>
  <si>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</si>
  <si>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</si>
  <si>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</si>
  <si>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</si>
  <si>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</si>
  <si>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</si>
  <si>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</si>
  <si>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</si>
  <si>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</si>
  <si>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</si>
  <si>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</si>
  <si>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</si>
  <si>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</si>
  <si>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</si>
  <si>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</si>
  <si>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</si>
  <si>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</si>
  <si>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</si>
  <si>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</si>
  <si>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</si>
  <si>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</si>
  <si>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</si>
  <si>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</si>
  <si>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</si>
  <si>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</si>
  <si>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</si>
  <si>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</si>
  <si>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</si>
  <si>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</si>
  <si>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</si>
  <si>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</si>
  <si>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</si>
  <si>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</si>
  <si>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</si>
  <si>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</si>
  <si>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</si>
  <si>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</si>
  <si>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</si>
  <si>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</si>
  <si>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</si>
  <si>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</si>
  <si>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</si>
  <si>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</si>
  <si>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</si>
  <si>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</si>
  <si>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</si>
  <si>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</si>
  <si>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</si>
  <si>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</si>
  <si>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</si>
  <si>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</si>
  <si>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</si>
  <si>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</si>
  <si>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</si>
  <si>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</si>
  <si>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</si>
  <si>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</si>
  <si>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</si>
  <si>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</si>
  <si>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</si>
  <si>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</si>
  <si>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</si>
  <si>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Parent Category</t>
  </si>
  <si>
    <t>Subcategory</t>
  </si>
  <si>
    <t>Outcomes</t>
  </si>
  <si>
    <t>Backers</t>
  </si>
  <si>
    <t>Goals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</si>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</sst>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9" fontId="0" fillId="0" borderId="0" xfId="0" applyNumberFormat="1"/>
    <xf numFmtId="0" fontId="1" fillId="0" borderId="0" xfId="0" applyFont="1"/>
    <xf numFmtId="9" fontId="1" fillId="0" borderId="0" xfId="0" applyNumberFormat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FF55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500"/>
        </patternFill>
      </fill>
    </dxf>
  </dxfs>
  <tableStyles count="0" defaultTableStyle="TableStyleMedium2" defaultPivotStyle="PivotStyleLight16"/>
  <colors>
    <mruColors>
      <color rgb="FFFF5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E-BF43-9F47-7447658AFF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7-4E4F-879F-78E7BF8090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7-4E4F-879F-78E7BF8090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F7-4E4F-879F-78E7BF809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8361344"/>
        <c:axId val="658287184"/>
      </c:barChart>
      <c:catAx>
        <c:axId val="6583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287184"/>
        <c:crosses val="autoZero"/>
        <c:auto val="1"/>
        <c:lblAlgn val="ctr"/>
        <c:lblOffset val="100"/>
        <c:noMultiLvlLbl val="0"/>
      </c:catAx>
      <c:valAx>
        <c:axId val="6582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2-1145-8D16-BAC5C03138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A2-1A45-877C-5D7BA30D35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A2-1A45-877C-5D7BA30D3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896704"/>
        <c:axId val="602790208"/>
      </c:barChart>
      <c:catAx>
        <c:axId val="60289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90208"/>
        <c:crosses val="autoZero"/>
        <c:auto val="1"/>
        <c:lblAlgn val="ctr"/>
        <c:lblOffset val="100"/>
        <c:noMultiLvlLbl val="0"/>
      </c:catAx>
      <c:valAx>
        <c:axId val="6027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19611366975354497"/>
          <c:y val="2.3255813953488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4-8645-ADB2-23E27AF43A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4-8645-ADB2-23E27AF43A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4-8645-ADB2-23E27AF43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068943"/>
        <c:axId val="1797070575"/>
      </c:lineChart>
      <c:catAx>
        <c:axId val="179706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70575"/>
        <c:crosses val="autoZero"/>
        <c:auto val="1"/>
        <c:lblAlgn val="ctr"/>
        <c:lblOffset val="100"/>
        <c:noMultiLvlLbl val="0"/>
      </c:catAx>
      <c:valAx>
        <c:axId val="179707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6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6-7141-BA27-B6981FE90C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6-7141-BA27-B6981FE90C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76-7141-BA27-B6981FE90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511951"/>
        <c:axId val="1468056319"/>
      </c:lineChart>
      <c:catAx>
        <c:axId val="172451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056319"/>
        <c:crosses val="autoZero"/>
        <c:auto val="1"/>
        <c:lblAlgn val="ctr"/>
        <c:lblOffset val="100"/>
        <c:noMultiLvlLbl val="0"/>
      </c:catAx>
      <c:valAx>
        <c:axId val="14680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51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127000</xdr:rowOff>
    </xdr:from>
    <xdr:to>
      <xdr:col>7</xdr:col>
      <xdr:colOff>228600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3EFDA-4590-DE4C-B495-57208CF33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5</xdr:row>
      <xdr:rowOff>139700</xdr:rowOff>
    </xdr:from>
    <xdr:to>
      <xdr:col>14</xdr:col>
      <xdr:colOff>444500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EC13C-0B90-044F-BF73-164C43300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7</xdr:row>
      <xdr:rowOff>50800</xdr:rowOff>
    </xdr:from>
    <xdr:to>
      <xdr:col>14</xdr:col>
      <xdr:colOff>139700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23011-5239-7544-9AFD-5AC3B7740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144021</xdr:colOff>
      <xdr:row>15</xdr:row>
      <xdr:rowOff>117836</xdr:rowOff>
    </xdr:from>
    <xdr:to>
      <xdr:col>13</xdr:col>
      <xdr:colOff>301134</xdr:colOff>
      <xdr:row>36</xdr:row>
      <xdr:rowOff>52372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AFEA4-FCA5-B74A-8DEE-FFF3C84B8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1.687920486111" createdVersion="6" refreshedVersion="6" minRefreshableVersion="3" recordCount="4116" xr:uid="{0CD82EB3-9115-E645-B4B9-A6C6F3AB3EA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3.522031712964" createdVersion="6" refreshedVersion="6" minRefreshableVersion="3" recordCount="4115" xr:uid="{46C38889-AA06-024C-A161-19BF0ABDBC8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  <r>
    <m/>
    <m/>
    <m/>
    <m/>
    <m/>
    <x v="4"/>
    <x v="21"/>
    <m/>
    <m/>
    <m/>
    <m/>
    <m/>
    <m/>
    <m/>
    <x v="377"/>
    <x v="2722"/>
    <x v="9"/>
    <x v="41"/>
  </r>
  <r>
    <m/>
    <m/>
    <m/>
    <m/>
    <m/>
    <x v="4"/>
    <x v="21"/>
    <m/>
    <m/>
    <m/>
    <m/>
    <m/>
    <m/>
    <m/>
    <x v="377"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D72AD-6D6A-FE44-A3B5-7B0EF0BF3130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7F2A2-BFFE-B449-95F5-48D3C04A5D40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BA0DC-D8F2-3F42-8872-32182DA26F40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292A0-BF2A-BD47-B91D-2B8B3418420C}">
  <sheetPr codeName="Sheet1"/>
  <dimension ref="A1:F6"/>
  <sheetViews>
    <sheetView topLeftCell="A20" workbookViewId="0">
      <selection activeCell="I10" sqref="I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2A8C9-DAA9-1D4B-B557-DFCA0741BCF7}">
  <sheetPr codeName="Sheet2"/>
  <dimension ref="A1:E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03E6C-89E0-DA48-8DAE-0DCCED0E324A}">
  <sheetPr codeName="Sheet3">
    <tabColor theme="8"/>
  </sheetPr>
  <dimension ref="A1:E18"/>
  <sheetViews>
    <sheetView workbookViewId="0">
      <selection activeCell="D23" sqref="D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rgb="FF00B050"/>
  </sheetPr>
  <dimension ref="A1:U4115"/>
  <sheetViews>
    <sheetView zoomScaleNormal="100" workbookViewId="0">
      <pane xSplit="2" ySplit="2" topLeftCell="N4106" activePane="bottomRight" state="frozen"/>
      <selection pane="topRight" activeCell="C1" sqref="C1"/>
      <selection pane="bottomLeft" activeCell="A3" sqref="A3"/>
      <selection pane="bottomRight" activeCell="R2" sqref="R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8.1640625" customWidth="1"/>
    <col min="17" max="17" width="41.1640625" customWidth="1"/>
    <col min="18" max="18" width="15.5" customWidth="1"/>
    <col min="19" max="19" width="21.1640625" customWidth="1"/>
    <col min="20" max="20" width="24.83203125" customWidth="1"/>
    <col min="21" max="21" width="16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2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45">ROUND(E523/D523*100,0)</f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ref="O542:O605" si="46">ROUND(E542/D542*100,0)</f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6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6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6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6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6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6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6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6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6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6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6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6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6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6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6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6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6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6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6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6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6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6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6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6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6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6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6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6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6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6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6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6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6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6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6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6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ref="O606:O669" si="51">ROUND(E606/D606*100,0)</f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1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1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1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1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1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1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1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1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1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1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1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1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1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1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1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1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1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1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1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1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1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1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1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1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1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1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1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1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1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1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1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1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1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1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1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1"/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ref="O670:O733" si="56">ROUND(E670/D670*100,0)</f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6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6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6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6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6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6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6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6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6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6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6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6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6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6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6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6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6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6"/>
        <v>0</v>
      </c>
      <c r="P688">
        <f t="shared" si="52"/>
        <v>0</v>
      </c>
      <c r="Q688" s="11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6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6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6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6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6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6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6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6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6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6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6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6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6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6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6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6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6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6"/>
        <v>1</v>
      </c>
      <c r="P706">
        <f t="shared" si="52"/>
        <v>120.25</v>
      </c>
      <c r="Q706" s="11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ref="O734:O797" si="61">ROUND(E734/D734*100,0)</f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1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1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1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1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1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1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1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1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1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1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1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1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1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1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1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1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1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1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1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1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1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1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1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1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1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1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1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1"/>
        <v>0</v>
      </c>
      <c r="P762">
        <f t="shared" si="57"/>
        <v>0</v>
      </c>
      <c r="Q762" s="11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1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1"/>
        <v>0</v>
      </c>
      <c r="P764">
        <f t="shared" si="57"/>
        <v>0</v>
      </c>
      <c r="Q764" s="11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1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1"/>
        <v>0</v>
      </c>
      <c r="P766">
        <f t="shared" si="57"/>
        <v>0</v>
      </c>
      <c r="Q766" s="11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1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1"/>
        <v>0</v>
      </c>
      <c r="P768">
        <f t="shared" si="57"/>
        <v>0</v>
      </c>
      <c r="Q768" s="11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1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1"/>
        <v>0</v>
      </c>
      <c r="P770">
        <f t="shared" si="57"/>
        <v>0</v>
      </c>
      <c r="Q770" s="11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ref="O798:O861" si="66">ROUND(E798/D798*100,0)</f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6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6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6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6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6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6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6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6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6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6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6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6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6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6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6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6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6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6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6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6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6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6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6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6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6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6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6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6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6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6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6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6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6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6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6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6"/>
        <v>101</v>
      </c>
      <c r="P834">
        <f t="shared" si="62"/>
        <v>97.99</v>
      </c>
      <c r="Q834" s="11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ref="O862:O925" si="71">ROUND(E862/D862*100,0)</f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1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1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1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1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1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1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1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1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1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1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1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1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1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1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1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1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1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1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1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1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1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1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1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1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1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1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1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1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1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1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1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1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1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1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1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1"/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ref="O926:O989" si="76">ROUND(E926/D926*100,0)</f>
        <v>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6"/>
        <v>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6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6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6"/>
        <v>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6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6"/>
        <v>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6"/>
        <v>7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6"/>
        <v>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6"/>
        <v>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6"/>
        <v>30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6"/>
        <v>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6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6"/>
        <v>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6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6"/>
        <v>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6"/>
        <v>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6"/>
        <v>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6"/>
        <v>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6"/>
        <v>10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6"/>
        <v>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6"/>
        <v>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6"/>
        <v>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6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6"/>
        <v>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6"/>
        <v>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6"/>
        <v>28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6"/>
        <v>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6"/>
        <v>40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6"/>
        <v>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6"/>
        <v>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6"/>
        <v>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6"/>
        <v>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6"/>
        <v>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6"/>
        <v>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6"/>
        <v>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6"/>
        <v>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ref="O990:O1053" si="81">ROUND(E990/D990*100,0)</f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1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1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1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1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1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1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1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1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1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1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1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1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1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1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1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1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1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1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1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1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1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1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1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1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1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1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1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1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1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1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1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1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1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1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1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1"/>
        <v>119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ref="O1054:O1117" si="86">ROUND(E1054/D1054*100,0)</f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6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6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6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6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6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6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6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6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6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6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6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6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6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6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6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6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6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6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6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6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6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6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6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6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6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6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6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6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6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6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6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6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6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6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6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6"/>
        <v>14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ref="O1118:O1181" si="91">ROUND(E1118/D1118*100,0)</f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1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1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1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1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1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1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1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1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1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1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1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1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1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1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1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1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1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1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1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1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1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1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1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1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1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1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1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1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1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1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1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1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1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1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1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1"/>
        <v>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ref="O1182:O1245" si="96">ROUND(E1182/D1182*100,0)</f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6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6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6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6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6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6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6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6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6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6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6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6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6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6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6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6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6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6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6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6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6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6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6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6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6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6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6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6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6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6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6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6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6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6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6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6"/>
        <v>146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85" si="101">ROUND(E1246/D1246*100,0)</f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1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1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1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1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1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1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1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1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1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1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1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1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1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1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1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1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1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1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1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1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1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1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1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1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1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1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1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1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1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1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1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1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1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1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1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1"/>
        <v>111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106">ROUND(E1286/D1286*100,0)</f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6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6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6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6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6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6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6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6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6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6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6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6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6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6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6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6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6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6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6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69" si="107">ROUND(E1306/D1306*100,0)</f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7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7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7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7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7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7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7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7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7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7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7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7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7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7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7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7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7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7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7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7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7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7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7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7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7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7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7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7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7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7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7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7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7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7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7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7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7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7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7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7"/>
        <v>378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s="11" t="s">
        <v>8320</v>
      </c>
      <c r="R1347" t="s">
        <v>8321</v>
      </c>
      <c r="S1347" s="15">
        <f t="shared" ref="S1347:S1410" si="109">(((J1347/60)/60)/24)+DATE(1970,1,1)</f>
        <v>41799.814340277779</v>
      </c>
      <c r="T1347" s="15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1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1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1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1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1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1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1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1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1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1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1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1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1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1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1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1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1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1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1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1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1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1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ref="O1370:O1433" si="112">ROUND(E1370/D1370*100,0)</f>
        <v>111</v>
      </c>
      <c r="P1370">
        <f t="shared" si="108"/>
        <v>63.62</v>
      </c>
      <c r="Q1370" s="11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2"/>
        <v>105</v>
      </c>
      <c r="P1371">
        <f t="shared" si="108"/>
        <v>83.97</v>
      </c>
      <c r="Q1371" s="11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2"/>
        <v>104</v>
      </c>
      <c r="P1372">
        <f t="shared" si="108"/>
        <v>77.75</v>
      </c>
      <c r="Q1372" s="11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2"/>
        <v>107</v>
      </c>
      <c r="P1373">
        <f t="shared" si="108"/>
        <v>107.07</v>
      </c>
      <c r="Q1373" s="11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2"/>
        <v>124</v>
      </c>
      <c r="P1374">
        <f t="shared" si="108"/>
        <v>38.75</v>
      </c>
      <c r="Q1374" s="11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2"/>
        <v>105</v>
      </c>
      <c r="P1375">
        <f t="shared" si="108"/>
        <v>201.94</v>
      </c>
      <c r="Q1375" s="11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2"/>
        <v>189</v>
      </c>
      <c r="P1376">
        <f t="shared" si="108"/>
        <v>43.06</v>
      </c>
      <c r="Q1376" s="11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2"/>
        <v>171</v>
      </c>
      <c r="P1377">
        <f t="shared" si="108"/>
        <v>62.87</v>
      </c>
      <c r="Q1377" s="11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2"/>
        <v>252</v>
      </c>
      <c r="P1378">
        <f t="shared" si="108"/>
        <v>55.61</v>
      </c>
      <c r="Q1378" s="11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2"/>
        <v>116</v>
      </c>
      <c r="P1379">
        <f t="shared" si="108"/>
        <v>48.71</v>
      </c>
      <c r="Q1379" s="11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2"/>
        <v>203</v>
      </c>
      <c r="P1380">
        <f t="shared" si="108"/>
        <v>30.58</v>
      </c>
      <c r="Q1380" s="11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2"/>
        <v>112</v>
      </c>
      <c r="P1381">
        <f t="shared" si="108"/>
        <v>73.91</v>
      </c>
      <c r="Q1381" s="11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2"/>
        <v>424</v>
      </c>
      <c r="P1382">
        <f t="shared" si="108"/>
        <v>21.2</v>
      </c>
      <c r="Q1382" s="11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2"/>
        <v>107</v>
      </c>
      <c r="P1383">
        <f t="shared" si="108"/>
        <v>73.36</v>
      </c>
      <c r="Q1383" s="11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2"/>
        <v>104</v>
      </c>
      <c r="P1384">
        <f t="shared" si="108"/>
        <v>56.41</v>
      </c>
      <c r="Q1384" s="11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2"/>
        <v>212</v>
      </c>
      <c r="P1385">
        <f t="shared" si="108"/>
        <v>50.25</v>
      </c>
      <c r="Q1385" s="11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2"/>
        <v>124</v>
      </c>
      <c r="P1386">
        <f t="shared" si="108"/>
        <v>68.94</v>
      </c>
      <c r="Q1386" s="11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2"/>
        <v>110</v>
      </c>
      <c r="P1387">
        <f t="shared" si="108"/>
        <v>65.91</v>
      </c>
      <c r="Q1387" s="11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2"/>
        <v>219</v>
      </c>
      <c r="P1388">
        <f t="shared" si="108"/>
        <v>62.5</v>
      </c>
      <c r="Q1388" s="11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2"/>
        <v>137</v>
      </c>
      <c r="P1389">
        <f t="shared" si="108"/>
        <v>70.06</v>
      </c>
      <c r="Q1389" s="11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2"/>
        <v>135</v>
      </c>
      <c r="P1390">
        <f t="shared" si="108"/>
        <v>60.18</v>
      </c>
      <c r="Q1390" s="11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2"/>
        <v>145</v>
      </c>
      <c r="P1391">
        <f t="shared" si="108"/>
        <v>21.38</v>
      </c>
      <c r="Q1391" s="11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2"/>
        <v>109</v>
      </c>
      <c r="P1392">
        <f t="shared" si="108"/>
        <v>160.79</v>
      </c>
      <c r="Q1392" s="11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2"/>
        <v>110</v>
      </c>
      <c r="P1393">
        <f t="shared" si="108"/>
        <v>42.38</v>
      </c>
      <c r="Q1393" s="11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2"/>
        <v>114</v>
      </c>
      <c r="P1394">
        <f t="shared" si="108"/>
        <v>27.32</v>
      </c>
      <c r="Q1394" s="11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2"/>
        <v>102</v>
      </c>
      <c r="P1395">
        <f t="shared" si="108"/>
        <v>196.83</v>
      </c>
      <c r="Q1395" s="11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2"/>
        <v>122</v>
      </c>
      <c r="P1396">
        <f t="shared" si="108"/>
        <v>53.88</v>
      </c>
      <c r="Q1396" s="11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2"/>
        <v>112</v>
      </c>
      <c r="P1397">
        <f t="shared" si="108"/>
        <v>47.76</v>
      </c>
      <c r="Q1397" s="11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2"/>
        <v>107</v>
      </c>
      <c r="P1398">
        <f t="shared" si="108"/>
        <v>88.19</v>
      </c>
      <c r="Q1398" s="11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2"/>
        <v>114</v>
      </c>
      <c r="P1399">
        <f t="shared" si="108"/>
        <v>72.06</v>
      </c>
      <c r="Q1399" s="11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2"/>
        <v>110</v>
      </c>
      <c r="P1400">
        <f t="shared" si="108"/>
        <v>74.25</v>
      </c>
      <c r="Q1400" s="11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2"/>
        <v>126</v>
      </c>
      <c r="P1401">
        <f t="shared" si="108"/>
        <v>61.7</v>
      </c>
      <c r="Q1401" s="11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2"/>
        <v>167</v>
      </c>
      <c r="P1402">
        <f t="shared" si="108"/>
        <v>17.239999999999998</v>
      </c>
      <c r="Q1402" s="11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2"/>
        <v>497</v>
      </c>
      <c r="P1403">
        <f t="shared" si="108"/>
        <v>51.72</v>
      </c>
      <c r="Q1403" s="11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2"/>
        <v>109</v>
      </c>
      <c r="P1404">
        <f t="shared" si="108"/>
        <v>24.15</v>
      </c>
      <c r="Q1404" s="11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2"/>
        <v>103</v>
      </c>
      <c r="P1405">
        <f t="shared" si="108"/>
        <v>62.17</v>
      </c>
      <c r="Q1405" s="11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2"/>
        <v>2</v>
      </c>
      <c r="P1406">
        <f t="shared" si="108"/>
        <v>48.2</v>
      </c>
      <c r="Q1406" s="11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2"/>
        <v>0</v>
      </c>
      <c r="P1407">
        <f t="shared" si="108"/>
        <v>6.18</v>
      </c>
      <c r="Q1407" s="11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2"/>
        <v>0</v>
      </c>
      <c r="P1408">
        <f t="shared" si="108"/>
        <v>5</v>
      </c>
      <c r="Q1408" s="11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2"/>
        <v>1</v>
      </c>
      <c r="P1409">
        <f t="shared" si="108"/>
        <v>7.5</v>
      </c>
      <c r="Q1409" s="11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2"/>
        <v>7</v>
      </c>
      <c r="P1410">
        <f t="shared" si="108"/>
        <v>12</v>
      </c>
      <c r="Q1410" s="11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  <c r="U1410">
        <f t="shared" si="111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s="11" t="s">
        <v>8320</v>
      </c>
      <c r="R1411" t="s">
        <v>8339</v>
      </c>
      <c r="S1411" s="15">
        <f t="shared" ref="S1411:S1474" si="114">(((J1411/60)/60)/24)+DATE(1970,1,1)</f>
        <v>41945.133506944447</v>
      </c>
      <c r="T1411" s="15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1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1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1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1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1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1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1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1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1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1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1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1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1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1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1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1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1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1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1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1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1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1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ref="O1434:O1497" si="117">ROUND(E1434/D1434*100,0)</f>
        <v>0</v>
      </c>
      <c r="P1434">
        <f t="shared" si="113"/>
        <v>0</v>
      </c>
      <c r="Q1434" s="11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7"/>
        <v>7</v>
      </c>
      <c r="P1435">
        <f t="shared" si="113"/>
        <v>80.5</v>
      </c>
      <c r="Q1435" s="11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7"/>
        <v>10</v>
      </c>
      <c r="P1436">
        <f t="shared" si="113"/>
        <v>744.55</v>
      </c>
      <c r="Q1436" s="11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7"/>
        <v>0</v>
      </c>
      <c r="P1437">
        <f t="shared" si="113"/>
        <v>7.5</v>
      </c>
      <c r="Q1437" s="11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7"/>
        <v>1</v>
      </c>
      <c r="P1438">
        <f t="shared" si="113"/>
        <v>38.5</v>
      </c>
      <c r="Q1438" s="11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7"/>
        <v>27</v>
      </c>
      <c r="P1439">
        <f t="shared" si="113"/>
        <v>36.68</v>
      </c>
      <c r="Q1439" s="11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7"/>
        <v>3</v>
      </c>
      <c r="P1440">
        <f t="shared" si="113"/>
        <v>75</v>
      </c>
      <c r="Q1440" s="11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7"/>
        <v>7</v>
      </c>
      <c r="P1441">
        <f t="shared" si="113"/>
        <v>30</v>
      </c>
      <c r="Q1441" s="11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7"/>
        <v>0</v>
      </c>
      <c r="P1442">
        <f t="shared" si="113"/>
        <v>1</v>
      </c>
      <c r="Q1442" s="11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7"/>
        <v>1</v>
      </c>
      <c r="P1443">
        <f t="shared" si="113"/>
        <v>673.33</v>
      </c>
      <c r="Q1443" s="11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7"/>
        <v>0</v>
      </c>
      <c r="P1444">
        <f t="shared" si="113"/>
        <v>0</v>
      </c>
      <c r="Q1444" s="11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7"/>
        <v>0</v>
      </c>
      <c r="P1445">
        <f t="shared" si="113"/>
        <v>0</v>
      </c>
      <c r="Q1445" s="11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7"/>
        <v>0</v>
      </c>
      <c r="P1446">
        <f t="shared" si="113"/>
        <v>0</v>
      </c>
      <c r="Q1446" s="11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7"/>
        <v>0</v>
      </c>
      <c r="P1447">
        <f t="shared" si="113"/>
        <v>0</v>
      </c>
      <c r="Q1447" s="11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7"/>
        <v>0</v>
      </c>
      <c r="P1448">
        <f t="shared" si="113"/>
        <v>0</v>
      </c>
      <c r="Q1448" s="11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7"/>
        <v>0</v>
      </c>
      <c r="P1449">
        <f t="shared" si="113"/>
        <v>25</v>
      </c>
      <c r="Q1449" s="11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7"/>
        <v>0</v>
      </c>
      <c r="P1450">
        <f t="shared" si="113"/>
        <v>0</v>
      </c>
      <c r="Q1450" s="11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7"/>
        <v>0</v>
      </c>
      <c r="P1451">
        <f t="shared" si="113"/>
        <v>0</v>
      </c>
      <c r="Q1451" s="11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7"/>
        <v>0</v>
      </c>
      <c r="P1452">
        <f t="shared" si="113"/>
        <v>1</v>
      </c>
      <c r="Q1452" s="11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7"/>
        <v>0</v>
      </c>
      <c r="P1453">
        <f t="shared" si="113"/>
        <v>1</v>
      </c>
      <c r="Q1453" s="11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7"/>
        <v>0</v>
      </c>
      <c r="P1454">
        <f t="shared" si="113"/>
        <v>0</v>
      </c>
      <c r="Q1454" s="11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7"/>
        <v>0</v>
      </c>
      <c r="P1455">
        <f t="shared" si="113"/>
        <v>0</v>
      </c>
      <c r="Q1455" s="11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7"/>
        <v>1</v>
      </c>
      <c r="P1456">
        <f t="shared" si="113"/>
        <v>15</v>
      </c>
      <c r="Q1456" s="11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7"/>
        <v>11</v>
      </c>
      <c r="P1457">
        <f t="shared" si="113"/>
        <v>225</v>
      </c>
      <c r="Q1457" s="11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7"/>
        <v>3</v>
      </c>
      <c r="P1458">
        <f t="shared" si="113"/>
        <v>48.33</v>
      </c>
      <c r="Q1458" s="11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7"/>
        <v>0</v>
      </c>
      <c r="P1459">
        <f t="shared" si="113"/>
        <v>0</v>
      </c>
      <c r="Q1459" s="11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7"/>
        <v>0</v>
      </c>
      <c r="P1460">
        <f t="shared" si="113"/>
        <v>0</v>
      </c>
      <c r="Q1460" s="11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7"/>
        <v>0</v>
      </c>
      <c r="P1461">
        <f t="shared" si="113"/>
        <v>0</v>
      </c>
      <c r="Q1461" s="11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7"/>
        <v>0</v>
      </c>
      <c r="P1462">
        <f t="shared" si="113"/>
        <v>0</v>
      </c>
      <c r="Q1462" s="11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7"/>
        <v>101</v>
      </c>
      <c r="P1463">
        <f t="shared" si="113"/>
        <v>44.67</v>
      </c>
      <c r="Q1463" s="11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7"/>
        <v>109</v>
      </c>
      <c r="P1464">
        <f t="shared" si="113"/>
        <v>28.94</v>
      </c>
      <c r="Q1464" s="11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7"/>
        <v>148</v>
      </c>
      <c r="P1465">
        <f t="shared" si="113"/>
        <v>35.44</v>
      </c>
      <c r="Q1465" s="11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7"/>
        <v>163</v>
      </c>
      <c r="P1466">
        <f t="shared" si="113"/>
        <v>34.869999999999997</v>
      </c>
      <c r="Q1466" s="11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7"/>
        <v>456</v>
      </c>
      <c r="P1467">
        <f t="shared" si="113"/>
        <v>52.62</v>
      </c>
      <c r="Q1467" s="11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7"/>
        <v>108</v>
      </c>
      <c r="P1468">
        <f t="shared" si="113"/>
        <v>69.599999999999994</v>
      </c>
      <c r="Q1468" s="11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7"/>
        <v>115</v>
      </c>
      <c r="P1469">
        <f t="shared" si="113"/>
        <v>76.72</v>
      </c>
      <c r="Q1469" s="11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7"/>
        <v>102</v>
      </c>
      <c r="P1470">
        <f t="shared" si="113"/>
        <v>33.19</v>
      </c>
      <c r="Q1470" s="11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7"/>
        <v>108</v>
      </c>
      <c r="P1471">
        <f t="shared" si="113"/>
        <v>149.46</v>
      </c>
      <c r="Q1471" s="11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7"/>
        <v>125</v>
      </c>
      <c r="P1472">
        <f t="shared" si="113"/>
        <v>23.17</v>
      </c>
      <c r="Q1472" s="11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7"/>
        <v>104</v>
      </c>
      <c r="P1473">
        <f t="shared" si="113"/>
        <v>96.88</v>
      </c>
      <c r="Q1473" s="11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7"/>
        <v>139</v>
      </c>
      <c r="P1474">
        <f t="shared" si="113"/>
        <v>103.2</v>
      </c>
      <c r="Q1474" s="11" t="s">
        <v>8320</v>
      </c>
      <c r="R1474" t="s">
        <v>8340</v>
      </c>
      <c r="S1474" s="15">
        <f t="shared" si="114"/>
        <v>41533.542858796296</v>
      </c>
      <c r="T1474" s="15">
        <f t="shared" si="115"/>
        <v>41563.542858796296</v>
      </c>
      <c r="U1474">
        <f t="shared" si="116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s="11" t="s">
        <v>8320</v>
      </c>
      <c r="R1475" t="s">
        <v>8340</v>
      </c>
      <c r="S1475" s="15">
        <f t="shared" ref="S1475:S1538" si="119">(((J1475/60)/60)/24)+DATE(1970,1,1)</f>
        <v>40939.979618055557</v>
      </c>
      <c r="T1475" s="15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1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1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1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1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1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1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1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1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1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1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1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1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1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1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1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1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1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1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1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1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1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1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ref="O1498:O1561" si="122">ROUND(E1498/D1498*100,0)</f>
        <v>0</v>
      </c>
      <c r="P1498">
        <f t="shared" si="118"/>
        <v>0</v>
      </c>
      <c r="Q1498" s="11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2"/>
        <v>0</v>
      </c>
      <c r="P1499">
        <f t="shared" si="118"/>
        <v>1</v>
      </c>
      <c r="Q1499" s="11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2"/>
        <v>2</v>
      </c>
      <c r="P1500">
        <f t="shared" si="118"/>
        <v>19</v>
      </c>
      <c r="Q1500" s="11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2"/>
        <v>0</v>
      </c>
      <c r="P1501">
        <f t="shared" si="118"/>
        <v>5</v>
      </c>
      <c r="Q1501" s="11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2"/>
        <v>25</v>
      </c>
      <c r="P1502">
        <f t="shared" si="118"/>
        <v>46.73</v>
      </c>
      <c r="Q1502" s="11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2"/>
        <v>166</v>
      </c>
      <c r="P1503">
        <f t="shared" si="118"/>
        <v>97.73</v>
      </c>
      <c r="Q1503" s="11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2"/>
        <v>101</v>
      </c>
      <c r="P1504">
        <f t="shared" si="118"/>
        <v>67.84</v>
      </c>
      <c r="Q1504" s="11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2"/>
        <v>108</v>
      </c>
      <c r="P1505">
        <f t="shared" si="118"/>
        <v>56.98</v>
      </c>
      <c r="Q1505" s="11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2"/>
        <v>278</v>
      </c>
      <c r="P1506">
        <f t="shared" si="118"/>
        <v>67.16</v>
      </c>
      <c r="Q1506" s="11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2"/>
        <v>104</v>
      </c>
      <c r="P1507">
        <f t="shared" si="118"/>
        <v>48.04</v>
      </c>
      <c r="Q1507" s="11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2"/>
        <v>111</v>
      </c>
      <c r="P1508">
        <f t="shared" si="118"/>
        <v>38.86</v>
      </c>
      <c r="Q1508" s="11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2"/>
        <v>215</v>
      </c>
      <c r="P1509">
        <f t="shared" si="118"/>
        <v>78.180000000000007</v>
      </c>
      <c r="Q1509" s="11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2"/>
        <v>111</v>
      </c>
      <c r="P1510">
        <f t="shared" si="118"/>
        <v>97.11</v>
      </c>
      <c r="Q1510" s="11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2"/>
        <v>124</v>
      </c>
      <c r="P1511">
        <f t="shared" si="118"/>
        <v>110.39</v>
      </c>
      <c r="Q1511" s="11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2"/>
        <v>101</v>
      </c>
      <c r="P1512">
        <f t="shared" si="118"/>
        <v>39.92</v>
      </c>
      <c r="Q1512" s="11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2"/>
        <v>112</v>
      </c>
      <c r="P1513">
        <f t="shared" si="118"/>
        <v>75.98</v>
      </c>
      <c r="Q1513" s="11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2"/>
        <v>559</v>
      </c>
      <c r="P1514">
        <f t="shared" si="118"/>
        <v>58.38</v>
      </c>
      <c r="Q1514" s="11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2"/>
        <v>150</v>
      </c>
      <c r="P1515">
        <f t="shared" si="118"/>
        <v>55.82</v>
      </c>
      <c r="Q1515" s="11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2"/>
        <v>106</v>
      </c>
      <c r="P1516">
        <f t="shared" si="118"/>
        <v>151.24</v>
      </c>
      <c r="Q1516" s="11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2"/>
        <v>157</v>
      </c>
      <c r="P1517">
        <f t="shared" si="118"/>
        <v>849.67</v>
      </c>
      <c r="Q1517" s="11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2"/>
        <v>109</v>
      </c>
      <c r="P1518">
        <f t="shared" si="118"/>
        <v>159.24</v>
      </c>
      <c r="Q1518" s="11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2"/>
        <v>162</v>
      </c>
      <c r="P1519">
        <f t="shared" si="118"/>
        <v>39.51</v>
      </c>
      <c r="Q1519" s="11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2"/>
        <v>205</v>
      </c>
      <c r="P1520">
        <f t="shared" si="118"/>
        <v>130.53</v>
      </c>
      <c r="Q1520" s="11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2"/>
        <v>103</v>
      </c>
      <c r="P1521">
        <f t="shared" si="118"/>
        <v>64.16</v>
      </c>
      <c r="Q1521" s="11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2"/>
        <v>103</v>
      </c>
      <c r="P1522">
        <f t="shared" si="118"/>
        <v>111.53</v>
      </c>
      <c r="Q1522" s="11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2"/>
        <v>107</v>
      </c>
      <c r="P1523">
        <f t="shared" si="118"/>
        <v>170.45</v>
      </c>
      <c r="Q1523" s="11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2"/>
        <v>139</v>
      </c>
      <c r="P1524">
        <f t="shared" si="118"/>
        <v>133.74</v>
      </c>
      <c r="Q1524" s="11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2"/>
        <v>125</v>
      </c>
      <c r="P1525">
        <f t="shared" si="118"/>
        <v>95.83</v>
      </c>
      <c r="Q1525" s="11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2"/>
        <v>207</v>
      </c>
      <c r="P1526">
        <f t="shared" si="118"/>
        <v>221.79</v>
      </c>
      <c r="Q1526" s="11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2"/>
        <v>174</v>
      </c>
      <c r="P1527">
        <f t="shared" si="118"/>
        <v>32.32</v>
      </c>
      <c r="Q1527" s="11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2"/>
        <v>120</v>
      </c>
      <c r="P1528">
        <f t="shared" si="118"/>
        <v>98.84</v>
      </c>
      <c r="Q1528" s="11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2"/>
        <v>110</v>
      </c>
      <c r="P1529">
        <f t="shared" si="118"/>
        <v>55.22</v>
      </c>
      <c r="Q1529" s="11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2"/>
        <v>282</v>
      </c>
      <c r="P1530">
        <f t="shared" si="118"/>
        <v>52.79</v>
      </c>
      <c r="Q1530" s="11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2"/>
        <v>101</v>
      </c>
      <c r="P1531">
        <f t="shared" si="118"/>
        <v>135.66999999999999</v>
      </c>
      <c r="Q1531" s="11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2"/>
        <v>135</v>
      </c>
      <c r="P1532">
        <f t="shared" si="118"/>
        <v>53.99</v>
      </c>
      <c r="Q1532" s="11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2"/>
        <v>176</v>
      </c>
      <c r="P1533">
        <f t="shared" si="118"/>
        <v>56.64</v>
      </c>
      <c r="Q1533" s="11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2"/>
        <v>484</v>
      </c>
      <c r="P1534">
        <f t="shared" si="118"/>
        <v>82.32</v>
      </c>
      <c r="Q1534" s="11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2"/>
        <v>145</v>
      </c>
      <c r="P1535">
        <f t="shared" si="118"/>
        <v>88.26</v>
      </c>
      <c r="Q1535" s="11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2"/>
        <v>418</v>
      </c>
      <c r="P1536">
        <f t="shared" si="118"/>
        <v>84.91</v>
      </c>
      <c r="Q1536" s="11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2"/>
        <v>132</v>
      </c>
      <c r="P1537">
        <f t="shared" si="118"/>
        <v>48.15</v>
      </c>
      <c r="Q1537" s="11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2"/>
        <v>250</v>
      </c>
      <c r="P1538">
        <f t="shared" si="118"/>
        <v>66.02</v>
      </c>
      <c r="Q1538" s="11" t="s">
        <v>8336</v>
      </c>
      <c r="R1538" t="s">
        <v>8337</v>
      </c>
      <c r="S1538" s="15">
        <f t="shared" si="119"/>
        <v>42213.802199074074</v>
      </c>
      <c r="T1538" s="15">
        <f t="shared" si="120"/>
        <v>42243.802199074074</v>
      </c>
      <c r="U1538">
        <f t="shared" si="121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s="11" t="s">
        <v>8336</v>
      </c>
      <c r="R1539" t="s">
        <v>8337</v>
      </c>
      <c r="S1539" s="15">
        <f t="shared" ref="S1539:S1602" si="124">(((J1539/60)/60)/24)+DATE(1970,1,1)</f>
        <v>42552.315127314811</v>
      </c>
      <c r="T1539" s="15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1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1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1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1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1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1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1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1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1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1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1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1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1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1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1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1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1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1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1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1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1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1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ref="O1562:O1625" si="127">ROUND(E1562/D1562*100,0)</f>
        <v>4</v>
      </c>
      <c r="P1562">
        <f t="shared" si="123"/>
        <v>23.5</v>
      </c>
      <c r="Q1562" s="11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7"/>
        <v>1</v>
      </c>
      <c r="P1563">
        <f t="shared" si="123"/>
        <v>67</v>
      </c>
      <c r="Q1563" s="11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7"/>
        <v>0</v>
      </c>
      <c r="P1564">
        <f t="shared" si="123"/>
        <v>0</v>
      </c>
      <c r="Q1564" s="11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7"/>
        <v>1</v>
      </c>
      <c r="P1565">
        <f t="shared" si="123"/>
        <v>42.5</v>
      </c>
      <c r="Q1565" s="11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7"/>
        <v>0</v>
      </c>
      <c r="P1566">
        <f t="shared" si="123"/>
        <v>10</v>
      </c>
      <c r="Q1566" s="11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7"/>
        <v>3</v>
      </c>
      <c r="P1567">
        <f t="shared" si="123"/>
        <v>100</v>
      </c>
      <c r="Q1567" s="11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7"/>
        <v>21</v>
      </c>
      <c r="P1568">
        <f t="shared" si="123"/>
        <v>108.05</v>
      </c>
      <c r="Q1568" s="11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7"/>
        <v>4</v>
      </c>
      <c r="P1569">
        <f t="shared" si="123"/>
        <v>26.92</v>
      </c>
      <c r="Q1569" s="11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7"/>
        <v>14</v>
      </c>
      <c r="P1570">
        <f t="shared" si="123"/>
        <v>155</v>
      </c>
      <c r="Q1570" s="11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7"/>
        <v>0</v>
      </c>
      <c r="P1571">
        <f t="shared" si="123"/>
        <v>0</v>
      </c>
      <c r="Q1571" s="11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7"/>
        <v>41</v>
      </c>
      <c r="P1572">
        <f t="shared" si="123"/>
        <v>47.77</v>
      </c>
      <c r="Q1572" s="11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7"/>
        <v>1</v>
      </c>
      <c r="P1573">
        <f t="shared" si="123"/>
        <v>20</v>
      </c>
      <c r="Q1573" s="11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7"/>
        <v>5</v>
      </c>
      <c r="P1574">
        <f t="shared" si="123"/>
        <v>41.67</v>
      </c>
      <c r="Q1574" s="11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7"/>
        <v>2</v>
      </c>
      <c r="P1575">
        <f t="shared" si="123"/>
        <v>74.33</v>
      </c>
      <c r="Q1575" s="11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7"/>
        <v>5</v>
      </c>
      <c r="P1576">
        <f t="shared" si="123"/>
        <v>84.33</v>
      </c>
      <c r="Q1576" s="11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7"/>
        <v>23</v>
      </c>
      <c r="P1577">
        <f t="shared" si="123"/>
        <v>65.459999999999994</v>
      </c>
      <c r="Q1577" s="11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7"/>
        <v>13</v>
      </c>
      <c r="P1578">
        <f t="shared" si="123"/>
        <v>65</v>
      </c>
      <c r="Q1578" s="11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7"/>
        <v>1</v>
      </c>
      <c r="P1579">
        <f t="shared" si="123"/>
        <v>27.5</v>
      </c>
      <c r="Q1579" s="11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7"/>
        <v>11</v>
      </c>
      <c r="P1580">
        <f t="shared" si="123"/>
        <v>51.25</v>
      </c>
      <c r="Q1580" s="11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7"/>
        <v>1</v>
      </c>
      <c r="P1581">
        <f t="shared" si="123"/>
        <v>14</v>
      </c>
      <c r="Q1581" s="11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7"/>
        <v>0</v>
      </c>
      <c r="P1582">
        <f t="shared" si="123"/>
        <v>0</v>
      </c>
      <c r="Q1582" s="11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7"/>
        <v>1</v>
      </c>
      <c r="P1583">
        <f t="shared" si="123"/>
        <v>5</v>
      </c>
      <c r="Q1583" s="11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7"/>
        <v>9</v>
      </c>
      <c r="P1584">
        <f t="shared" si="123"/>
        <v>31</v>
      </c>
      <c r="Q1584" s="11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7"/>
        <v>0</v>
      </c>
      <c r="P1585">
        <f t="shared" si="123"/>
        <v>15</v>
      </c>
      <c r="Q1585" s="11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7"/>
        <v>0</v>
      </c>
      <c r="P1586">
        <f t="shared" si="123"/>
        <v>0</v>
      </c>
      <c r="Q1586" s="11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7"/>
        <v>79</v>
      </c>
      <c r="P1587">
        <f t="shared" si="123"/>
        <v>131.66999999999999</v>
      </c>
      <c r="Q1587" s="11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7"/>
        <v>0</v>
      </c>
      <c r="P1588">
        <f t="shared" si="123"/>
        <v>0</v>
      </c>
      <c r="Q1588" s="11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7"/>
        <v>0</v>
      </c>
      <c r="P1589">
        <f t="shared" si="123"/>
        <v>1</v>
      </c>
      <c r="Q1589" s="11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7"/>
        <v>0</v>
      </c>
      <c r="P1590">
        <f t="shared" si="123"/>
        <v>0</v>
      </c>
      <c r="Q1590" s="11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7"/>
        <v>0</v>
      </c>
      <c r="P1591">
        <f t="shared" si="123"/>
        <v>0</v>
      </c>
      <c r="Q1591" s="11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7"/>
        <v>2</v>
      </c>
      <c r="P1592">
        <f t="shared" si="123"/>
        <v>510</v>
      </c>
      <c r="Q1592" s="11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7"/>
        <v>29</v>
      </c>
      <c r="P1593">
        <f t="shared" si="123"/>
        <v>44.48</v>
      </c>
      <c r="Q1593" s="11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7"/>
        <v>0</v>
      </c>
      <c r="P1594">
        <f t="shared" si="123"/>
        <v>0</v>
      </c>
      <c r="Q1594" s="11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7"/>
        <v>0</v>
      </c>
      <c r="P1595">
        <f t="shared" si="123"/>
        <v>1</v>
      </c>
      <c r="Q1595" s="11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7"/>
        <v>21</v>
      </c>
      <c r="P1596">
        <f t="shared" si="123"/>
        <v>20.5</v>
      </c>
      <c r="Q1596" s="11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7"/>
        <v>0</v>
      </c>
      <c r="P1597">
        <f t="shared" si="123"/>
        <v>40</v>
      </c>
      <c r="Q1597" s="11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7"/>
        <v>2</v>
      </c>
      <c r="P1598">
        <f t="shared" si="123"/>
        <v>25</v>
      </c>
      <c r="Q1598" s="11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7"/>
        <v>0</v>
      </c>
      <c r="P1599">
        <f t="shared" si="123"/>
        <v>0</v>
      </c>
      <c r="Q1599" s="11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7"/>
        <v>0</v>
      </c>
      <c r="P1600">
        <f t="shared" si="123"/>
        <v>1</v>
      </c>
      <c r="Q1600" s="11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7"/>
        <v>0</v>
      </c>
      <c r="P1601">
        <f t="shared" si="123"/>
        <v>0</v>
      </c>
      <c r="Q1601" s="11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7"/>
        <v>7</v>
      </c>
      <c r="P1602">
        <f t="shared" si="123"/>
        <v>40.78</v>
      </c>
      <c r="Q1602" s="11" t="s">
        <v>8336</v>
      </c>
      <c r="R1602" t="s">
        <v>8343</v>
      </c>
      <c r="S1602" s="15">
        <f t="shared" si="124"/>
        <v>41791.057314814818</v>
      </c>
      <c r="T1602" s="15">
        <f t="shared" si="125"/>
        <v>41835.21597222222</v>
      </c>
      <c r="U1602">
        <f t="shared" si="126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s="11" t="s">
        <v>8323</v>
      </c>
      <c r="R1603" t="s">
        <v>8324</v>
      </c>
      <c r="S1603" s="15">
        <f t="shared" ref="S1603:S1666" si="129">(((J1603/60)/60)/24)+DATE(1970,1,1)</f>
        <v>40638.092974537038</v>
      </c>
      <c r="T1603" s="15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1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1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1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1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1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1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1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1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1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1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1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1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1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1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1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1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1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1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1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1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1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1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ref="O1626:O1689" si="132">ROUND(E1626/D1626*100,0)</f>
        <v>118</v>
      </c>
      <c r="P1626">
        <f t="shared" si="128"/>
        <v>47.2</v>
      </c>
      <c r="Q1626" s="11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2"/>
        <v>155</v>
      </c>
      <c r="P1627">
        <f t="shared" si="128"/>
        <v>112.02</v>
      </c>
      <c r="Q1627" s="11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2"/>
        <v>101</v>
      </c>
      <c r="P1628">
        <f t="shared" si="128"/>
        <v>74.95</v>
      </c>
      <c r="Q1628" s="11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2"/>
        <v>117</v>
      </c>
      <c r="P1629">
        <f t="shared" si="128"/>
        <v>61.58</v>
      </c>
      <c r="Q1629" s="11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2"/>
        <v>101</v>
      </c>
      <c r="P1630">
        <f t="shared" si="128"/>
        <v>45.88</v>
      </c>
      <c r="Q1630" s="11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2"/>
        <v>104</v>
      </c>
      <c r="P1631">
        <f t="shared" si="128"/>
        <v>75.849999999999994</v>
      </c>
      <c r="Q1631" s="11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2"/>
        <v>265</v>
      </c>
      <c r="P1632">
        <f t="shared" si="128"/>
        <v>84.21</v>
      </c>
      <c r="Q1632" s="11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2"/>
        <v>156</v>
      </c>
      <c r="P1633">
        <f t="shared" si="128"/>
        <v>117.23</v>
      </c>
      <c r="Q1633" s="11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2"/>
        <v>102</v>
      </c>
      <c r="P1634">
        <f t="shared" si="128"/>
        <v>86.49</v>
      </c>
      <c r="Q1634" s="11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2"/>
        <v>100</v>
      </c>
      <c r="P1635">
        <f t="shared" si="128"/>
        <v>172.41</v>
      </c>
      <c r="Q1635" s="11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2"/>
        <v>101</v>
      </c>
      <c r="P1636">
        <f t="shared" si="128"/>
        <v>62.81</v>
      </c>
      <c r="Q1636" s="11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2"/>
        <v>125</v>
      </c>
      <c r="P1637">
        <f t="shared" si="128"/>
        <v>67.73</v>
      </c>
      <c r="Q1637" s="11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2"/>
        <v>104</v>
      </c>
      <c r="P1638">
        <f t="shared" si="128"/>
        <v>53.56</v>
      </c>
      <c r="Q1638" s="11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2"/>
        <v>104</v>
      </c>
      <c r="P1639">
        <f t="shared" si="128"/>
        <v>34.6</v>
      </c>
      <c r="Q1639" s="11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2"/>
        <v>105</v>
      </c>
      <c r="P1640">
        <f t="shared" si="128"/>
        <v>38.89</v>
      </c>
      <c r="Q1640" s="11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2"/>
        <v>100</v>
      </c>
      <c r="P1641">
        <f t="shared" si="128"/>
        <v>94.74</v>
      </c>
      <c r="Q1641" s="11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2"/>
        <v>170</v>
      </c>
      <c r="P1642">
        <f t="shared" si="128"/>
        <v>39.97</v>
      </c>
      <c r="Q1642" s="11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2"/>
        <v>101</v>
      </c>
      <c r="P1643">
        <f t="shared" si="128"/>
        <v>97.5</v>
      </c>
      <c r="Q1643" s="11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2"/>
        <v>100</v>
      </c>
      <c r="P1644">
        <f t="shared" si="128"/>
        <v>42.86</v>
      </c>
      <c r="Q1644" s="11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2"/>
        <v>125</v>
      </c>
      <c r="P1645">
        <f t="shared" si="128"/>
        <v>168.51</v>
      </c>
      <c r="Q1645" s="11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2"/>
        <v>110</v>
      </c>
      <c r="P1646">
        <f t="shared" si="128"/>
        <v>85.55</v>
      </c>
      <c r="Q1646" s="11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2"/>
        <v>111</v>
      </c>
      <c r="P1647">
        <f t="shared" si="128"/>
        <v>554</v>
      </c>
      <c r="Q1647" s="11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2"/>
        <v>110</v>
      </c>
      <c r="P1648">
        <f t="shared" si="128"/>
        <v>26.55</v>
      </c>
      <c r="Q1648" s="11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2"/>
        <v>105</v>
      </c>
      <c r="P1649">
        <f t="shared" si="128"/>
        <v>113.83</v>
      </c>
      <c r="Q1649" s="11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2"/>
        <v>125</v>
      </c>
      <c r="P1650">
        <f t="shared" si="128"/>
        <v>32.01</v>
      </c>
      <c r="Q1650" s="11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2"/>
        <v>101</v>
      </c>
      <c r="P1651">
        <f t="shared" si="128"/>
        <v>47.19</v>
      </c>
      <c r="Q1651" s="11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2"/>
        <v>142</v>
      </c>
      <c r="P1652">
        <f t="shared" si="128"/>
        <v>88.47</v>
      </c>
      <c r="Q1652" s="11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2"/>
        <v>101</v>
      </c>
      <c r="P1653">
        <f t="shared" si="128"/>
        <v>100.75</v>
      </c>
      <c r="Q1653" s="11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2"/>
        <v>101</v>
      </c>
      <c r="P1654">
        <f t="shared" si="128"/>
        <v>64.709999999999994</v>
      </c>
      <c r="Q1654" s="11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2"/>
        <v>174</v>
      </c>
      <c r="P1655">
        <f t="shared" si="128"/>
        <v>51.85</v>
      </c>
      <c r="Q1655" s="11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2"/>
        <v>120</v>
      </c>
      <c r="P1656">
        <f t="shared" si="128"/>
        <v>38.79</v>
      </c>
      <c r="Q1656" s="11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2"/>
        <v>143</v>
      </c>
      <c r="P1657">
        <f t="shared" si="128"/>
        <v>44.65</v>
      </c>
      <c r="Q1657" s="11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2"/>
        <v>100</v>
      </c>
      <c r="P1658">
        <f t="shared" si="128"/>
        <v>156.77000000000001</v>
      </c>
      <c r="Q1658" s="11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2"/>
        <v>105</v>
      </c>
      <c r="P1659">
        <f t="shared" si="128"/>
        <v>118.7</v>
      </c>
      <c r="Q1659" s="11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2"/>
        <v>132</v>
      </c>
      <c r="P1660">
        <f t="shared" si="128"/>
        <v>74.150000000000006</v>
      </c>
      <c r="Q1660" s="11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2"/>
        <v>113</v>
      </c>
      <c r="P1661">
        <f t="shared" si="128"/>
        <v>12.53</v>
      </c>
      <c r="Q1661" s="11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2"/>
        <v>1254</v>
      </c>
      <c r="P1662">
        <f t="shared" si="128"/>
        <v>27.86</v>
      </c>
      <c r="Q1662" s="11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2"/>
        <v>103</v>
      </c>
      <c r="P1663">
        <f t="shared" si="128"/>
        <v>80.180000000000007</v>
      </c>
      <c r="Q1663" s="11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2"/>
        <v>103</v>
      </c>
      <c r="P1664">
        <f t="shared" si="128"/>
        <v>132.44</v>
      </c>
      <c r="Q1664" s="11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2"/>
        <v>108</v>
      </c>
      <c r="P1665">
        <f t="shared" si="128"/>
        <v>33.75</v>
      </c>
      <c r="Q1665" s="11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2"/>
        <v>122</v>
      </c>
      <c r="P1666">
        <f t="shared" si="128"/>
        <v>34.380000000000003</v>
      </c>
      <c r="Q1666" s="11" t="s">
        <v>8323</v>
      </c>
      <c r="R1666" t="s">
        <v>8344</v>
      </c>
      <c r="S1666" s="15">
        <f t="shared" si="129"/>
        <v>40939.761782407404</v>
      </c>
      <c r="T1666" s="15">
        <f t="shared" si="130"/>
        <v>40984.165972222225</v>
      </c>
      <c r="U1666">
        <f t="shared" si="131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s="11" t="s">
        <v>8323</v>
      </c>
      <c r="R1667" t="s">
        <v>8344</v>
      </c>
      <c r="S1667" s="15">
        <f t="shared" ref="S1667:S1730" si="134">(((J1667/60)/60)/24)+DATE(1970,1,1)</f>
        <v>40564.649456018517</v>
      </c>
      <c r="T1667" s="15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1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1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1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1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1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1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1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1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1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1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1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1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1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1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1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1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1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1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1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1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1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1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ref="O1690:O1753" si="137">ROUND(E1690/D1690*100,0)</f>
        <v>44</v>
      </c>
      <c r="P1690">
        <f t="shared" si="133"/>
        <v>253.14</v>
      </c>
      <c r="Q1690" s="11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7"/>
        <v>100</v>
      </c>
      <c r="P1691">
        <f t="shared" si="133"/>
        <v>171.43</v>
      </c>
      <c r="Q1691" s="11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7"/>
        <v>25</v>
      </c>
      <c r="P1692">
        <f t="shared" si="133"/>
        <v>57.73</v>
      </c>
      <c r="Q1692" s="11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7"/>
        <v>33</v>
      </c>
      <c r="P1693">
        <f t="shared" si="133"/>
        <v>264.26</v>
      </c>
      <c r="Q1693" s="11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7"/>
        <v>48</v>
      </c>
      <c r="P1694">
        <f t="shared" si="133"/>
        <v>159.33000000000001</v>
      </c>
      <c r="Q1694" s="11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7"/>
        <v>9</v>
      </c>
      <c r="P1695">
        <f t="shared" si="133"/>
        <v>35</v>
      </c>
      <c r="Q1695" s="11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7"/>
        <v>0</v>
      </c>
      <c r="P1696">
        <f t="shared" si="133"/>
        <v>5</v>
      </c>
      <c r="Q1696" s="11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7"/>
        <v>12</v>
      </c>
      <c r="P1697">
        <f t="shared" si="133"/>
        <v>61.09</v>
      </c>
      <c r="Q1697" s="11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7"/>
        <v>0</v>
      </c>
      <c r="P1698">
        <f t="shared" si="133"/>
        <v>0</v>
      </c>
      <c r="Q1698" s="11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7"/>
        <v>20</v>
      </c>
      <c r="P1699">
        <f t="shared" si="133"/>
        <v>114.82</v>
      </c>
      <c r="Q1699" s="11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7"/>
        <v>0</v>
      </c>
      <c r="P1700">
        <f t="shared" si="133"/>
        <v>0</v>
      </c>
      <c r="Q1700" s="11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7"/>
        <v>4</v>
      </c>
      <c r="P1701">
        <f t="shared" si="133"/>
        <v>54</v>
      </c>
      <c r="Q1701" s="11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7"/>
        <v>26</v>
      </c>
      <c r="P1702">
        <f t="shared" si="133"/>
        <v>65.97</v>
      </c>
      <c r="Q1702" s="11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7"/>
        <v>0</v>
      </c>
      <c r="P1703">
        <f t="shared" si="133"/>
        <v>5</v>
      </c>
      <c r="Q1703" s="11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7"/>
        <v>0</v>
      </c>
      <c r="P1704">
        <f t="shared" si="133"/>
        <v>1</v>
      </c>
      <c r="Q1704" s="11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7"/>
        <v>1</v>
      </c>
      <c r="P1705">
        <f t="shared" si="133"/>
        <v>25.5</v>
      </c>
      <c r="Q1705" s="11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7"/>
        <v>65</v>
      </c>
      <c r="P1706">
        <f t="shared" si="133"/>
        <v>118.36</v>
      </c>
      <c r="Q1706" s="11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7"/>
        <v>0</v>
      </c>
      <c r="P1707">
        <f t="shared" si="133"/>
        <v>0</v>
      </c>
      <c r="Q1707" s="11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7"/>
        <v>0</v>
      </c>
      <c r="P1708">
        <f t="shared" si="133"/>
        <v>0</v>
      </c>
      <c r="Q1708" s="11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7"/>
        <v>10</v>
      </c>
      <c r="P1709">
        <f t="shared" si="133"/>
        <v>54.11</v>
      </c>
      <c r="Q1709" s="11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7"/>
        <v>0</v>
      </c>
      <c r="P1710">
        <f t="shared" si="133"/>
        <v>0</v>
      </c>
      <c r="Q1710" s="11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7"/>
        <v>5</v>
      </c>
      <c r="P1711">
        <f t="shared" si="133"/>
        <v>21.25</v>
      </c>
      <c r="Q1711" s="11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7"/>
        <v>1</v>
      </c>
      <c r="P1712">
        <f t="shared" si="133"/>
        <v>34</v>
      </c>
      <c r="Q1712" s="11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7"/>
        <v>11</v>
      </c>
      <c r="P1713">
        <f t="shared" si="133"/>
        <v>525</v>
      </c>
      <c r="Q1713" s="11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7"/>
        <v>0</v>
      </c>
      <c r="P1714">
        <f t="shared" si="133"/>
        <v>0</v>
      </c>
      <c r="Q1714" s="11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7"/>
        <v>2</v>
      </c>
      <c r="P1715">
        <f t="shared" si="133"/>
        <v>50</v>
      </c>
      <c r="Q1715" s="11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7"/>
        <v>8</v>
      </c>
      <c r="P1716">
        <f t="shared" si="133"/>
        <v>115.71</v>
      </c>
      <c r="Q1716" s="11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7"/>
        <v>0</v>
      </c>
      <c r="P1717">
        <f t="shared" si="133"/>
        <v>5.5</v>
      </c>
      <c r="Q1717" s="11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7"/>
        <v>8</v>
      </c>
      <c r="P1718">
        <f t="shared" si="133"/>
        <v>50</v>
      </c>
      <c r="Q1718" s="11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7"/>
        <v>43</v>
      </c>
      <c r="P1719">
        <f t="shared" si="133"/>
        <v>34.020000000000003</v>
      </c>
      <c r="Q1719" s="11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7"/>
        <v>0</v>
      </c>
      <c r="P1720">
        <f t="shared" si="133"/>
        <v>37.5</v>
      </c>
      <c r="Q1720" s="11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7"/>
        <v>1</v>
      </c>
      <c r="P1721">
        <f t="shared" si="133"/>
        <v>11.67</v>
      </c>
      <c r="Q1721" s="11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7"/>
        <v>6</v>
      </c>
      <c r="P1722">
        <f t="shared" si="133"/>
        <v>28.13</v>
      </c>
      <c r="Q1722" s="11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7"/>
        <v>0</v>
      </c>
      <c r="P1723">
        <f t="shared" si="133"/>
        <v>0</v>
      </c>
      <c r="Q1723" s="11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7"/>
        <v>0</v>
      </c>
      <c r="P1724">
        <f t="shared" si="133"/>
        <v>1</v>
      </c>
      <c r="Q1724" s="11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7"/>
        <v>7</v>
      </c>
      <c r="P1725">
        <f t="shared" si="133"/>
        <v>216.67</v>
      </c>
      <c r="Q1725" s="11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7"/>
        <v>1</v>
      </c>
      <c r="P1726">
        <f t="shared" si="133"/>
        <v>8.75</v>
      </c>
      <c r="Q1726" s="11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7"/>
        <v>10</v>
      </c>
      <c r="P1727">
        <f t="shared" si="133"/>
        <v>62.22</v>
      </c>
      <c r="Q1727" s="11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7"/>
        <v>34</v>
      </c>
      <c r="P1728">
        <f t="shared" si="133"/>
        <v>137.25</v>
      </c>
      <c r="Q1728" s="11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7"/>
        <v>0</v>
      </c>
      <c r="P1729">
        <f t="shared" si="133"/>
        <v>1</v>
      </c>
      <c r="Q1729" s="11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7"/>
        <v>68</v>
      </c>
      <c r="P1730">
        <f t="shared" si="133"/>
        <v>122.14</v>
      </c>
      <c r="Q1730" s="11" t="s">
        <v>8323</v>
      </c>
      <c r="R1730" t="s">
        <v>8345</v>
      </c>
      <c r="S1730" s="15">
        <f t="shared" si="134"/>
        <v>42268.625856481478</v>
      </c>
      <c r="T1730" s="15">
        <f t="shared" si="135"/>
        <v>42298.625856481478</v>
      </c>
      <c r="U1730">
        <f t="shared" si="136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s="11" t="s">
        <v>8323</v>
      </c>
      <c r="R1731" t="s">
        <v>8345</v>
      </c>
      <c r="S1731" s="15">
        <f t="shared" ref="S1731:S1794" si="139">(((J1731/60)/60)/24)+DATE(1970,1,1)</f>
        <v>42471.052152777775</v>
      </c>
      <c r="T1731" s="15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1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1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1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1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1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1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1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1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1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1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1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1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1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1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1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1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1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1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1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1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1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1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ref="O1754:O1817" si="142">ROUND(E1754/D1754*100,0)</f>
        <v>260</v>
      </c>
      <c r="P1754">
        <f t="shared" si="138"/>
        <v>34.69</v>
      </c>
      <c r="Q1754" s="11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2"/>
        <v>108</v>
      </c>
      <c r="P1755">
        <f t="shared" si="138"/>
        <v>462.86</v>
      </c>
      <c r="Q1755" s="11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2"/>
        <v>111</v>
      </c>
      <c r="P1756">
        <f t="shared" si="138"/>
        <v>104.39</v>
      </c>
      <c r="Q1756" s="11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2"/>
        <v>120</v>
      </c>
      <c r="P1757">
        <f t="shared" si="138"/>
        <v>7.5</v>
      </c>
      <c r="Q1757" s="11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2"/>
        <v>103</v>
      </c>
      <c r="P1758">
        <f t="shared" si="138"/>
        <v>47.13</v>
      </c>
      <c r="Q1758" s="11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2"/>
        <v>116</v>
      </c>
      <c r="P1759">
        <f t="shared" si="138"/>
        <v>414.29</v>
      </c>
      <c r="Q1759" s="11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2"/>
        <v>115</v>
      </c>
      <c r="P1760">
        <f t="shared" si="138"/>
        <v>42.48</v>
      </c>
      <c r="Q1760" s="11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2"/>
        <v>107</v>
      </c>
      <c r="P1761">
        <f t="shared" si="138"/>
        <v>108.78</v>
      </c>
      <c r="Q1761" s="11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2"/>
        <v>165</v>
      </c>
      <c r="P1762">
        <f t="shared" si="138"/>
        <v>81.099999999999994</v>
      </c>
      <c r="Q1762" s="11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2"/>
        <v>155</v>
      </c>
      <c r="P1763">
        <f t="shared" si="138"/>
        <v>51.67</v>
      </c>
      <c r="Q1763" s="11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2"/>
        <v>885</v>
      </c>
      <c r="P1764">
        <f t="shared" si="138"/>
        <v>35.4</v>
      </c>
      <c r="Q1764" s="11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2"/>
        <v>102</v>
      </c>
      <c r="P1765">
        <f t="shared" si="138"/>
        <v>103.64</v>
      </c>
      <c r="Q1765" s="11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2"/>
        <v>20</v>
      </c>
      <c r="P1766">
        <f t="shared" si="138"/>
        <v>55.28</v>
      </c>
      <c r="Q1766" s="11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2"/>
        <v>59</v>
      </c>
      <c r="P1767">
        <f t="shared" si="138"/>
        <v>72.17</v>
      </c>
      <c r="Q1767" s="11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2"/>
        <v>0</v>
      </c>
      <c r="P1768">
        <f t="shared" si="138"/>
        <v>0</v>
      </c>
      <c r="Q1768" s="11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2"/>
        <v>46</v>
      </c>
      <c r="P1769">
        <f t="shared" si="138"/>
        <v>58.62</v>
      </c>
      <c r="Q1769" s="11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2"/>
        <v>4</v>
      </c>
      <c r="P1770">
        <f t="shared" si="138"/>
        <v>12.47</v>
      </c>
      <c r="Q1770" s="11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2"/>
        <v>3</v>
      </c>
      <c r="P1771">
        <f t="shared" si="138"/>
        <v>49.14</v>
      </c>
      <c r="Q1771" s="11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2"/>
        <v>57</v>
      </c>
      <c r="P1772">
        <f t="shared" si="138"/>
        <v>150.5</v>
      </c>
      <c r="Q1772" s="11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2"/>
        <v>21</v>
      </c>
      <c r="P1773">
        <f t="shared" si="138"/>
        <v>35.799999999999997</v>
      </c>
      <c r="Q1773" s="11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2"/>
        <v>16</v>
      </c>
      <c r="P1774">
        <f t="shared" si="138"/>
        <v>45.16</v>
      </c>
      <c r="Q1774" s="11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2"/>
        <v>6</v>
      </c>
      <c r="P1775">
        <f t="shared" si="138"/>
        <v>98.79</v>
      </c>
      <c r="Q1775" s="11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2"/>
        <v>46</v>
      </c>
      <c r="P1776">
        <f t="shared" si="138"/>
        <v>88.31</v>
      </c>
      <c r="Q1776" s="11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2"/>
        <v>65</v>
      </c>
      <c r="P1777">
        <f t="shared" si="138"/>
        <v>170.63</v>
      </c>
      <c r="Q1777" s="11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2"/>
        <v>7</v>
      </c>
      <c r="P1778">
        <f t="shared" si="138"/>
        <v>83.75</v>
      </c>
      <c r="Q1778" s="11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2"/>
        <v>14</v>
      </c>
      <c r="P1779">
        <f t="shared" si="138"/>
        <v>65.099999999999994</v>
      </c>
      <c r="Q1779" s="11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2"/>
        <v>2</v>
      </c>
      <c r="P1780">
        <f t="shared" si="138"/>
        <v>66.33</v>
      </c>
      <c r="Q1780" s="11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2"/>
        <v>36</v>
      </c>
      <c r="P1781">
        <f t="shared" si="138"/>
        <v>104.89</v>
      </c>
      <c r="Q1781" s="11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2"/>
        <v>40</v>
      </c>
      <c r="P1782">
        <f t="shared" si="138"/>
        <v>78.44</v>
      </c>
      <c r="Q1782" s="11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2"/>
        <v>26</v>
      </c>
      <c r="P1783">
        <f t="shared" si="138"/>
        <v>59.04</v>
      </c>
      <c r="Q1783" s="11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2"/>
        <v>15</v>
      </c>
      <c r="P1784">
        <f t="shared" si="138"/>
        <v>71.34</v>
      </c>
      <c r="Q1784" s="11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2"/>
        <v>24</v>
      </c>
      <c r="P1785">
        <f t="shared" si="138"/>
        <v>51.23</v>
      </c>
      <c r="Q1785" s="11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2"/>
        <v>40</v>
      </c>
      <c r="P1786">
        <f t="shared" si="138"/>
        <v>60.24</v>
      </c>
      <c r="Q1786" s="11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2"/>
        <v>20</v>
      </c>
      <c r="P1787">
        <f t="shared" si="138"/>
        <v>44.94</v>
      </c>
      <c r="Q1787" s="11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2"/>
        <v>48</v>
      </c>
      <c r="P1788">
        <f t="shared" si="138"/>
        <v>31.21</v>
      </c>
      <c r="Q1788" s="11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2"/>
        <v>15</v>
      </c>
      <c r="P1789">
        <f t="shared" si="138"/>
        <v>63.88</v>
      </c>
      <c r="Q1789" s="11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2"/>
        <v>1</v>
      </c>
      <c r="P1790">
        <f t="shared" si="138"/>
        <v>19</v>
      </c>
      <c r="Q1790" s="11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2"/>
        <v>1</v>
      </c>
      <c r="P1791">
        <f t="shared" si="138"/>
        <v>10</v>
      </c>
      <c r="Q1791" s="11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2"/>
        <v>5</v>
      </c>
      <c r="P1792">
        <f t="shared" si="138"/>
        <v>109.07</v>
      </c>
      <c r="Q1792" s="11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2"/>
        <v>4</v>
      </c>
      <c r="P1793">
        <f t="shared" si="138"/>
        <v>26.75</v>
      </c>
      <c r="Q1793" s="11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2"/>
        <v>61</v>
      </c>
      <c r="P1794">
        <f t="shared" si="138"/>
        <v>109.94</v>
      </c>
      <c r="Q1794" s="11" t="s">
        <v>8336</v>
      </c>
      <c r="R1794" t="s">
        <v>8337</v>
      </c>
      <c r="S1794" s="15">
        <f t="shared" si="139"/>
        <v>42189.031041666662</v>
      </c>
      <c r="T1794" s="15">
        <f t="shared" si="140"/>
        <v>42226.290972222225</v>
      </c>
      <c r="U1794">
        <f t="shared" si="141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s="11" t="s">
        <v>8336</v>
      </c>
      <c r="R1795" t="s">
        <v>8337</v>
      </c>
      <c r="S1795" s="15">
        <f t="shared" ref="S1795:S1858" si="144">(((J1795/60)/60)/24)+DATE(1970,1,1)</f>
        <v>41940.89166666667</v>
      </c>
      <c r="T1795" s="15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1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1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1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1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1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1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1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1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1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1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1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1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1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1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1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1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1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1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1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1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1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1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ref="O1818:O1881" si="147">ROUND(E1818/D1818*100,0)</f>
        <v>2</v>
      </c>
      <c r="P1818">
        <f t="shared" si="143"/>
        <v>84.83</v>
      </c>
      <c r="Q1818" s="11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7"/>
        <v>52</v>
      </c>
      <c r="P1819">
        <f t="shared" si="143"/>
        <v>94.19</v>
      </c>
      <c r="Q1819" s="11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7"/>
        <v>0</v>
      </c>
      <c r="P1820">
        <f t="shared" si="143"/>
        <v>0</v>
      </c>
      <c r="Q1820" s="11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7"/>
        <v>2</v>
      </c>
      <c r="P1821">
        <f t="shared" si="143"/>
        <v>6.25</v>
      </c>
      <c r="Q1821" s="11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7"/>
        <v>7</v>
      </c>
      <c r="P1822">
        <f t="shared" si="143"/>
        <v>213.38</v>
      </c>
      <c r="Q1822" s="11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7"/>
        <v>135</v>
      </c>
      <c r="P1823">
        <f t="shared" si="143"/>
        <v>59.16</v>
      </c>
      <c r="Q1823" s="11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7"/>
        <v>100</v>
      </c>
      <c r="P1824">
        <f t="shared" si="143"/>
        <v>27.27</v>
      </c>
      <c r="Q1824" s="11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7"/>
        <v>116</v>
      </c>
      <c r="P1825">
        <f t="shared" si="143"/>
        <v>24.58</v>
      </c>
      <c r="Q1825" s="11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7"/>
        <v>100</v>
      </c>
      <c r="P1826">
        <f t="shared" si="143"/>
        <v>75.05</v>
      </c>
      <c r="Q1826" s="11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7"/>
        <v>105</v>
      </c>
      <c r="P1827">
        <f t="shared" si="143"/>
        <v>42.02</v>
      </c>
      <c r="Q1827" s="11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7"/>
        <v>101</v>
      </c>
      <c r="P1828">
        <f t="shared" si="143"/>
        <v>53.16</v>
      </c>
      <c r="Q1828" s="11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7"/>
        <v>101</v>
      </c>
      <c r="P1829">
        <f t="shared" si="143"/>
        <v>83.89</v>
      </c>
      <c r="Q1829" s="11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7"/>
        <v>100</v>
      </c>
      <c r="P1830">
        <f t="shared" si="143"/>
        <v>417.33</v>
      </c>
      <c r="Q1830" s="11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7"/>
        <v>167</v>
      </c>
      <c r="P1831">
        <f t="shared" si="143"/>
        <v>75.77</v>
      </c>
      <c r="Q1831" s="11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7"/>
        <v>102</v>
      </c>
      <c r="P1832">
        <f t="shared" si="143"/>
        <v>67.39</v>
      </c>
      <c r="Q1832" s="11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7"/>
        <v>103</v>
      </c>
      <c r="P1833">
        <f t="shared" si="143"/>
        <v>73.569999999999993</v>
      </c>
      <c r="Q1833" s="11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7"/>
        <v>143</v>
      </c>
      <c r="P1834">
        <f t="shared" si="143"/>
        <v>25</v>
      </c>
      <c r="Q1834" s="11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7"/>
        <v>263</v>
      </c>
      <c r="P1835">
        <f t="shared" si="143"/>
        <v>42</v>
      </c>
      <c r="Q1835" s="11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7"/>
        <v>118</v>
      </c>
      <c r="P1836">
        <f t="shared" si="143"/>
        <v>131.16999999999999</v>
      </c>
      <c r="Q1836" s="11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7"/>
        <v>104</v>
      </c>
      <c r="P1837">
        <f t="shared" si="143"/>
        <v>47.27</v>
      </c>
      <c r="Q1837" s="11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7"/>
        <v>200</v>
      </c>
      <c r="P1838">
        <f t="shared" si="143"/>
        <v>182.13</v>
      </c>
      <c r="Q1838" s="11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7"/>
        <v>307</v>
      </c>
      <c r="P1839">
        <f t="shared" si="143"/>
        <v>61.37</v>
      </c>
      <c r="Q1839" s="11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7"/>
        <v>100</v>
      </c>
      <c r="P1840">
        <f t="shared" si="143"/>
        <v>35.770000000000003</v>
      </c>
      <c r="Q1840" s="11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7"/>
        <v>205</v>
      </c>
      <c r="P1841">
        <f t="shared" si="143"/>
        <v>45.62</v>
      </c>
      <c r="Q1841" s="11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7"/>
        <v>109</v>
      </c>
      <c r="P1842">
        <f t="shared" si="143"/>
        <v>75.38</v>
      </c>
      <c r="Q1842" s="11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7"/>
        <v>102</v>
      </c>
      <c r="P1843">
        <f t="shared" si="143"/>
        <v>50.88</v>
      </c>
      <c r="Q1843" s="11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7"/>
        <v>125</v>
      </c>
      <c r="P1844">
        <f t="shared" si="143"/>
        <v>119.29</v>
      </c>
      <c r="Q1844" s="11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7"/>
        <v>124</v>
      </c>
      <c r="P1845">
        <f t="shared" si="143"/>
        <v>92.54</v>
      </c>
      <c r="Q1845" s="11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7"/>
        <v>101</v>
      </c>
      <c r="P1846">
        <f t="shared" si="143"/>
        <v>76.05</v>
      </c>
      <c r="Q1846" s="11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7"/>
        <v>100</v>
      </c>
      <c r="P1847">
        <f t="shared" si="143"/>
        <v>52.63</v>
      </c>
      <c r="Q1847" s="11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7"/>
        <v>138</v>
      </c>
      <c r="P1848">
        <f t="shared" si="143"/>
        <v>98.99</v>
      </c>
      <c r="Q1848" s="11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7"/>
        <v>121</v>
      </c>
      <c r="P1849">
        <f t="shared" si="143"/>
        <v>79.53</v>
      </c>
      <c r="Q1849" s="11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7"/>
        <v>107</v>
      </c>
      <c r="P1850">
        <f t="shared" si="143"/>
        <v>134.21</v>
      </c>
      <c r="Q1850" s="11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7"/>
        <v>100</v>
      </c>
      <c r="P1851">
        <f t="shared" si="143"/>
        <v>37.630000000000003</v>
      </c>
      <c r="Q1851" s="11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7"/>
        <v>102</v>
      </c>
      <c r="P1852">
        <f t="shared" si="143"/>
        <v>51.04</v>
      </c>
      <c r="Q1852" s="11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7"/>
        <v>100</v>
      </c>
      <c r="P1853">
        <f t="shared" si="143"/>
        <v>50.04</v>
      </c>
      <c r="Q1853" s="11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7"/>
        <v>117</v>
      </c>
      <c r="P1854">
        <f t="shared" si="143"/>
        <v>133.93</v>
      </c>
      <c r="Q1854" s="11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7"/>
        <v>102</v>
      </c>
      <c r="P1855">
        <f t="shared" si="143"/>
        <v>58.21</v>
      </c>
      <c r="Q1855" s="11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7"/>
        <v>102</v>
      </c>
      <c r="P1856">
        <f t="shared" si="143"/>
        <v>88.04</v>
      </c>
      <c r="Q1856" s="11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7"/>
        <v>154</v>
      </c>
      <c r="P1857">
        <f t="shared" si="143"/>
        <v>70.58</v>
      </c>
      <c r="Q1857" s="11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7"/>
        <v>101</v>
      </c>
      <c r="P1858">
        <f t="shared" si="143"/>
        <v>53.29</v>
      </c>
      <c r="Q1858" s="11" t="s">
        <v>8323</v>
      </c>
      <c r="R1858" t="s">
        <v>8324</v>
      </c>
      <c r="S1858" s="15">
        <f t="shared" si="144"/>
        <v>41817.854999999996</v>
      </c>
      <c r="T1858" s="15">
        <f t="shared" si="145"/>
        <v>41838.854999999996</v>
      </c>
      <c r="U1858">
        <f t="shared" si="146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s="11" t="s">
        <v>8323</v>
      </c>
      <c r="R1859" t="s">
        <v>8324</v>
      </c>
      <c r="S1859" s="15">
        <f t="shared" ref="S1859:S1922" si="149">(((J1859/60)/60)/24)+DATE(1970,1,1)</f>
        <v>41864.76866898148</v>
      </c>
      <c r="T1859" s="15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1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1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1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1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1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1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1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1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1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1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1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1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1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1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1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1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1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1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1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1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1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1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45" si="152">ROUND(E1882/D1882*100,0)</f>
        <v>20</v>
      </c>
      <c r="P1882">
        <f t="shared" si="148"/>
        <v>41.83</v>
      </c>
      <c r="Q1882" s="11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2"/>
        <v>173</v>
      </c>
      <c r="P1883">
        <f t="shared" si="148"/>
        <v>49.34</v>
      </c>
      <c r="Q1883" s="11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2"/>
        <v>101</v>
      </c>
      <c r="P1884">
        <f t="shared" si="148"/>
        <v>41.73</v>
      </c>
      <c r="Q1884" s="11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2"/>
        <v>105</v>
      </c>
      <c r="P1885">
        <f t="shared" si="148"/>
        <v>32.72</v>
      </c>
      <c r="Q1885" s="11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2"/>
        <v>135</v>
      </c>
      <c r="P1886">
        <f t="shared" si="148"/>
        <v>51.96</v>
      </c>
      <c r="Q1886" s="11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2"/>
        <v>116</v>
      </c>
      <c r="P1887">
        <f t="shared" si="148"/>
        <v>50.69</v>
      </c>
      <c r="Q1887" s="11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2"/>
        <v>102</v>
      </c>
      <c r="P1888">
        <f t="shared" si="148"/>
        <v>42.24</v>
      </c>
      <c r="Q1888" s="11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2"/>
        <v>111</v>
      </c>
      <c r="P1889">
        <f t="shared" si="148"/>
        <v>416.88</v>
      </c>
      <c r="Q1889" s="11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2"/>
        <v>166</v>
      </c>
      <c r="P1890">
        <f t="shared" si="148"/>
        <v>46.65</v>
      </c>
      <c r="Q1890" s="11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2"/>
        <v>107</v>
      </c>
      <c r="P1891">
        <f t="shared" si="148"/>
        <v>48.45</v>
      </c>
      <c r="Q1891" s="11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2"/>
        <v>145</v>
      </c>
      <c r="P1892">
        <f t="shared" si="148"/>
        <v>70.53</v>
      </c>
      <c r="Q1892" s="11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2"/>
        <v>106</v>
      </c>
      <c r="P1893">
        <f t="shared" si="148"/>
        <v>87.96</v>
      </c>
      <c r="Q1893" s="11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2"/>
        <v>137</v>
      </c>
      <c r="P1894">
        <f t="shared" si="148"/>
        <v>26.27</v>
      </c>
      <c r="Q1894" s="11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2"/>
        <v>104</v>
      </c>
      <c r="P1895">
        <f t="shared" si="148"/>
        <v>57.78</v>
      </c>
      <c r="Q1895" s="11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2"/>
        <v>115</v>
      </c>
      <c r="P1896">
        <f t="shared" si="148"/>
        <v>57.25</v>
      </c>
      <c r="Q1896" s="11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2"/>
        <v>102</v>
      </c>
      <c r="P1897">
        <f t="shared" si="148"/>
        <v>196.34</v>
      </c>
      <c r="Q1897" s="11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2"/>
        <v>124</v>
      </c>
      <c r="P1898">
        <f t="shared" si="148"/>
        <v>43</v>
      </c>
      <c r="Q1898" s="11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2"/>
        <v>102</v>
      </c>
      <c r="P1899">
        <f t="shared" si="148"/>
        <v>35.549999999999997</v>
      </c>
      <c r="Q1899" s="11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2"/>
        <v>145</v>
      </c>
      <c r="P1900">
        <f t="shared" si="148"/>
        <v>68.81</v>
      </c>
      <c r="Q1900" s="11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2"/>
        <v>133</v>
      </c>
      <c r="P1901">
        <f t="shared" si="148"/>
        <v>28.57</v>
      </c>
      <c r="Q1901" s="11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2"/>
        <v>109</v>
      </c>
      <c r="P1902">
        <f t="shared" si="148"/>
        <v>50.63</v>
      </c>
      <c r="Q1902" s="11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2"/>
        <v>3</v>
      </c>
      <c r="P1903">
        <f t="shared" si="148"/>
        <v>106.8</v>
      </c>
      <c r="Q1903" s="11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2"/>
        <v>1</v>
      </c>
      <c r="P1904">
        <f t="shared" si="148"/>
        <v>4</v>
      </c>
      <c r="Q1904" s="11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2"/>
        <v>47</v>
      </c>
      <c r="P1905">
        <f t="shared" si="148"/>
        <v>34.1</v>
      </c>
      <c r="Q1905" s="11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2"/>
        <v>0</v>
      </c>
      <c r="P1906">
        <f t="shared" si="148"/>
        <v>25</v>
      </c>
      <c r="Q1906" s="11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2"/>
        <v>0</v>
      </c>
      <c r="P1907">
        <f t="shared" si="148"/>
        <v>10.5</v>
      </c>
      <c r="Q1907" s="11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2"/>
        <v>43</v>
      </c>
      <c r="P1908">
        <f t="shared" si="148"/>
        <v>215.96</v>
      </c>
      <c r="Q1908" s="11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2"/>
        <v>0</v>
      </c>
      <c r="P1909">
        <f t="shared" si="148"/>
        <v>21.25</v>
      </c>
      <c r="Q1909" s="11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2"/>
        <v>2</v>
      </c>
      <c r="P1910">
        <f t="shared" si="148"/>
        <v>108.25</v>
      </c>
      <c r="Q1910" s="11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2"/>
        <v>14</v>
      </c>
      <c r="P1911">
        <f t="shared" si="148"/>
        <v>129.97</v>
      </c>
      <c r="Q1911" s="11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2"/>
        <v>39</v>
      </c>
      <c r="P1912">
        <f t="shared" si="148"/>
        <v>117.49</v>
      </c>
      <c r="Q1912" s="11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2"/>
        <v>0</v>
      </c>
      <c r="P1913">
        <f t="shared" si="148"/>
        <v>10</v>
      </c>
      <c r="Q1913" s="11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2"/>
        <v>59</v>
      </c>
      <c r="P1914">
        <f t="shared" si="148"/>
        <v>70.599999999999994</v>
      </c>
      <c r="Q1914" s="11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2"/>
        <v>1</v>
      </c>
      <c r="P1915">
        <f t="shared" si="148"/>
        <v>24.5</v>
      </c>
      <c r="Q1915" s="11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2"/>
        <v>9</v>
      </c>
      <c r="P1916">
        <f t="shared" si="148"/>
        <v>30</v>
      </c>
      <c r="Q1916" s="11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2"/>
        <v>2</v>
      </c>
      <c r="P1917">
        <f t="shared" si="148"/>
        <v>2</v>
      </c>
      <c r="Q1917" s="11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2"/>
        <v>1</v>
      </c>
      <c r="P1918">
        <f t="shared" si="148"/>
        <v>17</v>
      </c>
      <c r="Q1918" s="11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2"/>
        <v>53</v>
      </c>
      <c r="P1919">
        <f t="shared" si="148"/>
        <v>2928.93</v>
      </c>
      <c r="Q1919" s="11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2"/>
        <v>1</v>
      </c>
      <c r="P1920">
        <f t="shared" si="148"/>
        <v>28.89</v>
      </c>
      <c r="Q1920" s="11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2"/>
        <v>47</v>
      </c>
      <c r="P1921">
        <f t="shared" si="148"/>
        <v>29.63</v>
      </c>
      <c r="Q1921" s="11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2"/>
        <v>43</v>
      </c>
      <c r="P1922">
        <f t="shared" si="148"/>
        <v>40.98</v>
      </c>
      <c r="Q1922" s="11" t="s">
        <v>8317</v>
      </c>
      <c r="R1922" t="s">
        <v>8346</v>
      </c>
      <c r="S1922" s="15">
        <f t="shared" si="149"/>
        <v>42270.875706018516</v>
      </c>
      <c r="T1922" s="15">
        <f t="shared" si="150"/>
        <v>42298.958333333328</v>
      </c>
      <c r="U1922">
        <f t="shared" si="151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s="11" t="s">
        <v>8323</v>
      </c>
      <c r="R1923" t="s">
        <v>8327</v>
      </c>
      <c r="S1923" s="15">
        <f t="shared" ref="S1923:S1986" si="154">(((J1923/60)/60)/24)+DATE(1970,1,1)</f>
        <v>41074.221562500003</v>
      </c>
      <c r="T1923" s="15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1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1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1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1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1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1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1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1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1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1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1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1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1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1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1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1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1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1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1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1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1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1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2009" si="157">ROUND(E1946/D1946*100,0)</f>
        <v>788</v>
      </c>
      <c r="P1946">
        <f t="shared" si="153"/>
        <v>176.2</v>
      </c>
      <c r="Q1946" s="11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7"/>
        <v>348</v>
      </c>
      <c r="P1947">
        <f t="shared" si="153"/>
        <v>511.79</v>
      </c>
      <c r="Q1947" s="11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7"/>
        <v>150</v>
      </c>
      <c r="P1948">
        <f t="shared" si="153"/>
        <v>160.44</v>
      </c>
      <c r="Q1948" s="11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7"/>
        <v>101</v>
      </c>
      <c r="P1949">
        <f t="shared" si="153"/>
        <v>35</v>
      </c>
      <c r="Q1949" s="11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7"/>
        <v>800</v>
      </c>
      <c r="P1950">
        <f t="shared" si="153"/>
        <v>188.51</v>
      </c>
      <c r="Q1950" s="11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7"/>
        <v>106</v>
      </c>
      <c r="P1951">
        <f t="shared" si="153"/>
        <v>56.2</v>
      </c>
      <c r="Q1951" s="11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7"/>
        <v>201</v>
      </c>
      <c r="P1952">
        <f t="shared" si="153"/>
        <v>51.31</v>
      </c>
      <c r="Q1952" s="11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7"/>
        <v>212</v>
      </c>
      <c r="P1953">
        <f t="shared" si="153"/>
        <v>127.36</v>
      </c>
      <c r="Q1953" s="11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7"/>
        <v>198</v>
      </c>
      <c r="P1954">
        <f t="shared" si="153"/>
        <v>101.86</v>
      </c>
      <c r="Q1954" s="11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7"/>
        <v>226</v>
      </c>
      <c r="P1955">
        <f t="shared" si="153"/>
        <v>230.56</v>
      </c>
      <c r="Q1955" s="11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7"/>
        <v>699</v>
      </c>
      <c r="P1956">
        <f t="shared" si="153"/>
        <v>842.11</v>
      </c>
      <c r="Q1956" s="11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7"/>
        <v>399</v>
      </c>
      <c r="P1957">
        <f t="shared" si="153"/>
        <v>577.28</v>
      </c>
      <c r="Q1957" s="11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7"/>
        <v>294</v>
      </c>
      <c r="P1958">
        <f t="shared" si="153"/>
        <v>483.34</v>
      </c>
      <c r="Q1958" s="11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7"/>
        <v>168</v>
      </c>
      <c r="P1959">
        <f t="shared" si="153"/>
        <v>76.14</v>
      </c>
      <c r="Q1959" s="11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7"/>
        <v>1436</v>
      </c>
      <c r="P1960">
        <f t="shared" si="153"/>
        <v>74.11</v>
      </c>
      <c r="Q1960" s="11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7"/>
        <v>157</v>
      </c>
      <c r="P1961">
        <f t="shared" si="153"/>
        <v>36.97</v>
      </c>
      <c r="Q1961" s="11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7"/>
        <v>118</v>
      </c>
      <c r="P1962">
        <f t="shared" si="153"/>
        <v>2500.9699999999998</v>
      </c>
      <c r="Q1962" s="11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7"/>
        <v>1105</v>
      </c>
      <c r="P1963">
        <f t="shared" si="153"/>
        <v>67.69</v>
      </c>
      <c r="Q1963" s="11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7"/>
        <v>193</v>
      </c>
      <c r="P1964">
        <f t="shared" si="153"/>
        <v>63.05</v>
      </c>
      <c r="Q1964" s="11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7"/>
        <v>127</v>
      </c>
      <c r="P1965">
        <f t="shared" si="153"/>
        <v>117.6</v>
      </c>
      <c r="Q1965" s="11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7"/>
        <v>260</v>
      </c>
      <c r="P1966">
        <f t="shared" si="153"/>
        <v>180.75</v>
      </c>
      <c r="Q1966" s="11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7"/>
        <v>262</v>
      </c>
      <c r="P1967">
        <f t="shared" si="153"/>
        <v>127.32</v>
      </c>
      <c r="Q1967" s="11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7"/>
        <v>207</v>
      </c>
      <c r="P1968">
        <f t="shared" si="153"/>
        <v>136.63999999999999</v>
      </c>
      <c r="Q1968" s="11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7"/>
        <v>370</v>
      </c>
      <c r="P1969">
        <f t="shared" si="153"/>
        <v>182.78</v>
      </c>
      <c r="Q1969" s="11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7"/>
        <v>285</v>
      </c>
      <c r="P1970">
        <f t="shared" si="153"/>
        <v>279.38</v>
      </c>
      <c r="Q1970" s="11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7"/>
        <v>579</v>
      </c>
      <c r="P1971">
        <f t="shared" si="153"/>
        <v>61.38</v>
      </c>
      <c r="Q1971" s="11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7"/>
        <v>1132</v>
      </c>
      <c r="P1972">
        <f t="shared" si="153"/>
        <v>80.73</v>
      </c>
      <c r="Q1972" s="11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7"/>
        <v>263</v>
      </c>
      <c r="P1973">
        <f t="shared" si="153"/>
        <v>272.36</v>
      </c>
      <c r="Q1973" s="11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7"/>
        <v>674</v>
      </c>
      <c r="P1974">
        <f t="shared" si="153"/>
        <v>70.849999999999994</v>
      </c>
      <c r="Q1974" s="11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7"/>
        <v>257</v>
      </c>
      <c r="P1975">
        <f t="shared" si="153"/>
        <v>247.94</v>
      </c>
      <c r="Q1975" s="11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7"/>
        <v>375</v>
      </c>
      <c r="P1976">
        <f t="shared" si="153"/>
        <v>186.81</v>
      </c>
      <c r="Q1976" s="11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7"/>
        <v>209</v>
      </c>
      <c r="P1977">
        <f t="shared" si="153"/>
        <v>131.99</v>
      </c>
      <c r="Q1977" s="11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7"/>
        <v>347</v>
      </c>
      <c r="P1978">
        <f t="shared" si="153"/>
        <v>29.31</v>
      </c>
      <c r="Q1978" s="11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7"/>
        <v>402</v>
      </c>
      <c r="P1979">
        <f t="shared" si="153"/>
        <v>245.02</v>
      </c>
      <c r="Q1979" s="11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7"/>
        <v>1027</v>
      </c>
      <c r="P1980">
        <f t="shared" si="153"/>
        <v>1323.25</v>
      </c>
      <c r="Q1980" s="11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7"/>
        <v>115</v>
      </c>
      <c r="P1981">
        <f t="shared" si="153"/>
        <v>282.66000000000003</v>
      </c>
      <c r="Q1981" s="11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7"/>
        <v>355</v>
      </c>
      <c r="P1982">
        <f t="shared" si="153"/>
        <v>91.21</v>
      </c>
      <c r="Q1982" s="11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7"/>
        <v>5</v>
      </c>
      <c r="P1983">
        <f t="shared" si="153"/>
        <v>31.75</v>
      </c>
      <c r="Q1983" s="11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7"/>
        <v>0</v>
      </c>
      <c r="P1984">
        <f t="shared" si="153"/>
        <v>0</v>
      </c>
      <c r="Q1984" s="11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7"/>
        <v>4</v>
      </c>
      <c r="P1985">
        <f t="shared" si="153"/>
        <v>88.69</v>
      </c>
      <c r="Q1985" s="11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7"/>
        <v>21</v>
      </c>
      <c r="P1986">
        <f t="shared" si="153"/>
        <v>453.14</v>
      </c>
      <c r="Q1986" s="11" t="s">
        <v>8336</v>
      </c>
      <c r="R1986" t="s">
        <v>8348</v>
      </c>
      <c r="S1986" s="15">
        <f t="shared" si="154"/>
        <v>41913.790289351848</v>
      </c>
      <c r="T1986" s="15">
        <f t="shared" si="155"/>
        <v>41973.831956018519</v>
      </c>
      <c r="U1986">
        <f t="shared" si="156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s="11" t="s">
        <v>8336</v>
      </c>
      <c r="R1987" t="s">
        <v>8348</v>
      </c>
      <c r="S1987" s="15">
        <f t="shared" ref="S1987:S2050" si="159">(((J1987/60)/60)/24)+DATE(1970,1,1)</f>
        <v>42555.698738425926</v>
      </c>
      <c r="T1987" s="15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1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1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1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1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1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1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1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1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1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1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1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1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1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1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1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1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1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1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1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1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1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1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ref="O2010:O2073" si="162">ROUND(E2010/D2010*100,0)</f>
        <v>117</v>
      </c>
      <c r="P2010">
        <f t="shared" si="158"/>
        <v>44.85</v>
      </c>
      <c r="Q2010" s="11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2"/>
        <v>305</v>
      </c>
      <c r="P2011">
        <f t="shared" si="158"/>
        <v>383.36</v>
      </c>
      <c r="Q2011" s="11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2"/>
        <v>320</v>
      </c>
      <c r="P2012">
        <f t="shared" si="158"/>
        <v>55.28</v>
      </c>
      <c r="Q2012" s="11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2"/>
        <v>820</v>
      </c>
      <c r="P2013">
        <f t="shared" si="158"/>
        <v>422.02</v>
      </c>
      <c r="Q2013" s="11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2"/>
        <v>235</v>
      </c>
      <c r="P2014">
        <f t="shared" si="158"/>
        <v>64.180000000000007</v>
      </c>
      <c r="Q2014" s="11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2"/>
        <v>495</v>
      </c>
      <c r="P2015">
        <f t="shared" si="158"/>
        <v>173.58</v>
      </c>
      <c r="Q2015" s="11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2"/>
        <v>7814</v>
      </c>
      <c r="P2016">
        <f t="shared" si="158"/>
        <v>88.6</v>
      </c>
      <c r="Q2016" s="11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2"/>
        <v>113</v>
      </c>
      <c r="P2017">
        <f t="shared" si="158"/>
        <v>50.22</v>
      </c>
      <c r="Q2017" s="11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2"/>
        <v>922</v>
      </c>
      <c r="P2018">
        <f t="shared" si="158"/>
        <v>192.39</v>
      </c>
      <c r="Q2018" s="11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2"/>
        <v>125</v>
      </c>
      <c r="P2019">
        <f t="shared" si="158"/>
        <v>73.42</v>
      </c>
      <c r="Q2019" s="11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2"/>
        <v>102</v>
      </c>
      <c r="P2020">
        <f t="shared" si="158"/>
        <v>147.68</v>
      </c>
      <c r="Q2020" s="11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2"/>
        <v>485</v>
      </c>
      <c r="P2021">
        <f t="shared" si="158"/>
        <v>108.97</v>
      </c>
      <c r="Q2021" s="11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2"/>
        <v>192</v>
      </c>
      <c r="P2022">
        <f t="shared" si="158"/>
        <v>23.65</v>
      </c>
      <c r="Q2022" s="11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2"/>
        <v>281</v>
      </c>
      <c r="P2023">
        <f t="shared" si="158"/>
        <v>147.94999999999999</v>
      </c>
      <c r="Q2023" s="11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2"/>
        <v>125</v>
      </c>
      <c r="P2024">
        <f t="shared" si="158"/>
        <v>385.04</v>
      </c>
      <c r="Q2024" s="11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2"/>
        <v>161</v>
      </c>
      <c r="P2025">
        <f t="shared" si="158"/>
        <v>457.39</v>
      </c>
      <c r="Q2025" s="11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2"/>
        <v>585</v>
      </c>
      <c r="P2026">
        <f t="shared" si="158"/>
        <v>222.99</v>
      </c>
      <c r="Q2026" s="11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2"/>
        <v>201</v>
      </c>
      <c r="P2027">
        <f t="shared" si="158"/>
        <v>220.74</v>
      </c>
      <c r="Q2027" s="11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2"/>
        <v>133</v>
      </c>
      <c r="P2028">
        <f t="shared" si="158"/>
        <v>73.5</v>
      </c>
      <c r="Q2028" s="11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2"/>
        <v>120</v>
      </c>
      <c r="P2029">
        <f t="shared" si="158"/>
        <v>223.1</v>
      </c>
      <c r="Q2029" s="11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2"/>
        <v>126</v>
      </c>
      <c r="P2030">
        <f t="shared" si="158"/>
        <v>47.91</v>
      </c>
      <c r="Q2030" s="11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2"/>
        <v>361</v>
      </c>
      <c r="P2031">
        <f t="shared" si="158"/>
        <v>96.06</v>
      </c>
      <c r="Q2031" s="11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2"/>
        <v>226</v>
      </c>
      <c r="P2032">
        <f t="shared" si="158"/>
        <v>118.61</v>
      </c>
      <c r="Q2032" s="11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2"/>
        <v>120</v>
      </c>
      <c r="P2033">
        <f t="shared" si="158"/>
        <v>118.45</v>
      </c>
      <c r="Q2033" s="11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2"/>
        <v>304</v>
      </c>
      <c r="P2034">
        <f t="shared" si="158"/>
        <v>143.21</v>
      </c>
      <c r="Q2034" s="11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2"/>
        <v>179</v>
      </c>
      <c r="P2035">
        <f t="shared" si="158"/>
        <v>282.72000000000003</v>
      </c>
      <c r="Q2035" s="11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2"/>
        <v>387</v>
      </c>
      <c r="P2036">
        <f t="shared" si="158"/>
        <v>593.94000000000005</v>
      </c>
      <c r="Q2036" s="11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2"/>
        <v>211</v>
      </c>
      <c r="P2037">
        <f t="shared" si="158"/>
        <v>262.16000000000003</v>
      </c>
      <c r="Q2037" s="11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2"/>
        <v>132</v>
      </c>
      <c r="P2038">
        <f t="shared" si="158"/>
        <v>46.58</v>
      </c>
      <c r="Q2038" s="11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2"/>
        <v>300</v>
      </c>
      <c r="P2039">
        <f t="shared" si="158"/>
        <v>70.040000000000006</v>
      </c>
      <c r="Q2039" s="11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2"/>
        <v>421</v>
      </c>
      <c r="P2040">
        <f t="shared" si="158"/>
        <v>164.91</v>
      </c>
      <c r="Q2040" s="11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2"/>
        <v>136</v>
      </c>
      <c r="P2041">
        <f t="shared" si="158"/>
        <v>449.26</v>
      </c>
      <c r="Q2041" s="11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2"/>
        <v>248</v>
      </c>
      <c r="P2042">
        <f t="shared" si="158"/>
        <v>27.47</v>
      </c>
      <c r="Q2042" s="11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2"/>
        <v>182</v>
      </c>
      <c r="P2043">
        <f t="shared" si="158"/>
        <v>143.97999999999999</v>
      </c>
      <c r="Q2043" s="11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58"/>
        <v>88.24</v>
      </c>
      <c r="Q2044" s="11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58"/>
        <v>36.33</v>
      </c>
      <c r="Q2045" s="11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58"/>
        <v>90.18</v>
      </c>
      <c r="Q2046" s="11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58"/>
        <v>152.62</v>
      </c>
      <c r="Q2047" s="11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58"/>
        <v>55.81</v>
      </c>
      <c r="Q2048" s="11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58"/>
        <v>227.85</v>
      </c>
      <c r="Q2049" s="11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2"/>
        <v>148</v>
      </c>
      <c r="P2050">
        <f t="shared" si="158"/>
        <v>91.83</v>
      </c>
      <c r="Q2050" s="11" t="s">
        <v>8317</v>
      </c>
      <c r="R2050" t="s">
        <v>8347</v>
      </c>
      <c r="S2050" s="15">
        <f t="shared" si="159"/>
        <v>41387.651516203703</v>
      </c>
      <c r="T2050" s="15">
        <f t="shared" si="160"/>
        <v>41417.651516203703</v>
      </c>
      <c r="U2050">
        <f t="shared" si="161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s="11" t="s">
        <v>8317</v>
      </c>
      <c r="R2051" t="s">
        <v>8347</v>
      </c>
      <c r="S2051" s="15">
        <f t="shared" ref="S2051:S2114" si="164">(((J2051/60)/60)/24)+DATE(1970,1,1)</f>
        <v>41575.527349537035</v>
      </c>
      <c r="T2051" s="15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1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1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1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1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1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1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1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1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1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1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1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1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1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1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1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1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1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1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1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1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1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1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ref="O2074:O2137" si="167">ROUND(E2074/D2074*100,0)</f>
        <v>111</v>
      </c>
      <c r="P2074">
        <f t="shared" si="163"/>
        <v>226.21</v>
      </c>
      <c r="Q2074" s="11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7"/>
        <v>153</v>
      </c>
      <c r="P2075">
        <f t="shared" si="163"/>
        <v>324.69</v>
      </c>
      <c r="Q2075" s="11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7"/>
        <v>103</v>
      </c>
      <c r="P2076">
        <f t="shared" si="163"/>
        <v>205</v>
      </c>
      <c r="Q2076" s="11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7"/>
        <v>1678</v>
      </c>
      <c r="P2077">
        <f t="shared" si="163"/>
        <v>20.47</v>
      </c>
      <c r="Q2077" s="11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7"/>
        <v>543</v>
      </c>
      <c r="P2078">
        <f t="shared" si="163"/>
        <v>116.35</v>
      </c>
      <c r="Q2078" s="11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7"/>
        <v>116</v>
      </c>
      <c r="P2079">
        <f t="shared" si="163"/>
        <v>307.2</v>
      </c>
      <c r="Q2079" s="11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7"/>
        <v>131</v>
      </c>
      <c r="P2080">
        <f t="shared" si="163"/>
        <v>546.69000000000005</v>
      </c>
      <c r="Q2080" s="11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7"/>
        <v>288</v>
      </c>
      <c r="P2081">
        <f t="shared" si="163"/>
        <v>47.47</v>
      </c>
      <c r="Q2081" s="11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7"/>
        <v>508</v>
      </c>
      <c r="P2082">
        <f t="shared" si="163"/>
        <v>101.56</v>
      </c>
      <c r="Q2082" s="11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7"/>
        <v>115</v>
      </c>
      <c r="P2083">
        <f t="shared" si="163"/>
        <v>72.91</v>
      </c>
      <c r="Q2083" s="11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7"/>
        <v>111</v>
      </c>
      <c r="P2084">
        <f t="shared" si="163"/>
        <v>43.71</v>
      </c>
      <c r="Q2084" s="11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7"/>
        <v>113</v>
      </c>
      <c r="P2085">
        <f t="shared" si="163"/>
        <v>34</v>
      </c>
      <c r="Q2085" s="11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7"/>
        <v>108</v>
      </c>
      <c r="P2086">
        <f t="shared" si="163"/>
        <v>70.650000000000006</v>
      </c>
      <c r="Q2086" s="11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7"/>
        <v>124</v>
      </c>
      <c r="P2087">
        <f t="shared" si="163"/>
        <v>89.3</v>
      </c>
      <c r="Q2087" s="11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7"/>
        <v>101</v>
      </c>
      <c r="P2088">
        <f t="shared" si="163"/>
        <v>115.09</v>
      </c>
      <c r="Q2088" s="11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7"/>
        <v>104</v>
      </c>
      <c r="P2089">
        <f t="shared" si="163"/>
        <v>62.12</v>
      </c>
      <c r="Q2089" s="11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7"/>
        <v>116</v>
      </c>
      <c r="P2090">
        <f t="shared" si="163"/>
        <v>46.2</v>
      </c>
      <c r="Q2090" s="11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7"/>
        <v>120</v>
      </c>
      <c r="P2091">
        <f t="shared" si="163"/>
        <v>48.55</v>
      </c>
      <c r="Q2091" s="11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7"/>
        <v>115</v>
      </c>
      <c r="P2092">
        <f t="shared" si="163"/>
        <v>57.52</v>
      </c>
      <c r="Q2092" s="11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7"/>
        <v>120</v>
      </c>
      <c r="P2093">
        <f t="shared" si="163"/>
        <v>88.15</v>
      </c>
      <c r="Q2093" s="11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7"/>
        <v>101</v>
      </c>
      <c r="P2094">
        <f t="shared" si="163"/>
        <v>110.49</v>
      </c>
      <c r="Q2094" s="11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7"/>
        <v>102</v>
      </c>
      <c r="P2095">
        <f t="shared" si="163"/>
        <v>66.83</v>
      </c>
      <c r="Q2095" s="11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7"/>
        <v>121</v>
      </c>
      <c r="P2096">
        <f t="shared" si="163"/>
        <v>58.6</v>
      </c>
      <c r="Q2096" s="11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7"/>
        <v>100</v>
      </c>
      <c r="P2097">
        <f t="shared" si="163"/>
        <v>113.64</v>
      </c>
      <c r="Q2097" s="11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7"/>
        <v>102</v>
      </c>
      <c r="P2098">
        <f t="shared" si="163"/>
        <v>43.57</v>
      </c>
      <c r="Q2098" s="11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7"/>
        <v>100</v>
      </c>
      <c r="P2099">
        <f t="shared" si="163"/>
        <v>78.95</v>
      </c>
      <c r="Q2099" s="11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7"/>
        <v>100</v>
      </c>
      <c r="P2100">
        <f t="shared" si="163"/>
        <v>188.13</v>
      </c>
      <c r="Q2100" s="11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7"/>
        <v>132</v>
      </c>
      <c r="P2101">
        <f t="shared" si="163"/>
        <v>63.03</v>
      </c>
      <c r="Q2101" s="11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7"/>
        <v>137</v>
      </c>
      <c r="P2102">
        <f t="shared" si="163"/>
        <v>30.37</v>
      </c>
      <c r="Q2102" s="11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7"/>
        <v>113</v>
      </c>
      <c r="P2103">
        <f t="shared" si="163"/>
        <v>51.48</v>
      </c>
      <c r="Q2103" s="11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7"/>
        <v>136</v>
      </c>
      <c r="P2104">
        <f t="shared" si="163"/>
        <v>35.79</v>
      </c>
      <c r="Q2104" s="11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7"/>
        <v>146</v>
      </c>
      <c r="P2105">
        <f t="shared" si="163"/>
        <v>98.82</v>
      </c>
      <c r="Q2105" s="11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7"/>
        <v>130</v>
      </c>
      <c r="P2106">
        <f t="shared" si="163"/>
        <v>28</v>
      </c>
      <c r="Q2106" s="11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7"/>
        <v>254</v>
      </c>
      <c r="P2107">
        <f t="shared" si="163"/>
        <v>51.31</v>
      </c>
      <c r="Q2107" s="11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63"/>
        <v>53.52</v>
      </c>
      <c r="Q2108" s="11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63"/>
        <v>37.15</v>
      </c>
      <c r="Q2109" s="11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63"/>
        <v>89.9</v>
      </c>
      <c r="Q2110" s="11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63"/>
        <v>106.53</v>
      </c>
      <c r="Q2111" s="11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63"/>
        <v>52.82</v>
      </c>
      <c r="Q2112" s="11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63"/>
        <v>54.62</v>
      </c>
      <c r="Q2113" s="11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7"/>
        <v>100</v>
      </c>
      <c r="P2114">
        <f t="shared" si="163"/>
        <v>27.27</v>
      </c>
      <c r="Q2114" s="11" t="s">
        <v>8323</v>
      </c>
      <c r="R2114" t="s">
        <v>8327</v>
      </c>
      <c r="S2114" s="15">
        <f t="shared" si="164"/>
        <v>41365.928159722222</v>
      </c>
      <c r="T2114" s="15">
        <f t="shared" si="165"/>
        <v>41379.928159722222</v>
      </c>
      <c r="U2114">
        <f t="shared" si="166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s="11" t="s">
        <v>8323</v>
      </c>
      <c r="R2115" t="s">
        <v>8327</v>
      </c>
      <c r="S2115" s="15">
        <f t="shared" ref="S2115:S2178" si="169">(((J2115/60)/60)/24)+DATE(1970,1,1)</f>
        <v>41870.86546296296</v>
      </c>
      <c r="T2115" s="15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1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1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1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1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1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1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1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1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1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1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1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1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1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1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1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1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1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1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1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1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1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1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ref="O2138:O2201" si="172">ROUND(E2138/D2138*100,0)</f>
        <v>0</v>
      </c>
      <c r="P2138">
        <f t="shared" si="168"/>
        <v>11.92</v>
      </c>
      <c r="Q2138" s="11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68"/>
        <v>26.6</v>
      </c>
      <c r="Q2139" s="11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68"/>
        <v>10.67</v>
      </c>
      <c r="Q2140" s="11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68"/>
        <v>29.04</v>
      </c>
      <c r="Q2141" s="11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si="168"/>
        <v>50.91</v>
      </c>
      <c r="Q2142" s="11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 t="shared" si="168"/>
        <v>0</v>
      </c>
      <c r="Q2143" s="11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68"/>
        <v>50.08</v>
      </c>
      <c r="Q2144" s="11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68"/>
        <v>45</v>
      </c>
      <c r="Q2145" s="11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68"/>
        <v>25.29</v>
      </c>
      <c r="Q2146" s="11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68"/>
        <v>51.29</v>
      </c>
      <c r="Q2147" s="11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68"/>
        <v>1</v>
      </c>
      <c r="Q2148" s="11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68"/>
        <v>49.38</v>
      </c>
      <c r="Q2149" s="11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68"/>
        <v>1</v>
      </c>
      <c r="Q2150" s="11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 t="shared" si="168"/>
        <v>0</v>
      </c>
      <c r="Q2151" s="11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68"/>
        <v>101.25</v>
      </c>
      <c r="Q2152" s="11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68"/>
        <v>19.670000000000002</v>
      </c>
      <c r="Q2153" s="11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68"/>
        <v>12.5</v>
      </c>
      <c r="Q2154" s="11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68"/>
        <v>8.5</v>
      </c>
      <c r="Q2155" s="11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68"/>
        <v>1</v>
      </c>
      <c r="Q2156" s="11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68"/>
        <v>23</v>
      </c>
      <c r="Q2157" s="11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68"/>
        <v>17.989999999999998</v>
      </c>
      <c r="Q2158" s="11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68"/>
        <v>370.95</v>
      </c>
      <c r="Q2159" s="11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68"/>
        <v>63.57</v>
      </c>
      <c r="Q2160" s="11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68"/>
        <v>13</v>
      </c>
      <c r="Q2161" s="11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68"/>
        <v>5.31</v>
      </c>
      <c r="Q2162" s="11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68"/>
        <v>35.619999999999997</v>
      </c>
      <c r="Q2163" s="11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68"/>
        <v>87.1</v>
      </c>
      <c r="Q2164" s="11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68"/>
        <v>75.11</v>
      </c>
      <c r="Q2165" s="11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68"/>
        <v>68.010000000000005</v>
      </c>
      <c r="Q2166" s="11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68"/>
        <v>29.62</v>
      </c>
      <c r="Q2167" s="11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68"/>
        <v>91.63</v>
      </c>
      <c r="Q2168" s="11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68"/>
        <v>22.5</v>
      </c>
      <c r="Q2169" s="11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68"/>
        <v>64.37</v>
      </c>
      <c r="Q2170" s="11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68"/>
        <v>21.86</v>
      </c>
      <c r="Q2171" s="11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68"/>
        <v>33.32</v>
      </c>
      <c r="Q2172" s="11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68"/>
        <v>90.28</v>
      </c>
      <c r="Q2173" s="11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68"/>
        <v>76.92</v>
      </c>
      <c r="Q2174" s="11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68"/>
        <v>59.23</v>
      </c>
      <c r="Q2175" s="11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68"/>
        <v>65.38</v>
      </c>
      <c r="Q2176" s="11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68"/>
        <v>67.31</v>
      </c>
      <c r="Q2177" s="11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si="168"/>
        <v>88.75</v>
      </c>
      <c r="Q2178" s="11" t="s">
        <v>8323</v>
      </c>
      <c r="R2178" t="s">
        <v>8324</v>
      </c>
      <c r="S2178" s="15">
        <f t="shared" si="169"/>
        <v>42096.633206018523</v>
      </c>
      <c r="T2178" s="15">
        <f t="shared" si="170"/>
        <v>42126.633206018523</v>
      </c>
      <c r="U2178">
        <f t="shared" si="171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s="11" t="s">
        <v>8323</v>
      </c>
      <c r="R2179" t="s">
        <v>8324</v>
      </c>
      <c r="S2179" s="15">
        <f t="shared" ref="S2179:S2242" si="174">(((J2179/60)/60)/24)+DATE(1970,1,1)</f>
        <v>42502.250775462962</v>
      </c>
      <c r="T2179" s="15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1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1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1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1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1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1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1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1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1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1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1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1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1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1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1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1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1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1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1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1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1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1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ref="O2202:O2265" si="177">ROUND(E2202/D2202*100,0)</f>
        <v>542</v>
      </c>
      <c r="P2202">
        <f t="shared" si="173"/>
        <v>41.23</v>
      </c>
      <c r="Q2202" s="11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7"/>
        <v>383</v>
      </c>
      <c r="P2203">
        <f t="shared" si="173"/>
        <v>15.04</v>
      </c>
      <c r="Q2203" s="11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7"/>
        <v>704</v>
      </c>
      <c r="P2204">
        <f t="shared" si="173"/>
        <v>39.07</v>
      </c>
      <c r="Q2204" s="11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7"/>
        <v>110</v>
      </c>
      <c r="P2205">
        <f t="shared" si="173"/>
        <v>43.82</v>
      </c>
      <c r="Q2205" s="11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7"/>
        <v>133</v>
      </c>
      <c r="P2206">
        <f t="shared" si="173"/>
        <v>27.3</v>
      </c>
      <c r="Q2206" s="11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7"/>
        <v>152</v>
      </c>
      <c r="P2207">
        <f t="shared" si="173"/>
        <v>42.22</v>
      </c>
      <c r="Q2207" s="11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7"/>
        <v>103</v>
      </c>
      <c r="P2208">
        <f t="shared" si="173"/>
        <v>33.24</v>
      </c>
      <c r="Q2208" s="11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7"/>
        <v>100</v>
      </c>
      <c r="P2209">
        <f t="shared" si="173"/>
        <v>285.70999999999998</v>
      </c>
      <c r="Q2209" s="11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7"/>
        <v>102</v>
      </c>
      <c r="P2210">
        <f t="shared" si="173"/>
        <v>42.33</v>
      </c>
      <c r="Q2210" s="11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7"/>
        <v>151</v>
      </c>
      <c r="P2211">
        <f t="shared" si="173"/>
        <v>50.27</v>
      </c>
      <c r="Q2211" s="11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7"/>
        <v>111</v>
      </c>
      <c r="P2212">
        <f t="shared" si="173"/>
        <v>61.9</v>
      </c>
      <c r="Q2212" s="11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7"/>
        <v>196</v>
      </c>
      <c r="P2213">
        <f t="shared" si="173"/>
        <v>40.75</v>
      </c>
      <c r="Q2213" s="11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7"/>
        <v>114</v>
      </c>
      <c r="P2214">
        <f t="shared" si="173"/>
        <v>55.8</v>
      </c>
      <c r="Q2214" s="11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7"/>
        <v>200</v>
      </c>
      <c r="P2215">
        <f t="shared" si="173"/>
        <v>10</v>
      </c>
      <c r="Q2215" s="11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7"/>
        <v>293</v>
      </c>
      <c r="P2216">
        <f t="shared" si="173"/>
        <v>73.13</v>
      </c>
      <c r="Q2216" s="11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7"/>
        <v>156</v>
      </c>
      <c r="P2217">
        <f t="shared" si="173"/>
        <v>26.06</v>
      </c>
      <c r="Q2217" s="11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7"/>
        <v>106</v>
      </c>
      <c r="P2218">
        <f t="shared" si="173"/>
        <v>22.64</v>
      </c>
      <c r="Q2218" s="11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7"/>
        <v>101</v>
      </c>
      <c r="P2219">
        <f t="shared" si="173"/>
        <v>47.22</v>
      </c>
      <c r="Q2219" s="11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7"/>
        <v>123</v>
      </c>
      <c r="P2220">
        <f t="shared" si="173"/>
        <v>32.32</v>
      </c>
      <c r="Q2220" s="11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7"/>
        <v>102</v>
      </c>
      <c r="P2221">
        <f t="shared" si="173"/>
        <v>53.42</v>
      </c>
      <c r="Q2221" s="11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7"/>
        <v>101</v>
      </c>
      <c r="P2222">
        <f t="shared" si="173"/>
        <v>51.3</v>
      </c>
      <c r="Q2222" s="11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7"/>
        <v>108</v>
      </c>
      <c r="P2223">
        <f t="shared" si="173"/>
        <v>37.200000000000003</v>
      </c>
      <c r="Q2223" s="11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7"/>
        <v>163</v>
      </c>
      <c r="P2224">
        <f t="shared" si="173"/>
        <v>27.1</v>
      </c>
      <c r="Q2224" s="11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7"/>
        <v>106</v>
      </c>
      <c r="P2225">
        <f t="shared" si="173"/>
        <v>206.31</v>
      </c>
      <c r="Q2225" s="11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7"/>
        <v>243</v>
      </c>
      <c r="P2226">
        <f t="shared" si="173"/>
        <v>82.15</v>
      </c>
      <c r="Q2226" s="11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7"/>
        <v>945</v>
      </c>
      <c r="P2227">
        <f t="shared" si="173"/>
        <v>164.8</v>
      </c>
      <c r="Q2227" s="11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7"/>
        <v>108</v>
      </c>
      <c r="P2228">
        <f t="shared" si="173"/>
        <v>60.82</v>
      </c>
      <c r="Q2228" s="11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7"/>
        <v>157</v>
      </c>
      <c r="P2229">
        <f t="shared" si="173"/>
        <v>67.97</v>
      </c>
      <c r="Q2229" s="11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7"/>
        <v>1174</v>
      </c>
      <c r="P2230">
        <f t="shared" si="173"/>
        <v>81.56</v>
      </c>
      <c r="Q2230" s="11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7"/>
        <v>171</v>
      </c>
      <c r="P2231">
        <f t="shared" si="173"/>
        <v>25.43</v>
      </c>
      <c r="Q2231" s="11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7"/>
        <v>126</v>
      </c>
      <c r="P2232">
        <f t="shared" si="173"/>
        <v>21.5</v>
      </c>
      <c r="Q2232" s="11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7"/>
        <v>1212</v>
      </c>
      <c r="P2233">
        <f t="shared" si="173"/>
        <v>27.23</v>
      </c>
      <c r="Q2233" s="11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7"/>
        <v>496</v>
      </c>
      <c r="P2234">
        <f t="shared" si="173"/>
        <v>25.09</v>
      </c>
      <c r="Q2234" s="11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7"/>
        <v>332</v>
      </c>
      <c r="P2235">
        <f t="shared" si="173"/>
        <v>21.23</v>
      </c>
      <c r="Q2235" s="11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73"/>
        <v>41.61</v>
      </c>
      <c r="Q2236" s="11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73"/>
        <v>135.59</v>
      </c>
      <c r="Q2237" s="11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73"/>
        <v>22.12</v>
      </c>
      <c r="Q2238" s="11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73"/>
        <v>64.63</v>
      </c>
      <c r="Q2239" s="11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73"/>
        <v>69.569999999999993</v>
      </c>
      <c r="Q2240" s="11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73"/>
        <v>75.13</v>
      </c>
      <c r="Q2241" s="11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7"/>
        <v>271</v>
      </c>
      <c r="P2242">
        <f t="shared" si="173"/>
        <v>140.97999999999999</v>
      </c>
      <c r="Q2242" s="11" t="s">
        <v>8331</v>
      </c>
      <c r="R2242" t="s">
        <v>8349</v>
      </c>
      <c r="S2242" s="15">
        <f t="shared" si="174"/>
        <v>42452.825740740736</v>
      </c>
      <c r="T2242" s="15">
        <f t="shared" si="175"/>
        <v>42482.825740740736</v>
      </c>
      <c r="U2242">
        <f t="shared" si="176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s="11" t="s">
        <v>8331</v>
      </c>
      <c r="R2243" t="s">
        <v>8349</v>
      </c>
      <c r="S2243" s="15">
        <f t="shared" ref="S2243:S2306" si="179">(((J2243/60)/60)/24)+DATE(1970,1,1)</f>
        <v>42766.827546296292</v>
      </c>
      <c r="T2243" s="15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1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1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1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1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1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1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1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1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1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1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1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1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1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1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1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1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1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1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1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1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1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1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ref="O2266:O2329" si="182">ROUND(E2266/D2266*100,0)</f>
        <v>180</v>
      </c>
      <c r="P2266">
        <f t="shared" si="178"/>
        <v>24.27</v>
      </c>
      <c r="Q2266" s="11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2"/>
        <v>299</v>
      </c>
      <c r="P2267">
        <f t="shared" si="178"/>
        <v>35.119999999999997</v>
      </c>
      <c r="Q2267" s="11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2"/>
        <v>320</v>
      </c>
      <c r="P2268">
        <f t="shared" si="178"/>
        <v>24.76</v>
      </c>
      <c r="Q2268" s="11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2"/>
        <v>381</v>
      </c>
      <c r="P2269">
        <f t="shared" si="178"/>
        <v>188.38</v>
      </c>
      <c r="Q2269" s="11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2"/>
        <v>103</v>
      </c>
      <c r="P2270">
        <f t="shared" si="178"/>
        <v>148.08000000000001</v>
      </c>
      <c r="Q2270" s="11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2"/>
        <v>1802</v>
      </c>
      <c r="P2271">
        <f t="shared" si="178"/>
        <v>49.93</v>
      </c>
      <c r="Q2271" s="11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2"/>
        <v>720</v>
      </c>
      <c r="P2272">
        <f t="shared" si="178"/>
        <v>107.82</v>
      </c>
      <c r="Q2272" s="11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2"/>
        <v>283</v>
      </c>
      <c r="P2273">
        <f t="shared" si="178"/>
        <v>42.63</v>
      </c>
      <c r="Q2273" s="11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2"/>
        <v>1357</v>
      </c>
      <c r="P2274">
        <f t="shared" si="178"/>
        <v>14.37</v>
      </c>
      <c r="Q2274" s="11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2"/>
        <v>220</v>
      </c>
      <c r="P2275">
        <f t="shared" si="178"/>
        <v>37.479999999999997</v>
      </c>
      <c r="Q2275" s="11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2"/>
        <v>120</v>
      </c>
      <c r="P2276">
        <f t="shared" si="178"/>
        <v>30.2</v>
      </c>
      <c r="Q2276" s="11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2"/>
        <v>408</v>
      </c>
      <c r="P2277">
        <f t="shared" si="178"/>
        <v>33.549999999999997</v>
      </c>
      <c r="Q2277" s="11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2"/>
        <v>106</v>
      </c>
      <c r="P2278">
        <f t="shared" si="178"/>
        <v>64.75</v>
      </c>
      <c r="Q2278" s="11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2"/>
        <v>141</v>
      </c>
      <c r="P2279">
        <f t="shared" si="178"/>
        <v>57.93</v>
      </c>
      <c r="Q2279" s="11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2"/>
        <v>271</v>
      </c>
      <c r="P2280">
        <f t="shared" si="178"/>
        <v>53.08</v>
      </c>
      <c r="Q2280" s="11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2"/>
        <v>154</v>
      </c>
      <c r="P2281">
        <f t="shared" si="178"/>
        <v>48.06</v>
      </c>
      <c r="Q2281" s="11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2"/>
        <v>404</v>
      </c>
      <c r="P2282">
        <f t="shared" si="178"/>
        <v>82.4</v>
      </c>
      <c r="Q2282" s="11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2"/>
        <v>185</v>
      </c>
      <c r="P2283">
        <f t="shared" si="178"/>
        <v>50.45</v>
      </c>
      <c r="Q2283" s="11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2"/>
        <v>185</v>
      </c>
      <c r="P2284">
        <f t="shared" si="178"/>
        <v>115.83</v>
      </c>
      <c r="Q2284" s="11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2"/>
        <v>101</v>
      </c>
      <c r="P2285">
        <f t="shared" si="178"/>
        <v>63.03</v>
      </c>
      <c r="Q2285" s="11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2"/>
        <v>106</v>
      </c>
      <c r="P2286">
        <f t="shared" si="178"/>
        <v>108.02</v>
      </c>
      <c r="Q2286" s="11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2"/>
        <v>121</v>
      </c>
      <c r="P2287">
        <f t="shared" si="178"/>
        <v>46.09</v>
      </c>
      <c r="Q2287" s="11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2"/>
        <v>100</v>
      </c>
      <c r="P2288">
        <f t="shared" si="178"/>
        <v>107.21</v>
      </c>
      <c r="Q2288" s="11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2"/>
        <v>120</v>
      </c>
      <c r="P2289">
        <f t="shared" si="178"/>
        <v>50.93</v>
      </c>
      <c r="Q2289" s="11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2"/>
        <v>100</v>
      </c>
      <c r="P2290">
        <f t="shared" si="178"/>
        <v>40.04</v>
      </c>
      <c r="Q2290" s="11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2"/>
        <v>107</v>
      </c>
      <c r="P2291">
        <f t="shared" si="178"/>
        <v>64.44</v>
      </c>
      <c r="Q2291" s="11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2"/>
        <v>104</v>
      </c>
      <c r="P2292">
        <f t="shared" si="178"/>
        <v>53.83</v>
      </c>
      <c r="Q2292" s="11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2"/>
        <v>173</v>
      </c>
      <c r="P2293">
        <f t="shared" si="178"/>
        <v>100.47</v>
      </c>
      <c r="Q2293" s="11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2"/>
        <v>107</v>
      </c>
      <c r="P2294">
        <f t="shared" si="178"/>
        <v>46.63</v>
      </c>
      <c r="Q2294" s="11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2"/>
        <v>108</v>
      </c>
      <c r="P2295">
        <f t="shared" si="178"/>
        <v>34.07</v>
      </c>
      <c r="Q2295" s="11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2"/>
        <v>146</v>
      </c>
      <c r="P2296">
        <f t="shared" si="178"/>
        <v>65.209999999999994</v>
      </c>
      <c r="Q2296" s="11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2"/>
        <v>125</v>
      </c>
      <c r="P2297">
        <f t="shared" si="178"/>
        <v>44.21</v>
      </c>
      <c r="Q2297" s="11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2"/>
        <v>149</v>
      </c>
      <c r="P2298">
        <f t="shared" si="178"/>
        <v>71.97</v>
      </c>
      <c r="Q2298" s="11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2"/>
        <v>101</v>
      </c>
      <c r="P2299">
        <f t="shared" si="178"/>
        <v>52.95</v>
      </c>
      <c r="Q2299" s="11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2"/>
        <v>105</v>
      </c>
      <c r="P2300">
        <f t="shared" si="178"/>
        <v>109.45</v>
      </c>
      <c r="Q2300" s="11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2"/>
        <v>350</v>
      </c>
      <c r="P2301">
        <f t="shared" si="178"/>
        <v>75.040000000000006</v>
      </c>
      <c r="Q2301" s="11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2"/>
        <v>101</v>
      </c>
      <c r="P2302">
        <f t="shared" si="178"/>
        <v>115.71</v>
      </c>
      <c r="Q2302" s="11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2"/>
        <v>134</v>
      </c>
      <c r="P2303">
        <f t="shared" si="178"/>
        <v>31.66</v>
      </c>
      <c r="Q2303" s="11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2"/>
        <v>171</v>
      </c>
      <c r="P2304">
        <f t="shared" si="178"/>
        <v>46.18</v>
      </c>
      <c r="Q2304" s="11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2"/>
        <v>109</v>
      </c>
      <c r="P2305">
        <f t="shared" si="178"/>
        <v>68.48</v>
      </c>
      <c r="Q2305" s="11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2"/>
        <v>101</v>
      </c>
      <c r="P2306">
        <f t="shared" si="178"/>
        <v>53.47</v>
      </c>
      <c r="Q2306" s="11" t="s">
        <v>8323</v>
      </c>
      <c r="R2306" t="s">
        <v>8327</v>
      </c>
      <c r="S2306" s="15">
        <f t="shared" si="179"/>
        <v>40502.815868055557</v>
      </c>
      <c r="T2306" s="15">
        <f t="shared" si="180"/>
        <v>40544.207638888889</v>
      </c>
      <c r="U2306">
        <f t="shared" si="181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s="11" t="s">
        <v>8323</v>
      </c>
      <c r="R2307" t="s">
        <v>8327</v>
      </c>
      <c r="S2307" s="15">
        <f t="shared" ref="S2307:S2370" si="184">(((J2307/60)/60)/24)+DATE(1970,1,1)</f>
        <v>41834.695277777777</v>
      </c>
      <c r="T2307" s="15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1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1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1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1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1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1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1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1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1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1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1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1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1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1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1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1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1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1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1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1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1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1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ref="O2330:O2393" si="187">ROUND(E2330/D2330*100,0)</f>
        <v>254</v>
      </c>
      <c r="P2330">
        <f t="shared" si="183"/>
        <v>47.38</v>
      </c>
      <c r="Q2330" s="11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7"/>
        <v>106</v>
      </c>
      <c r="P2331">
        <f t="shared" si="183"/>
        <v>211.84</v>
      </c>
      <c r="Q2331" s="11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7"/>
        <v>102</v>
      </c>
      <c r="P2332">
        <f t="shared" si="183"/>
        <v>219.93</v>
      </c>
      <c r="Q2332" s="11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7"/>
        <v>144</v>
      </c>
      <c r="P2333">
        <f t="shared" si="183"/>
        <v>40.799999999999997</v>
      </c>
      <c r="Q2333" s="11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7"/>
        <v>106</v>
      </c>
      <c r="P2334">
        <f t="shared" si="183"/>
        <v>75.5</v>
      </c>
      <c r="Q2334" s="11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7"/>
        <v>212</v>
      </c>
      <c r="P2335">
        <f t="shared" si="183"/>
        <v>13.54</v>
      </c>
      <c r="Q2335" s="11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7"/>
        <v>102</v>
      </c>
      <c r="P2336">
        <f t="shared" si="183"/>
        <v>60.87</v>
      </c>
      <c r="Q2336" s="11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7"/>
        <v>102</v>
      </c>
      <c r="P2337">
        <f t="shared" si="183"/>
        <v>115.69</v>
      </c>
      <c r="Q2337" s="11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7"/>
        <v>521</v>
      </c>
      <c r="P2338">
        <f t="shared" si="183"/>
        <v>48.1</v>
      </c>
      <c r="Q2338" s="11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7"/>
        <v>111</v>
      </c>
      <c r="P2339">
        <f t="shared" si="183"/>
        <v>74.180000000000007</v>
      </c>
      <c r="Q2339" s="11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7"/>
        <v>101</v>
      </c>
      <c r="P2340">
        <f t="shared" si="183"/>
        <v>123.35</v>
      </c>
      <c r="Q2340" s="11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7"/>
        <v>294</v>
      </c>
      <c r="P2341">
        <f t="shared" si="183"/>
        <v>66.62</v>
      </c>
      <c r="Q2341" s="11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7"/>
        <v>106</v>
      </c>
      <c r="P2342">
        <f t="shared" si="183"/>
        <v>104.99</v>
      </c>
      <c r="Q2342" s="11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7"/>
        <v>0</v>
      </c>
      <c r="P2343">
        <f t="shared" si="183"/>
        <v>0</v>
      </c>
      <c r="Q2343" s="11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7"/>
        <v>0</v>
      </c>
      <c r="P2344">
        <f t="shared" si="183"/>
        <v>0</v>
      </c>
      <c r="Q2344" s="11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7"/>
        <v>3</v>
      </c>
      <c r="P2345">
        <f t="shared" si="183"/>
        <v>300</v>
      </c>
      <c r="Q2345" s="11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7"/>
        <v>0</v>
      </c>
      <c r="P2346">
        <f t="shared" si="183"/>
        <v>1</v>
      </c>
      <c r="Q2346" s="11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7"/>
        <v>0</v>
      </c>
      <c r="P2347">
        <f t="shared" si="183"/>
        <v>0</v>
      </c>
      <c r="Q2347" s="11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7"/>
        <v>0</v>
      </c>
      <c r="P2348">
        <f t="shared" si="183"/>
        <v>13</v>
      </c>
      <c r="Q2348" s="11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7"/>
        <v>2</v>
      </c>
      <c r="P2349">
        <f t="shared" si="183"/>
        <v>15</v>
      </c>
      <c r="Q2349" s="11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7"/>
        <v>0</v>
      </c>
      <c r="P2350">
        <f t="shared" si="183"/>
        <v>54</v>
      </c>
      <c r="Q2350" s="11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7"/>
        <v>0</v>
      </c>
      <c r="P2351">
        <f t="shared" si="183"/>
        <v>0</v>
      </c>
      <c r="Q2351" s="11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7"/>
        <v>0</v>
      </c>
      <c r="P2352">
        <f t="shared" si="183"/>
        <v>0</v>
      </c>
      <c r="Q2352" s="11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7"/>
        <v>1</v>
      </c>
      <c r="P2353">
        <f t="shared" si="183"/>
        <v>15.43</v>
      </c>
      <c r="Q2353" s="11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7"/>
        <v>0</v>
      </c>
      <c r="P2354">
        <f t="shared" si="183"/>
        <v>0</v>
      </c>
      <c r="Q2354" s="11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7"/>
        <v>0</v>
      </c>
      <c r="P2355">
        <f t="shared" si="183"/>
        <v>0</v>
      </c>
      <c r="Q2355" s="11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7"/>
        <v>0</v>
      </c>
      <c r="P2356">
        <f t="shared" si="183"/>
        <v>25</v>
      </c>
      <c r="Q2356" s="11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7"/>
        <v>1</v>
      </c>
      <c r="P2357">
        <f t="shared" si="183"/>
        <v>27.5</v>
      </c>
      <c r="Q2357" s="11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7"/>
        <v>0</v>
      </c>
      <c r="P2358">
        <f t="shared" si="183"/>
        <v>0</v>
      </c>
      <c r="Q2358" s="11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7"/>
        <v>0</v>
      </c>
      <c r="P2359">
        <f t="shared" si="183"/>
        <v>0</v>
      </c>
      <c r="Q2359" s="11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7"/>
        <v>0</v>
      </c>
      <c r="P2360">
        <f t="shared" si="183"/>
        <v>0</v>
      </c>
      <c r="Q2360" s="11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7"/>
        <v>15</v>
      </c>
      <c r="P2361">
        <f t="shared" si="183"/>
        <v>367</v>
      </c>
      <c r="Q2361" s="11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7"/>
        <v>0</v>
      </c>
      <c r="P2362">
        <f t="shared" si="183"/>
        <v>2</v>
      </c>
      <c r="Q2362" s="11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7"/>
        <v>0</v>
      </c>
      <c r="P2363">
        <f t="shared" si="183"/>
        <v>0</v>
      </c>
      <c r="Q2363" s="11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7"/>
        <v>29</v>
      </c>
      <c r="P2364">
        <f t="shared" si="183"/>
        <v>60</v>
      </c>
      <c r="Q2364" s="11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7"/>
        <v>0</v>
      </c>
      <c r="P2365">
        <f t="shared" si="183"/>
        <v>0</v>
      </c>
      <c r="Q2365" s="11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7"/>
        <v>0</v>
      </c>
      <c r="P2366">
        <f t="shared" si="183"/>
        <v>0</v>
      </c>
      <c r="Q2366" s="11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7"/>
        <v>0</v>
      </c>
      <c r="P2367">
        <f t="shared" si="183"/>
        <v>0</v>
      </c>
      <c r="Q2367" s="11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7"/>
        <v>11</v>
      </c>
      <c r="P2368">
        <f t="shared" si="183"/>
        <v>97.41</v>
      </c>
      <c r="Q2368" s="11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7"/>
        <v>1</v>
      </c>
      <c r="P2369">
        <f t="shared" si="183"/>
        <v>47.86</v>
      </c>
      <c r="Q2369" s="11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7"/>
        <v>0</v>
      </c>
      <c r="P2370">
        <f t="shared" si="183"/>
        <v>50</v>
      </c>
      <c r="Q2370" s="11" t="s">
        <v>8317</v>
      </c>
      <c r="R2370" t="s">
        <v>8318</v>
      </c>
      <c r="S2370" s="15">
        <f t="shared" si="184"/>
        <v>42063.721817129626</v>
      </c>
      <c r="T2370" s="15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s="11" t="s">
        <v>8317</v>
      </c>
      <c r="R2371" t="s">
        <v>8318</v>
      </c>
      <c r="S2371" s="15">
        <f t="shared" ref="S2371:S2434" si="189">(((J2371/60)/60)/24)+DATE(1970,1,1)</f>
        <v>42380.812627314815</v>
      </c>
      <c r="T2371" s="15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1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1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1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1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1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1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1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1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1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1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1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1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1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1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1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1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1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1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1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1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1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1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ref="O2394:O2457" si="192">ROUND(E2394/D2394*100,0)</f>
        <v>0</v>
      </c>
      <c r="P2394">
        <f t="shared" si="188"/>
        <v>0</v>
      </c>
      <c r="Q2394" s="11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2"/>
        <v>0</v>
      </c>
      <c r="P2395">
        <f t="shared" si="188"/>
        <v>50</v>
      </c>
      <c r="Q2395" s="11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2"/>
        <v>0</v>
      </c>
      <c r="P2396">
        <f t="shared" si="188"/>
        <v>1.5</v>
      </c>
      <c r="Q2396" s="11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2"/>
        <v>0</v>
      </c>
      <c r="P2397">
        <f t="shared" si="188"/>
        <v>0</v>
      </c>
      <c r="Q2397" s="11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2"/>
        <v>0</v>
      </c>
      <c r="P2398">
        <f t="shared" si="188"/>
        <v>10</v>
      </c>
      <c r="Q2398" s="11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2"/>
        <v>0</v>
      </c>
      <c r="P2399">
        <f t="shared" si="188"/>
        <v>0</v>
      </c>
      <c r="Q2399" s="11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2"/>
        <v>0</v>
      </c>
      <c r="P2400">
        <f t="shared" si="188"/>
        <v>0</v>
      </c>
      <c r="Q2400" s="11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2"/>
        <v>0</v>
      </c>
      <c r="P2401">
        <f t="shared" si="188"/>
        <v>0</v>
      </c>
      <c r="Q2401" s="11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2"/>
        <v>0</v>
      </c>
      <c r="P2402">
        <f t="shared" si="188"/>
        <v>0</v>
      </c>
      <c r="Q2402" s="11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2"/>
        <v>1</v>
      </c>
      <c r="P2403">
        <f t="shared" si="188"/>
        <v>22.33</v>
      </c>
      <c r="Q2403" s="11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2"/>
        <v>0</v>
      </c>
      <c r="P2404">
        <f t="shared" si="188"/>
        <v>52</v>
      </c>
      <c r="Q2404" s="11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2"/>
        <v>17</v>
      </c>
      <c r="P2405">
        <f t="shared" si="188"/>
        <v>16.829999999999998</v>
      </c>
      <c r="Q2405" s="11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2"/>
        <v>0</v>
      </c>
      <c r="P2406">
        <f t="shared" si="188"/>
        <v>0</v>
      </c>
      <c r="Q2406" s="11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2"/>
        <v>23</v>
      </c>
      <c r="P2407">
        <f t="shared" si="188"/>
        <v>56.3</v>
      </c>
      <c r="Q2407" s="11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2"/>
        <v>41</v>
      </c>
      <c r="P2408">
        <f t="shared" si="188"/>
        <v>84.06</v>
      </c>
      <c r="Q2408" s="11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2"/>
        <v>25</v>
      </c>
      <c r="P2409">
        <f t="shared" si="188"/>
        <v>168.39</v>
      </c>
      <c r="Q2409" s="11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2"/>
        <v>0</v>
      </c>
      <c r="P2410">
        <f t="shared" si="188"/>
        <v>15</v>
      </c>
      <c r="Q2410" s="11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2"/>
        <v>2</v>
      </c>
      <c r="P2411">
        <f t="shared" si="188"/>
        <v>76.67</v>
      </c>
      <c r="Q2411" s="11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2"/>
        <v>0</v>
      </c>
      <c r="P2412">
        <f t="shared" si="188"/>
        <v>0</v>
      </c>
      <c r="Q2412" s="11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2"/>
        <v>1</v>
      </c>
      <c r="P2413">
        <f t="shared" si="188"/>
        <v>50.33</v>
      </c>
      <c r="Q2413" s="11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2"/>
        <v>0</v>
      </c>
      <c r="P2414">
        <f t="shared" si="188"/>
        <v>0</v>
      </c>
      <c r="Q2414" s="11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2"/>
        <v>1</v>
      </c>
      <c r="P2415">
        <f t="shared" si="188"/>
        <v>8.33</v>
      </c>
      <c r="Q2415" s="11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2"/>
        <v>3</v>
      </c>
      <c r="P2416">
        <f t="shared" si="188"/>
        <v>35.380000000000003</v>
      </c>
      <c r="Q2416" s="11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2"/>
        <v>1</v>
      </c>
      <c r="P2417">
        <f t="shared" si="188"/>
        <v>55.83</v>
      </c>
      <c r="Q2417" s="11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2"/>
        <v>0</v>
      </c>
      <c r="P2418">
        <f t="shared" si="188"/>
        <v>5</v>
      </c>
      <c r="Q2418" s="11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2"/>
        <v>0</v>
      </c>
      <c r="P2419">
        <f t="shared" si="188"/>
        <v>0</v>
      </c>
      <c r="Q2419" s="11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2"/>
        <v>0</v>
      </c>
      <c r="P2420">
        <f t="shared" si="188"/>
        <v>1</v>
      </c>
      <c r="Q2420" s="11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2"/>
        <v>0</v>
      </c>
      <c r="P2421">
        <f t="shared" si="188"/>
        <v>0</v>
      </c>
      <c r="Q2421" s="11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2"/>
        <v>15</v>
      </c>
      <c r="P2422">
        <f t="shared" si="188"/>
        <v>69.47</v>
      </c>
      <c r="Q2422" s="11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2"/>
        <v>0</v>
      </c>
      <c r="P2423">
        <f t="shared" si="188"/>
        <v>1</v>
      </c>
      <c r="Q2423" s="11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2"/>
        <v>0</v>
      </c>
      <c r="P2424">
        <f t="shared" si="188"/>
        <v>1</v>
      </c>
      <c r="Q2424" s="11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2"/>
        <v>0</v>
      </c>
      <c r="P2425">
        <f t="shared" si="188"/>
        <v>8</v>
      </c>
      <c r="Q2425" s="11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2"/>
        <v>1</v>
      </c>
      <c r="P2426">
        <f t="shared" si="188"/>
        <v>34.44</v>
      </c>
      <c r="Q2426" s="11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2"/>
        <v>0</v>
      </c>
      <c r="P2427">
        <f t="shared" si="188"/>
        <v>1</v>
      </c>
      <c r="Q2427" s="11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2"/>
        <v>0</v>
      </c>
      <c r="P2428">
        <f t="shared" si="188"/>
        <v>0</v>
      </c>
      <c r="Q2428" s="11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2"/>
        <v>0</v>
      </c>
      <c r="P2429">
        <f t="shared" si="188"/>
        <v>1</v>
      </c>
      <c r="Q2429" s="11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2"/>
        <v>0</v>
      </c>
      <c r="P2430">
        <f t="shared" si="188"/>
        <v>1</v>
      </c>
      <c r="Q2430" s="11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2"/>
        <v>1</v>
      </c>
      <c r="P2431">
        <f t="shared" si="188"/>
        <v>501.25</v>
      </c>
      <c r="Q2431" s="11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2"/>
        <v>1</v>
      </c>
      <c r="P2432">
        <f t="shared" si="188"/>
        <v>10.5</v>
      </c>
      <c r="Q2432" s="11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2"/>
        <v>0</v>
      </c>
      <c r="P2433">
        <f t="shared" si="188"/>
        <v>1</v>
      </c>
      <c r="Q2433" s="11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2"/>
        <v>0</v>
      </c>
      <c r="P2434">
        <f t="shared" si="188"/>
        <v>1</v>
      </c>
      <c r="Q2434" s="11" t="s">
        <v>8334</v>
      </c>
      <c r="R2434" t="s">
        <v>8335</v>
      </c>
      <c r="S2434" s="15">
        <f t="shared" si="189"/>
        <v>42041.218715277777</v>
      </c>
      <c r="T2434" s="15">
        <f t="shared" si="190"/>
        <v>42071.218715277777</v>
      </c>
      <c r="U2434">
        <f t="shared" si="191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s="11" t="s">
        <v>8334</v>
      </c>
      <c r="R2435" t="s">
        <v>8335</v>
      </c>
      <c r="S2435" s="15">
        <f t="shared" ref="S2435:S2498" si="194">(((J2435/60)/60)/24)+DATE(1970,1,1)</f>
        <v>42397.89980324074</v>
      </c>
      <c r="T2435" s="15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1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1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1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1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1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1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1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1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1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1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1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1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1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1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1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1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1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1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1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1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1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1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ref="O2458:O2521" si="197">ROUND(E2458/D2458*100,0)</f>
        <v>181</v>
      </c>
      <c r="P2458">
        <f t="shared" si="193"/>
        <v>40.49</v>
      </c>
      <c r="Q2458" s="11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7"/>
        <v>102</v>
      </c>
      <c r="P2459">
        <f t="shared" si="193"/>
        <v>189.76</v>
      </c>
      <c r="Q2459" s="11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7"/>
        <v>110</v>
      </c>
      <c r="P2460">
        <f t="shared" si="193"/>
        <v>68.86</v>
      </c>
      <c r="Q2460" s="11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7"/>
        <v>102</v>
      </c>
      <c r="P2461">
        <f t="shared" si="193"/>
        <v>108.78</v>
      </c>
      <c r="Q2461" s="11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7"/>
        <v>101</v>
      </c>
      <c r="P2462">
        <f t="shared" si="193"/>
        <v>125.99</v>
      </c>
      <c r="Q2462" s="11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7"/>
        <v>104</v>
      </c>
      <c r="P2463">
        <f t="shared" si="193"/>
        <v>90.52</v>
      </c>
      <c r="Q2463" s="11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7"/>
        <v>111</v>
      </c>
      <c r="P2464">
        <f t="shared" si="193"/>
        <v>28.88</v>
      </c>
      <c r="Q2464" s="11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7"/>
        <v>116</v>
      </c>
      <c r="P2465">
        <f t="shared" si="193"/>
        <v>31</v>
      </c>
      <c r="Q2465" s="11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7"/>
        <v>111</v>
      </c>
      <c r="P2466">
        <f t="shared" si="193"/>
        <v>51.67</v>
      </c>
      <c r="Q2466" s="11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7"/>
        <v>180</v>
      </c>
      <c r="P2467">
        <f t="shared" si="193"/>
        <v>26.27</v>
      </c>
      <c r="Q2467" s="11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7"/>
        <v>100</v>
      </c>
      <c r="P2468">
        <f t="shared" si="193"/>
        <v>48.08</v>
      </c>
      <c r="Q2468" s="11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7"/>
        <v>119</v>
      </c>
      <c r="P2469">
        <f t="shared" si="193"/>
        <v>27.56</v>
      </c>
      <c r="Q2469" s="11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7"/>
        <v>107</v>
      </c>
      <c r="P2470">
        <f t="shared" si="193"/>
        <v>36.97</v>
      </c>
      <c r="Q2470" s="11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7"/>
        <v>114</v>
      </c>
      <c r="P2471">
        <f t="shared" si="193"/>
        <v>29.02</v>
      </c>
      <c r="Q2471" s="11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7"/>
        <v>103</v>
      </c>
      <c r="P2472">
        <f t="shared" si="193"/>
        <v>28.66</v>
      </c>
      <c r="Q2472" s="11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7"/>
        <v>128</v>
      </c>
      <c r="P2473">
        <f t="shared" si="193"/>
        <v>37.65</v>
      </c>
      <c r="Q2473" s="11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7"/>
        <v>136</v>
      </c>
      <c r="P2474">
        <f t="shared" si="193"/>
        <v>97.9</v>
      </c>
      <c r="Q2474" s="11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7"/>
        <v>100</v>
      </c>
      <c r="P2475">
        <f t="shared" si="193"/>
        <v>42.55</v>
      </c>
      <c r="Q2475" s="11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7"/>
        <v>100</v>
      </c>
      <c r="P2476">
        <f t="shared" si="193"/>
        <v>131.58000000000001</v>
      </c>
      <c r="Q2476" s="11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7"/>
        <v>105</v>
      </c>
      <c r="P2477">
        <f t="shared" si="193"/>
        <v>32.32</v>
      </c>
      <c r="Q2477" s="11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7"/>
        <v>105</v>
      </c>
      <c r="P2478">
        <f t="shared" si="193"/>
        <v>61.1</v>
      </c>
      <c r="Q2478" s="11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7"/>
        <v>171</v>
      </c>
      <c r="P2479">
        <f t="shared" si="193"/>
        <v>31.34</v>
      </c>
      <c r="Q2479" s="11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7"/>
        <v>128</v>
      </c>
      <c r="P2480">
        <f t="shared" si="193"/>
        <v>129.11000000000001</v>
      </c>
      <c r="Q2480" s="11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7"/>
        <v>133</v>
      </c>
      <c r="P2481">
        <f t="shared" si="193"/>
        <v>25.02</v>
      </c>
      <c r="Q2481" s="11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7"/>
        <v>100</v>
      </c>
      <c r="P2482">
        <f t="shared" si="193"/>
        <v>250</v>
      </c>
      <c r="Q2482" s="11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7"/>
        <v>113</v>
      </c>
      <c r="P2483">
        <f t="shared" si="193"/>
        <v>47.54</v>
      </c>
      <c r="Q2483" s="11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7"/>
        <v>100</v>
      </c>
      <c r="P2484">
        <f t="shared" si="193"/>
        <v>40.04</v>
      </c>
      <c r="Q2484" s="11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7"/>
        <v>114</v>
      </c>
      <c r="P2485">
        <f t="shared" si="193"/>
        <v>65.84</v>
      </c>
      <c r="Q2485" s="11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7"/>
        <v>119</v>
      </c>
      <c r="P2486">
        <f t="shared" si="193"/>
        <v>46.4</v>
      </c>
      <c r="Q2486" s="11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7"/>
        <v>103</v>
      </c>
      <c r="P2487">
        <f t="shared" si="193"/>
        <v>50.37</v>
      </c>
      <c r="Q2487" s="11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7"/>
        <v>266</v>
      </c>
      <c r="P2488">
        <f t="shared" si="193"/>
        <v>26.57</v>
      </c>
      <c r="Q2488" s="11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7"/>
        <v>100</v>
      </c>
      <c r="P2489">
        <f t="shared" si="193"/>
        <v>39.49</v>
      </c>
      <c r="Q2489" s="11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7"/>
        <v>107</v>
      </c>
      <c r="P2490">
        <f t="shared" si="193"/>
        <v>49.25</v>
      </c>
      <c r="Q2490" s="11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7"/>
        <v>134</v>
      </c>
      <c r="P2491">
        <f t="shared" si="193"/>
        <v>62.38</v>
      </c>
      <c r="Q2491" s="11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7"/>
        <v>121</v>
      </c>
      <c r="P2492">
        <f t="shared" si="193"/>
        <v>37.94</v>
      </c>
      <c r="Q2492" s="11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7"/>
        <v>103</v>
      </c>
      <c r="P2493">
        <f t="shared" si="193"/>
        <v>51.6</v>
      </c>
      <c r="Q2493" s="11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7"/>
        <v>125</v>
      </c>
      <c r="P2494">
        <f t="shared" si="193"/>
        <v>27.78</v>
      </c>
      <c r="Q2494" s="11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7"/>
        <v>129</v>
      </c>
      <c r="P2495">
        <f t="shared" si="193"/>
        <v>99.38</v>
      </c>
      <c r="Q2495" s="11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7"/>
        <v>101</v>
      </c>
      <c r="P2496">
        <f t="shared" si="193"/>
        <v>38.85</v>
      </c>
      <c r="Q2496" s="11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7"/>
        <v>128</v>
      </c>
      <c r="P2497">
        <f t="shared" si="193"/>
        <v>45.55</v>
      </c>
      <c r="Q2497" s="11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7"/>
        <v>100</v>
      </c>
      <c r="P2498">
        <f t="shared" si="193"/>
        <v>600</v>
      </c>
      <c r="Q2498" s="11" t="s">
        <v>8323</v>
      </c>
      <c r="R2498" t="s">
        <v>8327</v>
      </c>
      <c r="S2498" s="15">
        <f t="shared" si="194"/>
        <v>41327.996435185189</v>
      </c>
      <c r="T2498" s="15">
        <f t="shared" si="195"/>
        <v>41362.954768518517</v>
      </c>
      <c r="U2498">
        <f t="shared" si="196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s="11" t="s">
        <v>8323</v>
      </c>
      <c r="R2499" t="s">
        <v>8327</v>
      </c>
      <c r="S2499" s="15">
        <f t="shared" ref="S2499:S2562" si="199">(((J2499/60)/60)/24)+DATE(1970,1,1)</f>
        <v>40730.878912037035</v>
      </c>
      <c r="T2499" s="15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1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1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1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1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1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1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1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1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1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1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1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1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1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1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1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1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1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1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1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1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1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1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ref="O2522:O2585" si="202">ROUND(E2522/D2522*100,0)</f>
        <v>0</v>
      </c>
      <c r="P2522">
        <f t="shared" si="198"/>
        <v>0</v>
      </c>
      <c r="Q2522" s="11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2"/>
        <v>109</v>
      </c>
      <c r="P2523">
        <f t="shared" si="198"/>
        <v>103.68</v>
      </c>
      <c r="Q2523" s="11" t="s">
        <v>8323</v>
      </c>
      <c r="R2523" t="s">
        <v>8352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2"/>
        <v>100</v>
      </c>
      <c r="P2524">
        <f t="shared" si="198"/>
        <v>185.19</v>
      </c>
      <c r="Q2524" s="11" t="s">
        <v>8323</v>
      </c>
      <c r="R2524" t="s">
        <v>8352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2"/>
        <v>156</v>
      </c>
      <c r="P2525">
        <f t="shared" si="198"/>
        <v>54.15</v>
      </c>
      <c r="Q2525" s="11" t="s">
        <v>8323</v>
      </c>
      <c r="R2525" t="s">
        <v>8352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2"/>
        <v>102</v>
      </c>
      <c r="P2526">
        <f t="shared" si="198"/>
        <v>177.21</v>
      </c>
      <c r="Q2526" s="11" t="s">
        <v>8323</v>
      </c>
      <c r="R2526" t="s">
        <v>8352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2"/>
        <v>100</v>
      </c>
      <c r="P2527">
        <f t="shared" si="198"/>
        <v>100.33</v>
      </c>
      <c r="Q2527" s="11" t="s">
        <v>8323</v>
      </c>
      <c r="R2527" t="s">
        <v>8352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2"/>
        <v>113</v>
      </c>
      <c r="P2528">
        <f t="shared" si="198"/>
        <v>136.91</v>
      </c>
      <c r="Q2528" s="11" t="s">
        <v>8323</v>
      </c>
      <c r="R2528" t="s">
        <v>8352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2"/>
        <v>102</v>
      </c>
      <c r="P2529">
        <f t="shared" si="198"/>
        <v>57.54</v>
      </c>
      <c r="Q2529" s="11" t="s">
        <v>8323</v>
      </c>
      <c r="R2529" t="s">
        <v>8352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2"/>
        <v>107</v>
      </c>
      <c r="P2530">
        <f t="shared" si="198"/>
        <v>52.96</v>
      </c>
      <c r="Q2530" s="11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2"/>
        <v>104</v>
      </c>
      <c r="P2531">
        <f t="shared" si="198"/>
        <v>82.33</v>
      </c>
      <c r="Q2531" s="11" t="s">
        <v>8323</v>
      </c>
      <c r="R2531" t="s">
        <v>8352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2"/>
        <v>100</v>
      </c>
      <c r="P2532">
        <f t="shared" si="198"/>
        <v>135.41999999999999</v>
      </c>
      <c r="Q2532" s="11" t="s">
        <v>8323</v>
      </c>
      <c r="R2532" t="s">
        <v>8352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2"/>
        <v>100</v>
      </c>
      <c r="P2533">
        <f t="shared" si="198"/>
        <v>74.069999999999993</v>
      </c>
      <c r="Q2533" s="11" t="s">
        <v>8323</v>
      </c>
      <c r="R2533" t="s">
        <v>8352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2"/>
        <v>126</v>
      </c>
      <c r="P2534">
        <f t="shared" si="198"/>
        <v>84.08</v>
      </c>
      <c r="Q2534" s="11" t="s">
        <v>8323</v>
      </c>
      <c r="R2534" t="s">
        <v>8352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2"/>
        <v>111</v>
      </c>
      <c r="P2535">
        <f t="shared" si="198"/>
        <v>61.03</v>
      </c>
      <c r="Q2535" s="11" t="s">
        <v>8323</v>
      </c>
      <c r="R2535" t="s">
        <v>8352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2"/>
        <v>105</v>
      </c>
      <c r="P2536">
        <f t="shared" si="198"/>
        <v>150</v>
      </c>
      <c r="Q2536" s="11" t="s">
        <v>8323</v>
      </c>
      <c r="R2536" t="s">
        <v>8352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2"/>
        <v>104</v>
      </c>
      <c r="P2537">
        <f t="shared" si="198"/>
        <v>266.08999999999997</v>
      </c>
      <c r="Q2537" s="11" t="s">
        <v>8323</v>
      </c>
      <c r="R2537" t="s">
        <v>8352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2"/>
        <v>116</v>
      </c>
      <c r="P2538">
        <f t="shared" si="198"/>
        <v>7.25</v>
      </c>
      <c r="Q2538" s="11" t="s">
        <v>8323</v>
      </c>
      <c r="R2538" t="s">
        <v>8352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2"/>
        <v>110</v>
      </c>
      <c r="P2539">
        <f t="shared" si="198"/>
        <v>100</v>
      </c>
      <c r="Q2539" s="11" t="s">
        <v>8323</v>
      </c>
      <c r="R2539" t="s">
        <v>8352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2"/>
        <v>113</v>
      </c>
      <c r="P2540">
        <f t="shared" si="198"/>
        <v>109.96</v>
      </c>
      <c r="Q2540" s="11" t="s">
        <v>8323</v>
      </c>
      <c r="R2540" t="s">
        <v>8352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2"/>
        <v>100</v>
      </c>
      <c r="P2541">
        <f t="shared" si="198"/>
        <v>169.92</v>
      </c>
      <c r="Q2541" s="11" t="s">
        <v>8323</v>
      </c>
      <c r="R2541" t="s">
        <v>8352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2"/>
        <v>103</v>
      </c>
      <c r="P2542">
        <f t="shared" si="198"/>
        <v>95.74</v>
      </c>
      <c r="Q2542" s="11" t="s">
        <v>8323</v>
      </c>
      <c r="R2542" t="s">
        <v>8352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2"/>
        <v>107</v>
      </c>
      <c r="P2543">
        <f t="shared" si="198"/>
        <v>59.46</v>
      </c>
      <c r="Q2543" s="11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2"/>
        <v>104</v>
      </c>
      <c r="P2544">
        <f t="shared" si="198"/>
        <v>55.77</v>
      </c>
      <c r="Q2544" s="11" t="s">
        <v>8323</v>
      </c>
      <c r="R2544" t="s">
        <v>8352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2"/>
        <v>156</v>
      </c>
      <c r="P2545">
        <f t="shared" si="198"/>
        <v>30.08</v>
      </c>
      <c r="Q2545" s="11" t="s">
        <v>8323</v>
      </c>
      <c r="R2545" t="s">
        <v>8352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2"/>
        <v>101</v>
      </c>
      <c r="P2546">
        <f t="shared" si="198"/>
        <v>88.44</v>
      </c>
      <c r="Q2546" s="11" t="s">
        <v>8323</v>
      </c>
      <c r="R2546" t="s">
        <v>8352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2"/>
        <v>195</v>
      </c>
      <c r="P2547">
        <f t="shared" si="198"/>
        <v>64.03</v>
      </c>
      <c r="Q2547" s="11" t="s">
        <v>8323</v>
      </c>
      <c r="R2547" t="s">
        <v>8352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2"/>
        <v>112</v>
      </c>
      <c r="P2548">
        <f t="shared" si="198"/>
        <v>60.15</v>
      </c>
      <c r="Q2548" s="11" t="s">
        <v>8323</v>
      </c>
      <c r="R2548" t="s">
        <v>8352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2"/>
        <v>120</v>
      </c>
      <c r="P2549">
        <f t="shared" si="198"/>
        <v>49.19</v>
      </c>
      <c r="Q2549" s="11" t="s">
        <v>8323</v>
      </c>
      <c r="R2549" t="s">
        <v>8352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2"/>
        <v>102</v>
      </c>
      <c r="P2550">
        <f t="shared" si="198"/>
        <v>165.16</v>
      </c>
      <c r="Q2550" s="11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2"/>
        <v>103</v>
      </c>
      <c r="P2551">
        <f t="shared" si="198"/>
        <v>43.62</v>
      </c>
      <c r="Q2551" s="11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2"/>
        <v>101</v>
      </c>
      <c r="P2552">
        <f t="shared" si="198"/>
        <v>43.7</v>
      </c>
      <c r="Q2552" s="11" t="s">
        <v>8323</v>
      </c>
      <c r="R2552" t="s">
        <v>8352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2"/>
        <v>103</v>
      </c>
      <c r="P2553">
        <f t="shared" si="198"/>
        <v>67.42</v>
      </c>
      <c r="Q2553" s="11" t="s">
        <v>8323</v>
      </c>
      <c r="R2553" t="s">
        <v>8352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2"/>
        <v>107</v>
      </c>
      <c r="P2554">
        <f t="shared" si="198"/>
        <v>177.5</v>
      </c>
      <c r="Q2554" s="11" t="s">
        <v>8323</v>
      </c>
      <c r="R2554" t="s">
        <v>8352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2"/>
        <v>156</v>
      </c>
      <c r="P2555">
        <f t="shared" si="198"/>
        <v>38.880000000000003</v>
      </c>
      <c r="Q2555" s="11" t="s">
        <v>8323</v>
      </c>
      <c r="R2555" t="s">
        <v>8352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2"/>
        <v>123</v>
      </c>
      <c r="P2556">
        <f t="shared" si="198"/>
        <v>54.99</v>
      </c>
      <c r="Q2556" s="11" t="s">
        <v>8323</v>
      </c>
      <c r="R2556" t="s">
        <v>8352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2"/>
        <v>107</v>
      </c>
      <c r="P2557">
        <f t="shared" si="198"/>
        <v>61.34</v>
      </c>
      <c r="Q2557" s="11" t="s">
        <v>8323</v>
      </c>
      <c r="R2557" t="s">
        <v>8352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2"/>
        <v>106</v>
      </c>
      <c r="P2558">
        <f t="shared" si="198"/>
        <v>23.12</v>
      </c>
      <c r="Q2558" s="11" t="s">
        <v>8323</v>
      </c>
      <c r="R2558" t="s">
        <v>8352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2"/>
        <v>118</v>
      </c>
      <c r="P2559">
        <f t="shared" si="198"/>
        <v>29.61</v>
      </c>
      <c r="Q2559" s="11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2"/>
        <v>109</v>
      </c>
      <c r="P2560">
        <f t="shared" si="198"/>
        <v>75.61</v>
      </c>
      <c r="Q2560" s="11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2"/>
        <v>111</v>
      </c>
      <c r="P2561">
        <f t="shared" si="198"/>
        <v>35.6</v>
      </c>
      <c r="Q2561" s="11" t="s">
        <v>8323</v>
      </c>
      <c r="R2561" t="s">
        <v>8352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2"/>
        <v>100</v>
      </c>
      <c r="P2562">
        <f t="shared" si="198"/>
        <v>143</v>
      </c>
      <c r="Q2562" s="11" t="s">
        <v>8323</v>
      </c>
      <c r="R2562" t="s">
        <v>8352</v>
      </c>
      <c r="S2562" s="15">
        <f t="shared" si="199"/>
        <v>42039.951087962967</v>
      </c>
      <c r="T2562" s="15">
        <f t="shared" si="200"/>
        <v>42069.951087962967</v>
      </c>
      <c r="U2562">
        <f t="shared" si="201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s="11" t="s">
        <v>8334</v>
      </c>
      <c r="R2563" t="s">
        <v>8335</v>
      </c>
      <c r="S2563" s="15">
        <f t="shared" ref="S2563:S2626" si="204">(((J2563/60)/60)/24)+DATE(1970,1,1)</f>
        <v>42260.528807870374</v>
      </c>
      <c r="T2563" s="15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1" t="s">
        <v>8334</v>
      </c>
      <c r="R2564" t="s">
        <v>8335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1" t="s">
        <v>8334</v>
      </c>
      <c r="R2565" t="s">
        <v>8335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1" t="s">
        <v>8334</v>
      </c>
      <c r="R2566" t="s">
        <v>8335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1" t="s">
        <v>8334</v>
      </c>
      <c r="R2567" t="s">
        <v>8335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1" t="s">
        <v>8334</v>
      </c>
      <c r="R2568" t="s">
        <v>8335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1" t="s">
        <v>8334</v>
      </c>
      <c r="R2569" t="s">
        <v>8335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1" t="s">
        <v>8334</v>
      </c>
      <c r="R2570" t="s">
        <v>8335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1" t="s">
        <v>8334</v>
      </c>
      <c r="R2571" t="s">
        <v>8335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1" t="s">
        <v>8334</v>
      </c>
      <c r="R2572" t="s">
        <v>8335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1" t="s">
        <v>8334</v>
      </c>
      <c r="R2573" t="s">
        <v>8335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1" t="s">
        <v>8334</v>
      </c>
      <c r="R2574" t="s">
        <v>8335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1" t="s">
        <v>8334</v>
      </c>
      <c r="R2575" t="s">
        <v>8335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1" t="s">
        <v>8334</v>
      </c>
      <c r="R2576" t="s">
        <v>8335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1" t="s">
        <v>8334</v>
      </c>
      <c r="R2577" t="s">
        <v>8335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1" t="s">
        <v>8334</v>
      </c>
      <c r="R2578" t="s">
        <v>8335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1" t="s">
        <v>8334</v>
      </c>
      <c r="R2579" t="s">
        <v>8335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1" t="s">
        <v>8334</v>
      </c>
      <c r="R2580" t="s">
        <v>8335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1" t="s">
        <v>8334</v>
      </c>
      <c r="R2581" t="s">
        <v>8335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1" t="s">
        <v>8334</v>
      </c>
      <c r="R2582" t="s">
        <v>8335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1" t="s">
        <v>8334</v>
      </c>
      <c r="R2583" t="s">
        <v>8335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1" t="s">
        <v>8334</v>
      </c>
      <c r="R2584" t="s">
        <v>8335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1" t="s">
        <v>8334</v>
      </c>
      <c r="R2585" t="s">
        <v>8335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ref="O2586:O2649" si="207">ROUND(E2586/D2586*100,0)</f>
        <v>0</v>
      </c>
      <c r="P2586">
        <f t="shared" si="203"/>
        <v>0</v>
      </c>
      <c r="Q2586" s="11" t="s">
        <v>8334</v>
      </c>
      <c r="R2586" t="s">
        <v>8335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7"/>
        <v>0</v>
      </c>
      <c r="P2587">
        <f t="shared" si="203"/>
        <v>50</v>
      </c>
      <c r="Q2587" s="11" t="s">
        <v>8334</v>
      </c>
      <c r="R2587" t="s">
        <v>8335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7"/>
        <v>0</v>
      </c>
      <c r="P2588">
        <f t="shared" si="203"/>
        <v>5</v>
      </c>
      <c r="Q2588" s="11" t="s">
        <v>8334</v>
      </c>
      <c r="R2588" t="s">
        <v>8335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7"/>
        <v>2</v>
      </c>
      <c r="P2589">
        <f t="shared" si="203"/>
        <v>202.83</v>
      </c>
      <c r="Q2589" s="11" t="s">
        <v>8334</v>
      </c>
      <c r="R2589" t="s">
        <v>8335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7"/>
        <v>4</v>
      </c>
      <c r="P2590">
        <f t="shared" si="203"/>
        <v>29.13</v>
      </c>
      <c r="Q2590" s="11" t="s">
        <v>8334</v>
      </c>
      <c r="R2590" t="s">
        <v>8335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7"/>
        <v>0</v>
      </c>
      <c r="P2591">
        <f t="shared" si="203"/>
        <v>5</v>
      </c>
      <c r="Q2591" s="11" t="s">
        <v>8334</v>
      </c>
      <c r="R2591" t="s">
        <v>8335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7"/>
        <v>0</v>
      </c>
      <c r="P2592">
        <f t="shared" si="203"/>
        <v>0</v>
      </c>
      <c r="Q2592" s="11" t="s">
        <v>8334</v>
      </c>
      <c r="R2592" t="s">
        <v>8335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7"/>
        <v>2</v>
      </c>
      <c r="P2593">
        <f t="shared" si="203"/>
        <v>13</v>
      </c>
      <c r="Q2593" s="11" t="s">
        <v>8334</v>
      </c>
      <c r="R2593" t="s">
        <v>8335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7"/>
        <v>0</v>
      </c>
      <c r="P2594">
        <f t="shared" si="203"/>
        <v>50</v>
      </c>
      <c r="Q2594" s="11" t="s">
        <v>8334</v>
      </c>
      <c r="R2594" t="s">
        <v>8335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7"/>
        <v>0</v>
      </c>
      <c r="P2595">
        <f t="shared" si="203"/>
        <v>0</v>
      </c>
      <c r="Q2595" s="11" t="s">
        <v>8334</v>
      </c>
      <c r="R2595" t="s">
        <v>8335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7"/>
        <v>0</v>
      </c>
      <c r="P2596">
        <f t="shared" si="203"/>
        <v>1</v>
      </c>
      <c r="Q2596" s="11" t="s">
        <v>8334</v>
      </c>
      <c r="R2596" t="s">
        <v>8335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7"/>
        <v>12</v>
      </c>
      <c r="P2597">
        <f t="shared" si="203"/>
        <v>96.05</v>
      </c>
      <c r="Q2597" s="11" t="s">
        <v>8334</v>
      </c>
      <c r="R2597" t="s">
        <v>8335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7"/>
        <v>24</v>
      </c>
      <c r="P2598">
        <f t="shared" si="203"/>
        <v>305.77999999999997</v>
      </c>
      <c r="Q2598" s="11" t="s">
        <v>8334</v>
      </c>
      <c r="R2598" t="s">
        <v>8335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7"/>
        <v>6</v>
      </c>
      <c r="P2599">
        <f t="shared" si="203"/>
        <v>12.14</v>
      </c>
      <c r="Q2599" s="11" t="s">
        <v>8334</v>
      </c>
      <c r="R2599" t="s">
        <v>8335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7"/>
        <v>39</v>
      </c>
      <c r="P2600">
        <f t="shared" si="203"/>
        <v>83.57</v>
      </c>
      <c r="Q2600" s="11" t="s">
        <v>8334</v>
      </c>
      <c r="R2600" t="s">
        <v>8335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7"/>
        <v>1</v>
      </c>
      <c r="P2601">
        <f t="shared" si="203"/>
        <v>18</v>
      </c>
      <c r="Q2601" s="11" t="s">
        <v>8334</v>
      </c>
      <c r="R2601" t="s">
        <v>8335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7"/>
        <v>7</v>
      </c>
      <c r="P2602">
        <f t="shared" si="203"/>
        <v>115.53</v>
      </c>
      <c r="Q2602" s="11" t="s">
        <v>8334</v>
      </c>
      <c r="R2602" t="s">
        <v>8335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7"/>
        <v>661</v>
      </c>
      <c r="P2603">
        <f t="shared" si="203"/>
        <v>21.9</v>
      </c>
      <c r="Q2603" s="11" t="s">
        <v>8317</v>
      </c>
      <c r="R2603" t="s">
        <v>8353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7"/>
        <v>326</v>
      </c>
      <c r="P2604">
        <f t="shared" si="203"/>
        <v>80.02</v>
      </c>
      <c r="Q2604" s="11" t="s">
        <v>8317</v>
      </c>
      <c r="R2604" t="s">
        <v>8353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7"/>
        <v>101</v>
      </c>
      <c r="P2605">
        <f t="shared" si="203"/>
        <v>35.520000000000003</v>
      </c>
      <c r="Q2605" s="11" t="s">
        <v>8317</v>
      </c>
      <c r="R2605" t="s">
        <v>8353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7"/>
        <v>104</v>
      </c>
      <c r="P2606">
        <f t="shared" si="203"/>
        <v>64.930000000000007</v>
      </c>
      <c r="Q2606" s="11" t="s">
        <v>8317</v>
      </c>
      <c r="R2606" t="s">
        <v>8353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7"/>
        <v>107</v>
      </c>
      <c r="P2607">
        <f t="shared" si="203"/>
        <v>60.97</v>
      </c>
      <c r="Q2607" s="11" t="s">
        <v>8317</v>
      </c>
      <c r="R2607" t="s">
        <v>8353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7"/>
        <v>110</v>
      </c>
      <c r="P2608">
        <f t="shared" si="203"/>
        <v>31.44</v>
      </c>
      <c r="Q2608" s="11" t="s">
        <v>8317</v>
      </c>
      <c r="R2608" t="s">
        <v>8353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7"/>
        <v>408</v>
      </c>
      <c r="P2609">
        <f t="shared" si="203"/>
        <v>81.95</v>
      </c>
      <c r="Q2609" s="11" t="s">
        <v>8317</v>
      </c>
      <c r="R2609" t="s">
        <v>8353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7"/>
        <v>224</v>
      </c>
      <c r="P2610">
        <f t="shared" si="203"/>
        <v>58.93</v>
      </c>
      <c r="Q2610" s="11" t="s">
        <v>8317</v>
      </c>
      <c r="R2610" t="s">
        <v>8353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7"/>
        <v>304</v>
      </c>
      <c r="P2611">
        <f t="shared" si="203"/>
        <v>157.29</v>
      </c>
      <c r="Q2611" s="11" t="s">
        <v>8317</v>
      </c>
      <c r="R2611" t="s">
        <v>8353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7"/>
        <v>141</v>
      </c>
      <c r="P2612">
        <f t="shared" si="203"/>
        <v>55.76</v>
      </c>
      <c r="Q2612" s="11" t="s">
        <v>8317</v>
      </c>
      <c r="R2612" t="s">
        <v>8353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7"/>
        <v>2791</v>
      </c>
      <c r="P2613">
        <f t="shared" si="203"/>
        <v>83.8</v>
      </c>
      <c r="Q2613" s="11" t="s">
        <v>8317</v>
      </c>
      <c r="R2613" t="s">
        <v>8353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7"/>
        <v>172</v>
      </c>
      <c r="P2614">
        <f t="shared" si="203"/>
        <v>58.42</v>
      </c>
      <c r="Q2614" s="11" t="s">
        <v>8317</v>
      </c>
      <c r="R2614" t="s">
        <v>8353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7"/>
        <v>101</v>
      </c>
      <c r="P2615">
        <f t="shared" si="203"/>
        <v>270.57</v>
      </c>
      <c r="Q2615" s="11" t="s">
        <v>8317</v>
      </c>
      <c r="R2615" t="s">
        <v>8353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7"/>
        <v>102</v>
      </c>
      <c r="P2616">
        <f t="shared" si="203"/>
        <v>107.1</v>
      </c>
      <c r="Q2616" s="11" t="s">
        <v>8317</v>
      </c>
      <c r="R2616" t="s">
        <v>8353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7"/>
        <v>170</v>
      </c>
      <c r="P2617">
        <f t="shared" si="203"/>
        <v>47.18</v>
      </c>
      <c r="Q2617" s="11" t="s">
        <v>8317</v>
      </c>
      <c r="R2617" t="s">
        <v>8353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7"/>
        <v>115</v>
      </c>
      <c r="P2618">
        <f t="shared" si="203"/>
        <v>120.31</v>
      </c>
      <c r="Q2618" s="11" t="s">
        <v>8317</v>
      </c>
      <c r="R2618" t="s">
        <v>8353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7"/>
        <v>878</v>
      </c>
      <c r="P2619">
        <f t="shared" si="203"/>
        <v>27.6</v>
      </c>
      <c r="Q2619" s="11" t="s">
        <v>8317</v>
      </c>
      <c r="R2619" t="s">
        <v>8353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7"/>
        <v>105</v>
      </c>
      <c r="P2620">
        <f t="shared" si="203"/>
        <v>205.3</v>
      </c>
      <c r="Q2620" s="11" t="s">
        <v>8317</v>
      </c>
      <c r="R2620" t="s">
        <v>8353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7"/>
        <v>188</v>
      </c>
      <c r="P2621">
        <f t="shared" si="203"/>
        <v>35.549999999999997</v>
      </c>
      <c r="Q2621" s="11" t="s">
        <v>8317</v>
      </c>
      <c r="R2621" t="s">
        <v>8353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7"/>
        <v>144</v>
      </c>
      <c r="P2622">
        <f t="shared" si="203"/>
        <v>74.64</v>
      </c>
      <c r="Q2622" s="11" t="s">
        <v>8317</v>
      </c>
      <c r="R2622" t="s">
        <v>8353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7"/>
        <v>146</v>
      </c>
      <c r="P2623">
        <f t="shared" si="203"/>
        <v>47.06</v>
      </c>
      <c r="Q2623" s="11" t="s">
        <v>8317</v>
      </c>
      <c r="R2623" t="s">
        <v>8353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7"/>
        <v>131</v>
      </c>
      <c r="P2624">
        <f t="shared" si="203"/>
        <v>26.59</v>
      </c>
      <c r="Q2624" s="11" t="s">
        <v>8317</v>
      </c>
      <c r="R2624" t="s">
        <v>8353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7"/>
        <v>114</v>
      </c>
      <c r="P2625">
        <f t="shared" si="203"/>
        <v>36.770000000000003</v>
      </c>
      <c r="Q2625" s="11" t="s">
        <v>8317</v>
      </c>
      <c r="R2625" t="s">
        <v>8353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7"/>
        <v>1379</v>
      </c>
      <c r="P2626">
        <f t="shared" si="203"/>
        <v>31.82</v>
      </c>
      <c r="Q2626" s="11" t="s">
        <v>8317</v>
      </c>
      <c r="R2626" t="s">
        <v>8353</v>
      </c>
      <c r="S2626" s="15">
        <f t="shared" si="204"/>
        <v>41144.42155092593</v>
      </c>
      <c r="T2626" s="15">
        <f t="shared" si="205"/>
        <v>41165.42155092593</v>
      </c>
      <c r="U2626">
        <f t="shared" si="206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s="11" t="s">
        <v>8317</v>
      </c>
      <c r="R2627" t="s">
        <v>8353</v>
      </c>
      <c r="S2627" s="15">
        <f t="shared" ref="S2627:S2690" si="209">(((J2627/60)/60)/24)+DATE(1970,1,1)</f>
        <v>42658.810277777782</v>
      </c>
      <c r="T2627" s="15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1" t="s">
        <v>8317</v>
      </c>
      <c r="R2628" t="s">
        <v>8353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1" t="s">
        <v>8317</v>
      </c>
      <c r="R2629" t="s">
        <v>8353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1" t="s">
        <v>8317</v>
      </c>
      <c r="R2630" t="s">
        <v>8353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1" t="s">
        <v>8317</v>
      </c>
      <c r="R2631" t="s">
        <v>8353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1" t="s">
        <v>8317</v>
      </c>
      <c r="R2632" t="s">
        <v>8353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1" t="s">
        <v>8317</v>
      </c>
      <c r="R2633" t="s">
        <v>8353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1" t="s">
        <v>8317</v>
      </c>
      <c r="R2634" t="s">
        <v>8353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1" t="s">
        <v>8317</v>
      </c>
      <c r="R2635" t="s">
        <v>8353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1" t="s">
        <v>8317</v>
      </c>
      <c r="R2636" t="s">
        <v>8353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1" t="s">
        <v>8317</v>
      </c>
      <c r="R2637" t="s">
        <v>8353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1" t="s">
        <v>8317</v>
      </c>
      <c r="R2638" t="s">
        <v>8353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1" t="s">
        <v>8317</v>
      </c>
      <c r="R2639" t="s">
        <v>8353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1" t="s">
        <v>8317</v>
      </c>
      <c r="R2640" t="s">
        <v>8353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1" t="s">
        <v>8317</v>
      </c>
      <c r="R2641" t="s">
        <v>8353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1" t="s">
        <v>8317</v>
      </c>
      <c r="R2642" t="s">
        <v>8353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1" t="s">
        <v>8317</v>
      </c>
      <c r="R2643" t="s">
        <v>8353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1" t="s">
        <v>8317</v>
      </c>
      <c r="R2644" t="s">
        <v>8353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1" t="s">
        <v>8317</v>
      </c>
      <c r="R2645" t="s">
        <v>8353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1" t="s">
        <v>8317</v>
      </c>
      <c r="R2646" t="s">
        <v>8353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1" t="s">
        <v>8317</v>
      </c>
      <c r="R2647" t="s">
        <v>8353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1" t="s">
        <v>8317</v>
      </c>
      <c r="R2648" t="s">
        <v>8353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1" t="s">
        <v>8317</v>
      </c>
      <c r="R2649" t="s">
        <v>8353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ref="O2650:O2702" si="212">ROUND(E2650/D2650*100,0)</f>
        <v>1</v>
      </c>
      <c r="P2650">
        <f t="shared" si="208"/>
        <v>17.670000000000002</v>
      </c>
      <c r="Q2650" s="11" t="s">
        <v>8317</v>
      </c>
      <c r="R2650" t="s">
        <v>8353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2"/>
        <v>0</v>
      </c>
      <c r="P2651">
        <f t="shared" si="208"/>
        <v>41.33</v>
      </c>
      <c r="Q2651" s="11" t="s">
        <v>8317</v>
      </c>
      <c r="R2651" t="s">
        <v>8353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2"/>
        <v>1</v>
      </c>
      <c r="P2652">
        <f t="shared" si="208"/>
        <v>71.599999999999994</v>
      </c>
      <c r="Q2652" s="11" t="s">
        <v>8317</v>
      </c>
      <c r="R2652" t="s">
        <v>8353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2"/>
        <v>2</v>
      </c>
      <c r="P2653">
        <f t="shared" si="208"/>
        <v>307.82</v>
      </c>
      <c r="Q2653" s="11" t="s">
        <v>8317</v>
      </c>
      <c r="R2653" t="s">
        <v>8353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2"/>
        <v>1</v>
      </c>
      <c r="P2654">
        <f t="shared" si="208"/>
        <v>80.45</v>
      </c>
      <c r="Q2654" s="11" t="s">
        <v>8317</v>
      </c>
      <c r="R2654" t="s">
        <v>8353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2"/>
        <v>12</v>
      </c>
      <c r="P2655">
        <f t="shared" si="208"/>
        <v>83.94</v>
      </c>
      <c r="Q2655" s="11" t="s">
        <v>8317</v>
      </c>
      <c r="R2655" t="s">
        <v>8353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2"/>
        <v>0</v>
      </c>
      <c r="P2656">
        <f t="shared" si="208"/>
        <v>8.5</v>
      </c>
      <c r="Q2656" s="11" t="s">
        <v>8317</v>
      </c>
      <c r="R2656" t="s">
        <v>8353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2"/>
        <v>21</v>
      </c>
      <c r="P2657">
        <f t="shared" si="208"/>
        <v>73.37</v>
      </c>
      <c r="Q2657" s="11" t="s">
        <v>8317</v>
      </c>
      <c r="R2657" t="s">
        <v>8353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2"/>
        <v>11</v>
      </c>
      <c r="P2658">
        <f t="shared" si="208"/>
        <v>112.86</v>
      </c>
      <c r="Q2658" s="11" t="s">
        <v>8317</v>
      </c>
      <c r="R2658" t="s">
        <v>8353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2"/>
        <v>19</v>
      </c>
      <c r="P2659">
        <f t="shared" si="208"/>
        <v>95.28</v>
      </c>
      <c r="Q2659" s="11" t="s">
        <v>8317</v>
      </c>
      <c r="R2659" t="s">
        <v>8353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2"/>
        <v>0</v>
      </c>
      <c r="P2660">
        <f t="shared" si="208"/>
        <v>22.75</v>
      </c>
      <c r="Q2660" s="11" t="s">
        <v>8317</v>
      </c>
      <c r="R2660" t="s">
        <v>8353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2"/>
        <v>3</v>
      </c>
      <c r="P2661">
        <f t="shared" si="208"/>
        <v>133.30000000000001</v>
      </c>
      <c r="Q2661" s="11" t="s">
        <v>8317</v>
      </c>
      <c r="R2661" t="s">
        <v>8353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2"/>
        <v>0</v>
      </c>
      <c r="P2662">
        <f t="shared" si="208"/>
        <v>3.8</v>
      </c>
      <c r="Q2662" s="11" t="s">
        <v>8317</v>
      </c>
      <c r="R2662" t="s">
        <v>8353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2"/>
        <v>103</v>
      </c>
      <c r="P2663">
        <f t="shared" si="208"/>
        <v>85.75</v>
      </c>
      <c r="Q2663" s="11" t="s">
        <v>8317</v>
      </c>
      <c r="R2663" t="s">
        <v>8354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2"/>
        <v>107</v>
      </c>
      <c r="P2664">
        <f t="shared" si="208"/>
        <v>267</v>
      </c>
      <c r="Q2664" s="11" t="s">
        <v>8317</v>
      </c>
      <c r="R2664" t="s">
        <v>8354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2"/>
        <v>105</v>
      </c>
      <c r="P2665">
        <f t="shared" si="208"/>
        <v>373.56</v>
      </c>
      <c r="Q2665" s="11" t="s">
        <v>8317</v>
      </c>
      <c r="R2665" t="s">
        <v>8354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2"/>
        <v>103</v>
      </c>
      <c r="P2666">
        <f t="shared" si="208"/>
        <v>174.04</v>
      </c>
      <c r="Q2666" s="11" t="s">
        <v>8317</v>
      </c>
      <c r="R2666" t="s">
        <v>8354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2"/>
        <v>123</v>
      </c>
      <c r="P2667">
        <f t="shared" si="208"/>
        <v>93.7</v>
      </c>
      <c r="Q2667" s="11" t="s">
        <v>8317</v>
      </c>
      <c r="R2667" t="s">
        <v>8354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2"/>
        <v>159</v>
      </c>
      <c r="P2668">
        <f t="shared" si="208"/>
        <v>77.33</v>
      </c>
      <c r="Q2668" s="11" t="s">
        <v>8317</v>
      </c>
      <c r="R2668" t="s">
        <v>8354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2"/>
        <v>111</v>
      </c>
      <c r="P2669">
        <f t="shared" si="208"/>
        <v>92.22</v>
      </c>
      <c r="Q2669" s="11" t="s">
        <v>8317</v>
      </c>
      <c r="R2669" t="s">
        <v>8354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2"/>
        <v>171</v>
      </c>
      <c r="P2670">
        <f t="shared" si="208"/>
        <v>60.96</v>
      </c>
      <c r="Q2670" s="11" t="s">
        <v>8317</v>
      </c>
      <c r="R2670" t="s">
        <v>8354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2"/>
        <v>125</v>
      </c>
      <c r="P2671">
        <f t="shared" si="208"/>
        <v>91</v>
      </c>
      <c r="Q2671" s="11" t="s">
        <v>8317</v>
      </c>
      <c r="R2671" t="s">
        <v>8354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2"/>
        <v>6</v>
      </c>
      <c r="P2672">
        <f t="shared" si="208"/>
        <v>41.58</v>
      </c>
      <c r="Q2672" s="11" t="s">
        <v>8317</v>
      </c>
      <c r="R2672" t="s">
        <v>8354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2"/>
        <v>11</v>
      </c>
      <c r="P2673">
        <f t="shared" si="208"/>
        <v>33.76</v>
      </c>
      <c r="Q2673" s="11" t="s">
        <v>8317</v>
      </c>
      <c r="R2673" t="s">
        <v>8354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2"/>
        <v>33</v>
      </c>
      <c r="P2674">
        <f t="shared" si="208"/>
        <v>70.62</v>
      </c>
      <c r="Q2674" s="11" t="s">
        <v>8317</v>
      </c>
      <c r="R2674" t="s">
        <v>8354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2"/>
        <v>28</v>
      </c>
      <c r="P2675">
        <f t="shared" si="208"/>
        <v>167.15</v>
      </c>
      <c r="Q2675" s="11" t="s">
        <v>8317</v>
      </c>
      <c r="R2675" t="s">
        <v>8354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2"/>
        <v>63</v>
      </c>
      <c r="P2676">
        <f t="shared" si="208"/>
        <v>128.62</v>
      </c>
      <c r="Q2676" s="11" t="s">
        <v>8317</v>
      </c>
      <c r="R2676" t="s">
        <v>8354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2"/>
        <v>8</v>
      </c>
      <c r="P2677">
        <f t="shared" si="208"/>
        <v>65.41</v>
      </c>
      <c r="Q2677" s="11" t="s">
        <v>8317</v>
      </c>
      <c r="R2677" t="s">
        <v>8354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2"/>
        <v>50</v>
      </c>
      <c r="P2678">
        <f t="shared" si="208"/>
        <v>117.56</v>
      </c>
      <c r="Q2678" s="11" t="s">
        <v>8317</v>
      </c>
      <c r="R2678" t="s">
        <v>8354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2"/>
        <v>18</v>
      </c>
      <c r="P2679">
        <f t="shared" si="208"/>
        <v>126.48</v>
      </c>
      <c r="Q2679" s="11" t="s">
        <v>8317</v>
      </c>
      <c r="R2679" t="s">
        <v>8354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2"/>
        <v>0</v>
      </c>
      <c r="P2680">
        <f t="shared" si="208"/>
        <v>550</v>
      </c>
      <c r="Q2680" s="11" t="s">
        <v>8317</v>
      </c>
      <c r="R2680" t="s">
        <v>8354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2"/>
        <v>0</v>
      </c>
      <c r="P2681">
        <f t="shared" si="208"/>
        <v>44</v>
      </c>
      <c r="Q2681" s="11" t="s">
        <v>8317</v>
      </c>
      <c r="R2681" t="s">
        <v>8354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2"/>
        <v>1</v>
      </c>
      <c r="P2682">
        <f t="shared" si="208"/>
        <v>69</v>
      </c>
      <c r="Q2682" s="11" t="s">
        <v>8317</v>
      </c>
      <c r="R2682" t="s">
        <v>8354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2"/>
        <v>1</v>
      </c>
      <c r="P2683">
        <f t="shared" si="208"/>
        <v>27.5</v>
      </c>
      <c r="Q2683" s="11" t="s">
        <v>8334</v>
      </c>
      <c r="R2683" t="s">
        <v>8335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2"/>
        <v>28</v>
      </c>
      <c r="P2684">
        <f t="shared" si="208"/>
        <v>84.9</v>
      </c>
      <c r="Q2684" s="11" t="s">
        <v>8334</v>
      </c>
      <c r="R2684" t="s">
        <v>8335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2"/>
        <v>0</v>
      </c>
      <c r="P2685">
        <f t="shared" si="208"/>
        <v>12</v>
      </c>
      <c r="Q2685" s="11" t="s">
        <v>8334</v>
      </c>
      <c r="R2685" t="s">
        <v>8335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2"/>
        <v>1</v>
      </c>
      <c r="P2686">
        <f t="shared" si="208"/>
        <v>200</v>
      </c>
      <c r="Q2686" s="11" t="s">
        <v>8334</v>
      </c>
      <c r="R2686" t="s">
        <v>8335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2"/>
        <v>0</v>
      </c>
      <c r="P2687">
        <f t="shared" si="208"/>
        <v>10</v>
      </c>
      <c r="Q2687" s="11" t="s">
        <v>8334</v>
      </c>
      <c r="R2687" t="s">
        <v>8335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2"/>
        <v>0</v>
      </c>
      <c r="P2688">
        <f t="shared" si="208"/>
        <v>0</v>
      </c>
      <c r="Q2688" s="11" t="s">
        <v>8334</v>
      </c>
      <c r="R2688" t="s">
        <v>8335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2"/>
        <v>0</v>
      </c>
      <c r="P2689">
        <f t="shared" si="208"/>
        <v>0</v>
      </c>
      <c r="Q2689" s="11" t="s">
        <v>8334</v>
      </c>
      <c r="R2689" t="s">
        <v>8335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2"/>
        <v>0</v>
      </c>
      <c r="P2690">
        <f t="shared" si="208"/>
        <v>5.29</v>
      </c>
      <c r="Q2690" s="11" t="s">
        <v>8334</v>
      </c>
      <c r="R2690" t="s">
        <v>8335</v>
      </c>
      <c r="S2690" s="15">
        <f t="shared" si="209"/>
        <v>42028.118865740747</v>
      </c>
      <c r="T2690" s="15">
        <f t="shared" si="210"/>
        <v>42059.125</v>
      </c>
      <c r="U2690">
        <f t="shared" si="211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s="11" t="s">
        <v>8334</v>
      </c>
      <c r="R2691" t="s">
        <v>8335</v>
      </c>
      <c r="S2691" s="15">
        <f t="shared" ref="S2691:S2754" si="214">(((J2691/60)/60)/24)+DATE(1970,1,1)</f>
        <v>42551.961689814809</v>
      </c>
      <c r="T2691" s="15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1" t="s">
        <v>8334</v>
      </c>
      <c r="R2692" t="s">
        <v>8335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1" t="s">
        <v>8334</v>
      </c>
      <c r="R2693" t="s">
        <v>8335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1" t="s">
        <v>8334</v>
      </c>
      <c r="R2694" t="s">
        <v>8335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1" t="s">
        <v>8334</v>
      </c>
      <c r="R2695" t="s">
        <v>8335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1" t="s">
        <v>8334</v>
      </c>
      <c r="R2696" t="s">
        <v>8335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1" t="s">
        <v>8334</v>
      </c>
      <c r="R2697" t="s">
        <v>8335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1" t="s">
        <v>8334</v>
      </c>
      <c r="R2698" t="s">
        <v>8335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1" t="s">
        <v>8334</v>
      </c>
      <c r="R2699" t="s">
        <v>8335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1" t="s">
        <v>8334</v>
      </c>
      <c r="R2700" t="s">
        <v>8335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1" t="s">
        <v>8334</v>
      </c>
      <c r="R2701" t="s">
        <v>8335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1" t="s">
        <v>8334</v>
      </c>
      <c r="R2702" t="s">
        <v>8335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217">ROUND(E2703/D2703*100,0)</f>
        <v>46</v>
      </c>
      <c r="P2703">
        <f t="shared" si="213"/>
        <v>34.130000000000003</v>
      </c>
      <c r="Q2703" s="11" t="s">
        <v>8315</v>
      </c>
      <c r="R2703" t="s">
        <v>8355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7"/>
        <v>34</v>
      </c>
      <c r="P2704">
        <f t="shared" si="213"/>
        <v>132.35</v>
      </c>
      <c r="Q2704" s="11" t="s">
        <v>8315</v>
      </c>
      <c r="R2704" t="s">
        <v>8355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7"/>
        <v>104</v>
      </c>
      <c r="P2705">
        <f t="shared" si="213"/>
        <v>922.22</v>
      </c>
      <c r="Q2705" s="11" t="s">
        <v>8315</v>
      </c>
      <c r="R2705" t="s">
        <v>8355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7"/>
        <v>6</v>
      </c>
      <c r="P2706">
        <f t="shared" si="213"/>
        <v>163.57</v>
      </c>
      <c r="Q2706" s="11" t="s">
        <v>8315</v>
      </c>
      <c r="R2706" t="s">
        <v>8355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7"/>
        <v>11</v>
      </c>
      <c r="P2707">
        <f t="shared" si="213"/>
        <v>217.38</v>
      </c>
      <c r="Q2707" s="11" t="s">
        <v>8315</v>
      </c>
      <c r="R2707" t="s">
        <v>8355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7"/>
        <v>112</v>
      </c>
      <c r="P2708">
        <f t="shared" si="213"/>
        <v>149.44</v>
      </c>
      <c r="Q2708" s="11" t="s">
        <v>8315</v>
      </c>
      <c r="R2708" t="s">
        <v>8355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7"/>
        <v>351</v>
      </c>
      <c r="P2709">
        <f t="shared" si="213"/>
        <v>71.239999999999995</v>
      </c>
      <c r="Q2709" s="11" t="s">
        <v>8315</v>
      </c>
      <c r="R2709" t="s">
        <v>8355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7"/>
        <v>233</v>
      </c>
      <c r="P2710">
        <f t="shared" si="213"/>
        <v>44.46</v>
      </c>
      <c r="Q2710" s="11" t="s">
        <v>8315</v>
      </c>
      <c r="R2710" t="s">
        <v>8355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7"/>
        <v>102</v>
      </c>
      <c r="P2711">
        <f t="shared" si="213"/>
        <v>164.94</v>
      </c>
      <c r="Q2711" s="11" t="s">
        <v>8315</v>
      </c>
      <c r="R2711" t="s">
        <v>8355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7"/>
        <v>154</v>
      </c>
      <c r="P2712">
        <f t="shared" si="213"/>
        <v>84.87</v>
      </c>
      <c r="Q2712" s="11" t="s">
        <v>8315</v>
      </c>
      <c r="R2712" t="s">
        <v>8355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7"/>
        <v>101</v>
      </c>
      <c r="P2713">
        <f t="shared" si="213"/>
        <v>53.95</v>
      </c>
      <c r="Q2713" s="11" t="s">
        <v>8315</v>
      </c>
      <c r="R2713" t="s">
        <v>8355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7"/>
        <v>131</v>
      </c>
      <c r="P2714">
        <f t="shared" si="213"/>
        <v>50.53</v>
      </c>
      <c r="Q2714" s="11" t="s">
        <v>8315</v>
      </c>
      <c r="R2714" t="s">
        <v>8355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7"/>
        <v>102</v>
      </c>
      <c r="P2715">
        <f t="shared" si="213"/>
        <v>108</v>
      </c>
      <c r="Q2715" s="11" t="s">
        <v>8315</v>
      </c>
      <c r="R2715" t="s">
        <v>8355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7"/>
        <v>116</v>
      </c>
      <c r="P2716">
        <f t="shared" si="213"/>
        <v>95.37</v>
      </c>
      <c r="Q2716" s="11" t="s">
        <v>8315</v>
      </c>
      <c r="R2716" t="s">
        <v>8355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7"/>
        <v>265</v>
      </c>
      <c r="P2717">
        <f t="shared" si="213"/>
        <v>57.63</v>
      </c>
      <c r="Q2717" s="11" t="s">
        <v>8315</v>
      </c>
      <c r="R2717" t="s">
        <v>8355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7"/>
        <v>120</v>
      </c>
      <c r="P2718">
        <f t="shared" si="213"/>
        <v>64.16</v>
      </c>
      <c r="Q2718" s="11" t="s">
        <v>8315</v>
      </c>
      <c r="R2718" t="s">
        <v>8355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7"/>
        <v>120</v>
      </c>
      <c r="P2719">
        <f t="shared" si="213"/>
        <v>92.39</v>
      </c>
      <c r="Q2719" s="11" t="s">
        <v>8315</v>
      </c>
      <c r="R2719" t="s">
        <v>8355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7"/>
        <v>104</v>
      </c>
      <c r="P2720">
        <f t="shared" si="213"/>
        <v>125.98</v>
      </c>
      <c r="Q2720" s="11" t="s">
        <v>8315</v>
      </c>
      <c r="R2720" t="s">
        <v>8355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7"/>
        <v>109</v>
      </c>
      <c r="P2721">
        <f t="shared" si="213"/>
        <v>94.64</v>
      </c>
      <c r="Q2721" s="11" t="s">
        <v>8315</v>
      </c>
      <c r="R2721" t="s">
        <v>8355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7"/>
        <v>118</v>
      </c>
      <c r="P2722">
        <f t="shared" si="213"/>
        <v>170.7</v>
      </c>
      <c r="Q2722" s="11" t="s">
        <v>8315</v>
      </c>
      <c r="R2722" t="s">
        <v>8355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ref="O2723:O2754" si="218">ROUND(E2723/D2723*100,0)</f>
        <v>1462</v>
      </c>
      <c r="P2723">
        <f t="shared" si="213"/>
        <v>40.76</v>
      </c>
      <c r="Q2723" s="11" t="s">
        <v>8317</v>
      </c>
      <c r="R2723" t="s">
        <v>8347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8"/>
        <v>253</v>
      </c>
      <c r="P2724">
        <f t="shared" si="213"/>
        <v>68.25</v>
      </c>
      <c r="Q2724" s="11" t="s">
        <v>8317</v>
      </c>
      <c r="R2724" t="s">
        <v>8347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8"/>
        <v>140</v>
      </c>
      <c r="P2725">
        <f t="shared" si="213"/>
        <v>95.49</v>
      </c>
      <c r="Q2725" s="11" t="s">
        <v>8317</v>
      </c>
      <c r="R2725" t="s">
        <v>8347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8"/>
        <v>297</v>
      </c>
      <c r="P2726">
        <f t="shared" si="213"/>
        <v>7.19</v>
      </c>
      <c r="Q2726" s="11" t="s">
        <v>8317</v>
      </c>
      <c r="R2726" t="s">
        <v>8347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8"/>
        <v>145</v>
      </c>
      <c r="P2727">
        <f t="shared" si="213"/>
        <v>511.65</v>
      </c>
      <c r="Q2727" s="11" t="s">
        <v>8317</v>
      </c>
      <c r="R2727" t="s">
        <v>8347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8"/>
        <v>106</v>
      </c>
      <c r="P2728">
        <f t="shared" si="213"/>
        <v>261.75</v>
      </c>
      <c r="Q2728" s="11" t="s">
        <v>8317</v>
      </c>
      <c r="R2728" t="s">
        <v>8347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8"/>
        <v>493</v>
      </c>
      <c r="P2729">
        <f t="shared" si="213"/>
        <v>69.760000000000005</v>
      </c>
      <c r="Q2729" s="11" t="s">
        <v>8317</v>
      </c>
      <c r="R2729" t="s">
        <v>8347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8"/>
        <v>202</v>
      </c>
      <c r="P2730">
        <f t="shared" si="213"/>
        <v>77.23</v>
      </c>
      <c r="Q2730" s="11" t="s">
        <v>8317</v>
      </c>
      <c r="R2730" t="s">
        <v>8347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8"/>
        <v>104</v>
      </c>
      <c r="P2731">
        <f t="shared" si="213"/>
        <v>340.57</v>
      </c>
      <c r="Q2731" s="11" t="s">
        <v>8317</v>
      </c>
      <c r="R2731" t="s">
        <v>8347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8"/>
        <v>170</v>
      </c>
      <c r="P2732">
        <f t="shared" si="213"/>
        <v>67.42</v>
      </c>
      <c r="Q2732" s="11" t="s">
        <v>8317</v>
      </c>
      <c r="R2732" t="s">
        <v>8347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8"/>
        <v>104</v>
      </c>
      <c r="P2733">
        <f t="shared" si="213"/>
        <v>845.7</v>
      </c>
      <c r="Q2733" s="11" t="s">
        <v>8317</v>
      </c>
      <c r="R2733" t="s">
        <v>8347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8"/>
        <v>118</v>
      </c>
      <c r="P2734">
        <f t="shared" si="213"/>
        <v>97.19</v>
      </c>
      <c r="Q2734" s="11" t="s">
        <v>8317</v>
      </c>
      <c r="R2734" t="s">
        <v>8347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8"/>
        <v>108</v>
      </c>
      <c r="P2735">
        <f t="shared" si="213"/>
        <v>451.84</v>
      </c>
      <c r="Q2735" s="11" t="s">
        <v>8317</v>
      </c>
      <c r="R2735" t="s">
        <v>8347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8"/>
        <v>2260300</v>
      </c>
      <c r="P2736">
        <f t="shared" si="213"/>
        <v>138.66999999999999</v>
      </c>
      <c r="Q2736" s="11" t="s">
        <v>8317</v>
      </c>
      <c r="R2736" t="s">
        <v>8347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8"/>
        <v>978</v>
      </c>
      <c r="P2737">
        <f t="shared" si="213"/>
        <v>21.64</v>
      </c>
      <c r="Q2737" s="11" t="s">
        <v>8317</v>
      </c>
      <c r="R2737" t="s">
        <v>8347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8"/>
        <v>123</v>
      </c>
      <c r="P2738">
        <f t="shared" si="213"/>
        <v>169.52</v>
      </c>
      <c r="Q2738" s="11" t="s">
        <v>8317</v>
      </c>
      <c r="R2738" t="s">
        <v>8347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8"/>
        <v>246</v>
      </c>
      <c r="P2739">
        <f t="shared" si="213"/>
        <v>161.88</v>
      </c>
      <c r="Q2739" s="11" t="s">
        <v>8317</v>
      </c>
      <c r="R2739" t="s">
        <v>8347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8"/>
        <v>148</v>
      </c>
      <c r="P2740">
        <f t="shared" si="213"/>
        <v>493.13</v>
      </c>
      <c r="Q2740" s="11" t="s">
        <v>8317</v>
      </c>
      <c r="R2740" t="s">
        <v>8347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8"/>
        <v>384</v>
      </c>
      <c r="P2741">
        <f t="shared" si="213"/>
        <v>22.12</v>
      </c>
      <c r="Q2741" s="11" t="s">
        <v>8317</v>
      </c>
      <c r="R2741" t="s">
        <v>8347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8"/>
        <v>103</v>
      </c>
      <c r="P2742">
        <f t="shared" si="213"/>
        <v>18.239999999999998</v>
      </c>
      <c r="Q2742" s="11" t="s">
        <v>8317</v>
      </c>
      <c r="R2742" t="s">
        <v>8347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8"/>
        <v>0</v>
      </c>
      <c r="P2743">
        <f t="shared" si="213"/>
        <v>8.75</v>
      </c>
      <c r="Q2743" s="11" t="s">
        <v>8320</v>
      </c>
      <c r="R2743" t="s">
        <v>8356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8"/>
        <v>29</v>
      </c>
      <c r="P2744">
        <f t="shared" si="213"/>
        <v>40.61</v>
      </c>
      <c r="Q2744" s="11" t="s">
        <v>8320</v>
      </c>
      <c r="R2744" t="s">
        <v>8356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8"/>
        <v>0</v>
      </c>
      <c r="P2745">
        <f t="shared" si="213"/>
        <v>0</v>
      </c>
      <c r="Q2745" s="11" t="s">
        <v>8320</v>
      </c>
      <c r="R2745" t="s">
        <v>8356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8"/>
        <v>5</v>
      </c>
      <c r="P2746">
        <f t="shared" si="213"/>
        <v>37.950000000000003</v>
      </c>
      <c r="Q2746" s="11" t="s">
        <v>8320</v>
      </c>
      <c r="R2746" t="s">
        <v>8356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8"/>
        <v>22</v>
      </c>
      <c r="P2747">
        <f t="shared" si="213"/>
        <v>35.729999999999997</v>
      </c>
      <c r="Q2747" s="11" t="s">
        <v>8320</v>
      </c>
      <c r="R2747" t="s">
        <v>8356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8"/>
        <v>27</v>
      </c>
      <c r="P2748">
        <f t="shared" si="213"/>
        <v>42.16</v>
      </c>
      <c r="Q2748" s="11" t="s">
        <v>8320</v>
      </c>
      <c r="R2748" t="s">
        <v>8356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8"/>
        <v>28</v>
      </c>
      <c r="P2749">
        <f t="shared" si="213"/>
        <v>35</v>
      </c>
      <c r="Q2749" s="11" t="s">
        <v>8320</v>
      </c>
      <c r="R2749" t="s">
        <v>8356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8"/>
        <v>1</v>
      </c>
      <c r="P2750">
        <f t="shared" si="213"/>
        <v>13.25</v>
      </c>
      <c r="Q2750" s="11" t="s">
        <v>8320</v>
      </c>
      <c r="R2750" t="s">
        <v>8356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8"/>
        <v>1</v>
      </c>
      <c r="P2751">
        <f t="shared" si="213"/>
        <v>55</v>
      </c>
      <c r="Q2751" s="11" t="s">
        <v>8320</v>
      </c>
      <c r="R2751" t="s">
        <v>8356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8"/>
        <v>0</v>
      </c>
      <c r="P2752">
        <f t="shared" si="213"/>
        <v>0</v>
      </c>
      <c r="Q2752" s="11" t="s">
        <v>8320</v>
      </c>
      <c r="R2752" t="s">
        <v>8356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8"/>
        <v>0</v>
      </c>
      <c r="P2753">
        <f t="shared" si="213"/>
        <v>0</v>
      </c>
      <c r="Q2753" s="11" t="s">
        <v>8320</v>
      </c>
      <c r="R2753" t="s">
        <v>8356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8"/>
        <v>11</v>
      </c>
      <c r="P2754">
        <f t="shared" si="213"/>
        <v>39.29</v>
      </c>
      <c r="Q2754" s="11" t="s">
        <v>8320</v>
      </c>
      <c r="R2754" t="s">
        <v>8356</v>
      </c>
      <c r="S2754" s="15">
        <f t="shared" si="214"/>
        <v>40855.765092592592</v>
      </c>
      <c r="T2754" s="15">
        <f t="shared" si="215"/>
        <v>40895.765092592592</v>
      </c>
      <c r="U2754">
        <f t="shared" si="216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219">ROUND(E2755/D2755*100,0)</f>
        <v>19</v>
      </c>
      <c r="P2755">
        <f t="shared" ref="P2755:P2818" si="220">IFERROR(ROUND(E2755/L2755,2),0)</f>
        <v>47.5</v>
      </c>
      <c r="Q2755" s="11" t="s">
        <v>8320</v>
      </c>
      <c r="R2755" t="s">
        <v>8356</v>
      </c>
      <c r="S2755" s="15">
        <f t="shared" ref="S2755:S2818" si="221">(((J2755/60)/60)/24)+DATE(1970,1,1)</f>
        <v>41117.900729166664</v>
      </c>
      <c r="T2755" s="15">
        <f t="shared" ref="T2755:T2818" si="222">(((I2755/60)/60)/24)+DATE(1970,1,1)</f>
        <v>41147.900729166664</v>
      </c>
      <c r="U2755">
        <f t="shared" ref="U2755:U2818" si="223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20"/>
        <v>0</v>
      </c>
      <c r="Q2756" s="11" t="s">
        <v>8320</v>
      </c>
      <c r="R2756" t="s">
        <v>8356</v>
      </c>
      <c r="S2756" s="15">
        <f t="shared" si="221"/>
        <v>41863.636006944449</v>
      </c>
      <c r="T2756" s="15">
        <f t="shared" si="222"/>
        <v>41893.636006944449</v>
      </c>
      <c r="U2756">
        <f t="shared" si="223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20"/>
        <v>17.329999999999998</v>
      </c>
      <c r="Q2757" s="11" t="s">
        <v>8320</v>
      </c>
      <c r="R2757" t="s">
        <v>8356</v>
      </c>
      <c r="S2757" s="15">
        <f t="shared" si="221"/>
        <v>42072.790821759263</v>
      </c>
      <c r="T2757" s="15">
        <f t="shared" si="222"/>
        <v>42102.790821759263</v>
      </c>
      <c r="U2757">
        <f t="shared" si="223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20"/>
        <v>31.76</v>
      </c>
      <c r="Q2758" s="11" t="s">
        <v>8320</v>
      </c>
      <c r="R2758" t="s">
        <v>8356</v>
      </c>
      <c r="S2758" s="15">
        <f t="shared" si="221"/>
        <v>41620.90047453704</v>
      </c>
      <c r="T2758" s="15">
        <f t="shared" si="222"/>
        <v>41650.90047453704</v>
      </c>
      <c r="U2758">
        <f t="shared" si="223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20"/>
        <v>5</v>
      </c>
      <c r="Q2759" s="11" t="s">
        <v>8320</v>
      </c>
      <c r="R2759" t="s">
        <v>8356</v>
      </c>
      <c r="S2759" s="15">
        <f t="shared" si="221"/>
        <v>42573.65662037037</v>
      </c>
      <c r="T2759" s="15">
        <f t="shared" si="222"/>
        <v>42588.65662037037</v>
      </c>
      <c r="U2759">
        <f t="shared" si="223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20"/>
        <v>39</v>
      </c>
      <c r="Q2760" s="11" t="s">
        <v>8320</v>
      </c>
      <c r="R2760" t="s">
        <v>8356</v>
      </c>
      <c r="S2760" s="15">
        <f t="shared" si="221"/>
        <v>42639.441932870366</v>
      </c>
      <c r="T2760" s="15">
        <f t="shared" si="222"/>
        <v>42653.441932870366</v>
      </c>
      <c r="U2760">
        <f t="shared" si="223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20"/>
        <v>52.5</v>
      </c>
      <c r="Q2761" s="11" t="s">
        <v>8320</v>
      </c>
      <c r="R2761" t="s">
        <v>8356</v>
      </c>
      <c r="S2761" s="15">
        <f t="shared" si="221"/>
        <v>42524.36650462963</v>
      </c>
      <c r="T2761" s="15">
        <f t="shared" si="222"/>
        <v>42567.36650462963</v>
      </c>
      <c r="U2761">
        <f t="shared" si="223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20"/>
        <v>0</v>
      </c>
      <c r="Q2762" s="11" t="s">
        <v>8320</v>
      </c>
      <c r="R2762" t="s">
        <v>8356</v>
      </c>
      <c r="S2762" s="15">
        <f t="shared" si="221"/>
        <v>41415.461319444446</v>
      </c>
      <c r="T2762" s="15">
        <f t="shared" si="222"/>
        <v>41445.461319444446</v>
      </c>
      <c r="U2762">
        <f t="shared" si="223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20"/>
        <v>9</v>
      </c>
      <c r="Q2763" s="11" t="s">
        <v>8320</v>
      </c>
      <c r="R2763" t="s">
        <v>8356</v>
      </c>
      <c r="S2763" s="15">
        <f t="shared" si="221"/>
        <v>41247.063576388886</v>
      </c>
      <c r="T2763" s="15">
        <f t="shared" si="222"/>
        <v>41277.063576388886</v>
      </c>
      <c r="U2763">
        <f t="shared" si="223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20"/>
        <v>25</v>
      </c>
      <c r="Q2764" s="11" t="s">
        <v>8320</v>
      </c>
      <c r="R2764" t="s">
        <v>8356</v>
      </c>
      <c r="S2764" s="15">
        <f t="shared" si="221"/>
        <v>40927.036979166667</v>
      </c>
      <c r="T2764" s="15">
        <f t="shared" si="222"/>
        <v>40986.995312500003</v>
      </c>
      <c r="U2764">
        <f t="shared" si="223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20"/>
        <v>30</v>
      </c>
      <c r="Q2765" s="11" t="s">
        <v>8320</v>
      </c>
      <c r="R2765" t="s">
        <v>8356</v>
      </c>
      <c r="S2765" s="15">
        <f t="shared" si="221"/>
        <v>41373.579675925925</v>
      </c>
      <c r="T2765" s="15">
        <f t="shared" si="222"/>
        <v>41418.579675925925</v>
      </c>
      <c r="U2765">
        <f t="shared" si="223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20"/>
        <v>11.25</v>
      </c>
      <c r="Q2766" s="11" t="s">
        <v>8320</v>
      </c>
      <c r="R2766" t="s">
        <v>8356</v>
      </c>
      <c r="S2766" s="15">
        <f t="shared" si="221"/>
        <v>41030.292025462964</v>
      </c>
      <c r="T2766" s="15">
        <f t="shared" si="222"/>
        <v>41059.791666666664</v>
      </c>
      <c r="U2766">
        <f t="shared" si="223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20"/>
        <v>0</v>
      </c>
      <c r="Q2767" s="11" t="s">
        <v>8320</v>
      </c>
      <c r="R2767" t="s">
        <v>8356</v>
      </c>
      <c r="S2767" s="15">
        <f t="shared" si="221"/>
        <v>41194.579027777778</v>
      </c>
      <c r="T2767" s="15">
        <f t="shared" si="222"/>
        <v>41210.579027777778</v>
      </c>
      <c r="U2767">
        <f t="shared" si="223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20"/>
        <v>25</v>
      </c>
      <c r="Q2768" s="11" t="s">
        <v>8320</v>
      </c>
      <c r="R2768" t="s">
        <v>8356</v>
      </c>
      <c r="S2768" s="15">
        <f t="shared" si="221"/>
        <v>40736.668032407404</v>
      </c>
      <c r="T2768" s="15">
        <f t="shared" si="222"/>
        <v>40766.668032407404</v>
      </c>
      <c r="U2768">
        <f t="shared" si="223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20"/>
        <v>11.33</v>
      </c>
      <c r="Q2769" s="11" t="s">
        <v>8320</v>
      </c>
      <c r="R2769" t="s">
        <v>8356</v>
      </c>
      <c r="S2769" s="15">
        <f t="shared" si="221"/>
        <v>42172.958912037036</v>
      </c>
      <c r="T2769" s="15">
        <f t="shared" si="222"/>
        <v>42232.958912037036</v>
      </c>
      <c r="U2769">
        <f t="shared" si="223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20"/>
        <v>29.47</v>
      </c>
      <c r="Q2770" s="11" t="s">
        <v>8320</v>
      </c>
      <c r="R2770" t="s">
        <v>8356</v>
      </c>
      <c r="S2770" s="15">
        <f t="shared" si="221"/>
        <v>40967.614849537036</v>
      </c>
      <c r="T2770" s="15">
        <f t="shared" si="222"/>
        <v>40997.573182870372</v>
      </c>
      <c r="U2770">
        <f t="shared" si="223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20"/>
        <v>1</v>
      </c>
      <c r="Q2771" s="11" t="s">
        <v>8320</v>
      </c>
      <c r="R2771" t="s">
        <v>8356</v>
      </c>
      <c r="S2771" s="15">
        <f t="shared" si="221"/>
        <v>41745.826273148145</v>
      </c>
      <c r="T2771" s="15">
        <f t="shared" si="222"/>
        <v>41795.826273148145</v>
      </c>
      <c r="U2771">
        <f t="shared" si="223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20"/>
        <v>63.1</v>
      </c>
      <c r="Q2772" s="11" t="s">
        <v>8320</v>
      </c>
      <c r="R2772" t="s">
        <v>8356</v>
      </c>
      <c r="S2772" s="15">
        <f t="shared" si="221"/>
        <v>41686.705208333333</v>
      </c>
      <c r="T2772" s="15">
        <f t="shared" si="222"/>
        <v>41716.663541666669</v>
      </c>
      <c r="U2772">
        <f t="shared" si="223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20"/>
        <v>0</v>
      </c>
      <c r="Q2773" s="11" t="s">
        <v>8320</v>
      </c>
      <c r="R2773" t="s">
        <v>8356</v>
      </c>
      <c r="S2773" s="15">
        <f t="shared" si="221"/>
        <v>41257.531712962962</v>
      </c>
      <c r="T2773" s="15">
        <f t="shared" si="222"/>
        <v>41306.708333333336</v>
      </c>
      <c r="U2773">
        <f t="shared" si="223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20"/>
        <v>0</v>
      </c>
      <c r="Q2774" s="11" t="s">
        <v>8320</v>
      </c>
      <c r="R2774" t="s">
        <v>8356</v>
      </c>
      <c r="S2774" s="15">
        <f t="shared" si="221"/>
        <v>41537.869143518517</v>
      </c>
      <c r="T2774" s="15">
        <f t="shared" si="222"/>
        <v>41552.869143518517</v>
      </c>
      <c r="U2774">
        <f t="shared" si="223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20"/>
        <v>1</v>
      </c>
      <c r="Q2775" s="11" t="s">
        <v>8320</v>
      </c>
      <c r="R2775" t="s">
        <v>8356</v>
      </c>
      <c r="S2775" s="15">
        <f t="shared" si="221"/>
        <v>42474.86482638889</v>
      </c>
      <c r="T2775" s="15">
        <f t="shared" si="222"/>
        <v>42484.86482638889</v>
      </c>
      <c r="U2775">
        <f t="shared" si="223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20"/>
        <v>43.85</v>
      </c>
      <c r="Q2776" s="11" t="s">
        <v>8320</v>
      </c>
      <c r="R2776" t="s">
        <v>8356</v>
      </c>
      <c r="S2776" s="15">
        <f t="shared" si="221"/>
        <v>41311.126481481479</v>
      </c>
      <c r="T2776" s="15">
        <f t="shared" si="222"/>
        <v>41341.126481481479</v>
      </c>
      <c r="U2776">
        <f t="shared" si="223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20"/>
        <v>75</v>
      </c>
      <c r="Q2777" s="11" t="s">
        <v>8320</v>
      </c>
      <c r="R2777" t="s">
        <v>8356</v>
      </c>
      <c r="S2777" s="15">
        <f t="shared" si="221"/>
        <v>40863.013356481482</v>
      </c>
      <c r="T2777" s="15">
        <f t="shared" si="222"/>
        <v>40893.013356481482</v>
      </c>
      <c r="U2777">
        <f t="shared" si="223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20"/>
        <v>45.97</v>
      </c>
      <c r="Q2778" s="11" t="s">
        <v>8320</v>
      </c>
      <c r="R2778" t="s">
        <v>8356</v>
      </c>
      <c r="S2778" s="15">
        <f t="shared" si="221"/>
        <v>42136.297175925924</v>
      </c>
      <c r="T2778" s="15">
        <f t="shared" si="222"/>
        <v>42167.297175925924</v>
      </c>
      <c r="U2778">
        <f t="shared" si="223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20"/>
        <v>10</v>
      </c>
      <c r="Q2779" s="11" t="s">
        <v>8320</v>
      </c>
      <c r="R2779" t="s">
        <v>8356</v>
      </c>
      <c r="S2779" s="15">
        <f t="shared" si="221"/>
        <v>42172.669027777782</v>
      </c>
      <c r="T2779" s="15">
        <f t="shared" si="222"/>
        <v>42202.669027777782</v>
      </c>
      <c r="U2779">
        <f t="shared" si="223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20"/>
        <v>93.67</v>
      </c>
      <c r="Q2780" s="11" t="s">
        <v>8320</v>
      </c>
      <c r="R2780" t="s">
        <v>8356</v>
      </c>
      <c r="S2780" s="15">
        <f t="shared" si="221"/>
        <v>41846.978078703702</v>
      </c>
      <c r="T2780" s="15">
        <f t="shared" si="222"/>
        <v>41876.978078703702</v>
      </c>
      <c r="U2780">
        <f t="shared" si="223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20"/>
        <v>53</v>
      </c>
      <c r="Q2781" s="11" t="s">
        <v>8320</v>
      </c>
      <c r="R2781" t="s">
        <v>8356</v>
      </c>
      <c r="S2781" s="15">
        <f t="shared" si="221"/>
        <v>42300.585891203707</v>
      </c>
      <c r="T2781" s="15">
        <f t="shared" si="222"/>
        <v>42330.627557870372</v>
      </c>
      <c r="U2781">
        <f t="shared" si="223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20"/>
        <v>0</v>
      </c>
      <c r="Q2782" s="11" t="s">
        <v>8320</v>
      </c>
      <c r="R2782" t="s">
        <v>8356</v>
      </c>
      <c r="S2782" s="15">
        <f t="shared" si="221"/>
        <v>42774.447777777779</v>
      </c>
      <c r="T2782" s="15">
        <f t="shared" si="222"/>
        <v>42804.447777777779</v>
      </c>
      <c r="U2782">
        <f t="shared" si="223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224">ROUND(E2783/D2783*100,0)</f>
        <v>105</v>
      </c>
      <c r="P2783">
        <f t="shared" si="220"/>
        <v>47</v>
      </c>
      <c r="Q2783" s="11" t="s">
        <v>8315</v>
      </c>
      <c r="R2783" t="s">
        <v>8316</v>
      </c>
      <c r="S2783" s="15">
        <f t="shared" si="221"/>
        <v>42018.94159722222</v>
      </c>
      <c r="T2783" s="15">
        <f t="shared" si="222"/>
        <v>42047.291666666672</v>
      </c>
      <c r="U2783">
        <f t="shared" si="223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4"/>
        <v>120</v>
      </c>
      <c r="P2784">
        <f t="shared" si="220"/>
        <v>66.67</v>
      </c>
      <c r="Q2784" s="11" t="s">
        <v>8315</v>
      </c>
      <c r="R2784" t="s">
        <v>8316</v>
      </c>
      <c r="S2784" s="15">
        <f t="shared" si="221"/>
        <v>42026.924976851849</v>
      </c>
      <c r="T2784" s="15">
        <f t="shared" si="222"/>
        <v>42052.207638888889</v>
      </c>
      <c r="U2784">
        <f t="shared" si="223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4"/>
        <v>115</v>
      </c>
      <c r="P2785">
        <f t="shared" si="220"/>
        <v>18.77</v>
      </c>
      <c r="Q2785" s="11" t="s">
        <v>8315</v>
      </c>
      <c r="R2785" t="s">
        <v>8316</v>
      </c>
      <c r="S2785" s="15">
        <f t="shared" si="221"/>
        <v>42103.535254629634</v>
      </c>
      <c r="T2785" s="15">
        <f t="shared" si="222"/>
        <v>42117.535254629634</v>
      </c>
      <c r="U2785">
        <f t="shared" si="223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4"/>
        <v>119</v>
      </c>
      <c r="P2786">
        <f t="shared" si="220"/>
        <v>66.11</v>
      </c>
      <c r="Q2786" s="11" t="s">
        <v>8315</v>
      </c>
      <c r="R2786" t="s">
        <v>8316</v>
      </c>
      <c r="S2786" s="15">
        <f t="shared" si="221"/>
        <v>41920.787534722222</v>
      </c>
      <c r="T2786" s="15">
        <f t="shared" si="222"/>
        <v>41941.787534722222</v>
      </c>
      <c r="U2786">
        <f t="shared" si="223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4"/>
        <v>105</v>
      </c>
      <c r="P2787">
        <f t="shared" si="220"/>
        <v>36.86</v>
      </c>
      <c r="Q2787" s="11" t="s">
        <v>8315</v>
      </c>
      <c r="R2787" t="s">
        <v>8316</v>
      </c>
      <c r="S2787" s="15">
        <f t="shared" si="221"/>
        <v>42558.189432870371</v>
      </c>
      <c r="T2787" s="15">
        <f t="shared" si="222"/>
        <v>42587.875</v>
      </c>
      <c r="U2787">
        <f t="shared" si="223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4"/>
        <v>118</v>
      </c>
      <c r="P2788">
        <f t="shared" si="220"/>
        <v>39.81</v>
      </c>
      <c r="Q2788" s="11" t="s">
        <v>8315</v>
      </c>
      <c r="R2788" t="s">
        <v>8316</v>
      </c>
      <c r="S2788" s="15">
        <f t="shared" si="221"/>
        <v>41815.569212962961</v>
      </c>
      <c r="T2788" s="15">
        <f t="shared" si="222"/>
        <v>41829.569212962961</v>
      </c>
      <c r="U2788">
        <f t="shared" si="223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4"/>
        <v>120</v>
      </c>
      <c r="P2789">
        <f t="shared" si="220"/>
        <v>31.5</v>
      </c>
      <c r="Q2789" s="11" t="s">
        <v>8315</v>
      </c>
      <c r="R2789" t="s">
        <v>8316</v>
      </c>
      <c r="S2789" s="15">
        <f t="shared" si="221"/>
        <v>41808.198518518519</v>
      </c>
      <c r="T2789" s="15">
        <f t="shared" si="222"/>
        <v>41838.198518518519</v>
      </c>
      <c r="U2789">
        <f t="shared" si="223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4"/>
        <v>103</v>
      </c>
      <c r="P2790">
        <f t="shared" si="220"/>
        <v>102.5</v>
      </c>
      <c r="Q2790" s="11" t="s">
        <v>8315</v>
      </c>
      <c r="R2790" t="s">
        <v>8316</v>
      </c>
      <c r="S2790" s="15">
        <f t="shared" si="221"/>
        <v>42550.701886574068</v>
      </c>
      <c r="T2790" s="15">
        <f t="shared" si="222"/>
        <v>42580.701886574068</v>
      </c>
      <c r="U2790">
        <f t="shared" si="223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4"/>
        <v>101</v>
      </c>
      <c r="P2791">
        <f t="shared" si="220"/>
        <v>126.46</v>
      </c>
      <c r="Q2791" s="11" t="s">
        <v>8315</v>
      </c>
      <c r="R2791" t="s">
        <v>8316</v>
      </c>
      <c r="S2791" s="15">
        <f t="shared" si="221"/>
        <v>42056.013124999998</v>
      </c>
      <c r="T2791" s="15">
        <f t="shared" si="222"/>
        <v>42075.166666666672</v>
      </c>
      <c r="U2791">
        <f t="shared" si="223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4"/>
        <v>105</v>
      </c>
      <c r="P2792">
        <f t="shared" si="220"/>
        <v>47.88</v>
      </c>
      <c r="Q2792" s="11" t="s">
        <v>8315</v>
      </c>
      <c r="R2792" t="s">
        <v>8316</v>
      </c>
      <c r="S2792" s="15">
        <f t="shared" si="221"/>
        <v>42016.938692129625</v>
      </c>
      <c r="T2792" s="15">
        <f t="shared" si="222"/>
        <v>42046.938692129625</v>
      </c>
      <c r="U2792">
        <f t="shared" si="223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4"/>
        <v>103</v>
      </c>
      <c r="P2793">
        <f t="shared" si="220"/>
        <v>73.209999999999994</v>
      </c>
      <c r="Q2793" s="11" t="s">
        <v>8315</v>
      </c>
      <c r="R2793" t="s">
        <v>8316</v>
      </c>
      <c r="S2793" s="15">
        <f t="shared" si="221"/>
        <v>42591.899988425925</v>
      </c>
      <c r="T2793" s="15">
        <f t="shared" si="222"/>
        <v>42622.166666666672</v>
      </c>
      <c r="U2793">
        <f t="shared" si="223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4"/>
        <v>108</v>
      </c>
      <c r="P2794">
        <f t="shared" si="220"/>
        <v>89.67</v>
      </c>
      <c r="Q2794" s="11" t="s">
        <v>8315</v>
      </c>
      <c r="R2794" t="s">
        <v>8316</v>
      </c>
      <c r="S2794" s="15">
        <f t="shared" si="221"/>
        <v>42183.231006944443</v>
      </c>
      <c r="T2794" s="15">
        <f t="shared" si="222"/>
        <v>42228.231006944443</v>
      </c>
      <c r="U2794">
        <f t="shared" si="223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4"/>
        <v>111</v>
      </c>
      <c r="P2795">
        <f t="shared" si="220"/>
        <v>151.46</v>
      </c>
      <c r="Q2795" s="11" t="s">
        <v>8315</v>
      </c>
      <c r="R2795" t="s">
        <v>8316</v>
      </c>
      <c r="S2795" s="15">
        <f t="shared" si="221"/>
        <v>42176.419039351851</v>
      </c>
      <c r="T2795" s="15">
        <f t="shared" si="222"/>
        <v>42206.419039351851</v>
      </c>
      <c r="U2795">
        <f t="shared" si="223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4"/>
        <v>150</v>
      </c>
      <c r="P2796">
        <f t="shared" si="220"/>
        <v>25</v>
      </c>
      <c r="Q2796" s="11" t="s">
        <v>8315</v>
      </c>
      <c r="R2796" t="s">
        <v>8316</v>
      </c>
      <c r="S2796" s="15">
        <f t="shared" si="221"/>
        <v>42416.691655092596</v>
      </c>
      <c r="T2796" s="15">
        <f t="shared" si="222"/>
        <v>42432.791666666672</v>
      </c>
      <c r="U2796">
        <f t="shared" si="223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4"/>
        <v>104</v>
      </c>
      <c r="P2797">
        <f t="shared" si="220"/>
        <v>36.5</v>
      </c>
      <c r="Q2797" s="11" t="s">
        <v>8315</v>
      </c>
      <c r="R2797" t="s">
        <v>8316</v>
      </c>
      <c r="S2797" s="15">
        <f t="shared" si="221"/>
        <v>41780.525937500002</v>
      </c>
      <c r="T2797" s="15">
        <f t="shared" si="222"/>
        <v>41796.958333333336</v>
      </c>
      <c r="U2797">
        <f t="shared" si="223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4"/>
        <v>116</v>
      </c>
      <c r="P2798">
        <f t="shared" si="220"/>
        <v>44</v>
      </c>
      <c r="Q2798" s="11" t="s">
        <v>8315</v>
      </c>
      <c r="R2798" t="s">
        <v>8316</v>
      </c>
      <c r="S2798" s="15">
        <f t="shared" si="221"/>
        <v>41795.528101851851</v>
      </c>
      <c r="T2798" s="15">
        <f t="shared" si="222"/>
        <v>41825.528101851851</v>
      </c>
      <c r="U2798">
        <f t="shared" si="223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4"/>
        <v>103</v>
      </c>
      <c r="P2799">
        <f t="shared" si="220"/>
        <v>87.36</v>
      </c>
      <c r="Q2799" s="11" t="s">
        <v>8315</v>
      </c>
      <c r="R2799" t="s">
        <v>8316</v>
      </c>
      <c r="S2799" s="15">
        <f t="shared" si="221"/>
        <v>41798.94027777778</v>
      </c>
      <c r="T2799" s="15">
        <f t="shared" si="222"/>
        <v>41828.94027777778</v>
      </c>
      <c r="U2799">
        <f t="shared" si="223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4"/>
        <v>101</v>
      </c>
      <c r="P2800">
        <f t="shared" si="220"/>
        <v>36.47</v>
      </c>
      <c r="Q2800" s="11" t="s">
        <v>8315</v>
      </c>
      <c r="R2800" t="s">
        <v>8316</v>
      </c>
      <c r="S2800" s="15">
        <f t="shared" si="221"/>
        <v>42201.675011574072</v>
      </c>
      <c r="T2800" s="15">
        <f t="shared" si="222"/>
        <v>42216.666666666672</v>
      </c>
      <c r="U2800">
        <f t="shared" si="223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4"/>
        <v>117</v>
      </c>
      <c r="P2801">
        <f t="shared" si="220"/>
        <v>44.86</v>
      </c>
      <c r="Q2801" s="11" t="s">
        <v>8315</v>
      </c>
      <c r="R2801" t="s">
        <v>8316</v>
      </c>
      <c r="S2801" s="15">
        <f t="shared" si="221"/>
        <v>42507.264699074076</v>
      </c>
      <c r="T2801" s="15">
        <f t="shared" si="222"/>
        <v>42538.666666666672</v>
      </c>
      <c r="U2801">
        <f t="shared" si="223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4"/>
        <v>133</v>
      </c>
      <c r="P2802">
        <f t="shared" si="220"/>
        <v>42.9</v>
      </c>
      <c r="Q2802" s="11" t="s">
        <v>8315</v>
      </c>
      <c r="R2802" t="s">
        <v>8316</v>
      </c>
      <c r="S2802" s="15">
        <f t="shared" si="221"/>
        <v>41948.552847222221</v>
      </c>
      <c r="T2802" s="15">
        <f t="shared" si="222"/>
        <v>42008.552847222221</v>
      </c>
      <c r="U2802">
        <f t="shared" si="223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4"/>
        <v>133</v>
      </c>
      <c r="P2803">
        <f t="shared" si="220"/>
        <v>51.23</v>
      </c>
      <c r="Q2803" s="11" t="s">
        <v>8315</v>
      </c>
      <c r="R2803" t="s">
        <v>8316</v>
      </c>
      <c r="S2803" s="15">
        <f t="shared" si="221"/>
        <v>41900.243159722224</v>
      </c>
      <c r="T2803" s="15">
        <f t="shared" si="222"/>
        <v>41922.458333333336</v>
      </c>
      <c r="U2803">
        <f t="shared" si="223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4"/>
        <v>102</v>
      </c>
      <c r="P2804">
        <f t="shared" si="220"/>
        <v>33.94</v>
      </c>
      <c r="Q2804" s="11" t="s">
        <v>8315</v>
      </c>
      <c r="R2804" t="s">
        <v>8316</v>
      </c>
      <c r="S2804" s="15">
        <f t="shared" si="221"/>
        <v>42192.64707175926</v>
      </c>
      <c r="T2804" s="15">
        <f t="shared" si="222"/>
        <v>42222.64707175926</v>
      </c>
      <c r="U2804">
        <f t="shared" si="223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4"/>
        <v>128</v>
      </c>
      <c r="P2805">
        <f t="shared" si="220"/>
        <v>90.74</v>
      </c>
      <c r="Q2805" s="11" t="s">
        <v>8315</v>
      </c>
      <c r="R2805" t="s">
        <v>8316</v>
      </c>
      <c r="S2805" s="15">
        <f t="shared" si="221"/>
        <v>42158.065694444449</v>
      </c>
      <c r="T2805" s="15">
        <f t="shared" si="222"/>
        <v>42201</v>
      </c>
      <c r="U2805">
        <f t="shared" si="223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4"/>
        <v>115</v>
      </c>
      <c r="P2806">
        <f t="shared" si="220"/>
        <v>50</v>
      </c>
      <c r="Q2806" s="11" t="s">
        <v>8315</v>
      </c>
      <c r="R2806" t="s">
        <v>8316</v>
      </c>
      <c r="S2806" s="15">
        <f t="shared" si="221"/>
        <v>41881.453587962962</v>
      </c>
      <c r="T2806" s="15">
        <f t="shared" si="222"/>
        <v>41911.453587962962</v>
      </c>
      <c r="U2806">
        <f t="shared" si="223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4"/>
        <v>110</v>
      </c>
      <c r="P2807">
        <f t="shared" si="220"/>
        <v>24.44</v>
      </c>
      <c r="Q2807" s="11" t="s">
        <v>8315</v>
      </c>
      <c r="R2807" t="s">
        <v>8316</v>
      </c>
      <c r="S2807" s="15">
        <f t="shared" si="221"/>
        <v>42213.505474537036</v>
      </c>
      <c r="T2807" s="15">
        <f t="shared" si="222"/>
        <v>42238.505474537036</v>
      </c>
      <c r="U2807">
        <f t="shared" si="223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4"/>
        <v>112</v>
      </c>
      <c r="P2808">
        <f t="shared" si="220"/>
        <v>44.25</v>
      </c>
      <c r="Q2808" s="11" t="s">
        <v>8315</v>
      </c>
      <c r="R2808" t="s">
        <v>8316</v>
      </c>
      <c r="S2808" s="15">
        <f t="shared" si="221"/>
        <v>42185.267245370371</v>
      </c>
      <c r="T2808" s="15">
        <f t="shared" si="222"/>
        <v>42221.458333333328</v>
      </c>
      <c r="U2808">
        <f t="shared" si="223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4"/>
        <v>126</v>
      </c>
      <c r="P2809">
        <f t="shared" si="220"/>
        <v>67.739999999999995</v>
      </c>
      <c r="Q2809" s="11" t="s">
        <v>8315</v>
      </c>
      <c r="R2809" t="s">
        <v>8316</v>
      </c>
      <c r="S2809" s="15">
        <f t="shared" si="221"/>
        <v>42154.873124999998</v>
      </c>
      <c r="T2809" s="15">
        <f t="shared" si="222"/>
        <v>42184.873124999998</v>
      </c>
      <c r="U2809">
        <f t="shared" si="223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4"/>
        <v>100</v>
      </c>
      <c r="P2810">
        <f t="shared" si="220"/>
        <v>65.38</v>
      </c>
      <c r="Q2810" s="11" t="s">
        <v>8315</v>
      </c>
      <c r="R2810" t="s">
        <v>8316</v>
      </c>
      <c r="S2810" s="15">
        <f t="shared" si="221"/>
        <v>42208.84646990741</v>
      </c>
      <c r="T2810" s="15">
        <f t="shared" si="222"/>
        <v>42238.84646990741</v>
      </c>
      <c r="U2810">
        <f t="shared" si="223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4"/>
        <v>102</v>
      </c>
      <c r="P2811">
        <f t="shared" si="220"/>
        <v>121.9</v>
      </c>
      <c r="Q2811" s="11" t="s">
        <v>8315</v>
      </c>
      <c r="R2811" t="s">
        <v>8316</v>
      </c>
      <c r="S2811" s="15">
        <f t="shared" si="221"/>
        <v>42451.496817129635</v>
      </c>
      <c r="T2811" s="15">
        <f t="shared" si="222"/>
        <v>42459.610416666663</v>
      </c>
      <c r="U2811">
        <f t="shared" si="223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4"/>
        <v>108</v>
      </c>
      <c r="P2812">
        <f t="shared" si="220"/>
        <v>47.46</v>
      </c>
      <c r="Q2812" s="11" t="s">
        <v>8315</v>
      </c>
      <c r="R2812" t="s">
        <v>8316</v>
      </c>
      <c r="S2812" s="15">
        <f t="shared" si="221"/>
        <v>41759.13962962963</v>
      </c>
      <c r="T2812" s="15">
        <f t="shared" si="222"/>
        <v>41791.165972222225</v>
      </c>
      <c r="U2812">
        <f t="shared" si="223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4"/>
        <v>100</v>
      </c>
      <c r="P2813">
        <f t="shared" si="220"/>
        <v>92.84</v>
      </c>
      <c r="Q2813" s="11" t="s">
        <v>8315</v>
      </c>
      <c r="R2813" t="s">
        <v>8316</v>
      </c>
      <c r="S2813" s="15">
        <f t="shared" si="221"/>
        <v>42028.496562500004</v>
      </c>
      <c r="T2813" s="15">
        <f t="shared" si="222"/>
        <v>42058.496562500004</v>
      </c>
      <c r="U2813">
        <f t="shared" si="223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4"/>
        <v>113</v>
      </c>
      <c r="P2814">
        <f t="shared" si="220"/>
        <v>68.25</v>
      </c>
      <c r="Q2814" s="11" t="s">
        <v>8315</v>
      </c>
      <c r="R2814" t="s">
        <v>8316</v>
      </c>
      <c r="S2814" s="15">
        <f t="shared" si="221"/>
        <v>42054.74418981481</v>
      </c>
      <c r="T2814" s="15">
        <f t="shared" si="222"/>
        <v>42100.166666666672</v>
      </c>
      <c r="U2814">
        <f t="shared" si="223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4"/>
        <v>128</v>
      </c>
      <c r="P2815">
        <f t="shared" si="220"/>
        <v>37.21</v>
      </c>
      <c r="Q2815" s="11" t="s">
        <v>8315</v>
      </c>
      <c r="R2815" t="s">
        <v>8316</v>
      </c>
      <c r="S2815" s="15">
        <f t="shared" si="221"/>
        <v>42693.742604166662</v>
      </c>
      <c r="T2815" s="15">
        <f t="shared" si="222"/>
        <v>42718.742604166662</v>
      </c>
      <c r="U2815">
        <f t="shared" si="223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4"/>
        <v>108</v>
      </c>
      <c r="P2816">
        <f t="shared" si="220"/>
        <v>25.25</v>
      </c>
      <c r="Q2816" s="11" t="s">
        <v>8315</v>
      </c>
      <c r="R2816" t="s">
        <v>8316</v>
      </c>
      <c r="S2816" s="15">
        <f t="shared" si="221"/>
        <v>42103.399479166663</v>
      </c>
      <c r="T2816" s="15">
        <f t="shared" si="222"/>
        <v>42133.399479166663</v>
      </c>
      <c r="U2816">
        <f t="shared" si="223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4"/>
        <v>242</v>
      </c>
      <c r="P2817">
        <f t="shared" si="220"/>
        <v>43.21</v>
      </c>
      <c r="Q2817" s="11" t="s">
        <v>8315</v>
      </c>
      <c r="R2817" t="s">
        <v>8316</v>
      </c>
      <c r="S2817" s="15">
        <f t="shared" si="221"/>
        <v>42559.776724537034</v>
      </c>
      <c r="T2817" s="15">
        <f t="shared" si="222"/>
        <v>42589.776724537034</v>
      </c>
      <c r="U2817">
        <f t="shared" si="223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4"/>
        <v>142</v>
      </c>
      <c r="P2818">
        <f t="shared" si="220"/>
        <v>25.13</v>
      </c>
      <c r="Q2818" s="11" t="s">
        <v>8315</v>
      </c>
      <c r="R2818" t="s">
        <v>8316</v>
      </c>
      <c r="S2818" s="15">
        <f t="shared" si="221"/>
        <v>42188.467499999999</v>
      </c>
      <c r="T2818" s="15">
        <f t="shared" si="222"/>
        <v>42218.666666666672</v>
      </c>
      <c r="U2818">
        <f t="shared" si="223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ref="P2819:P2882" si="225">IFERROR(ROUND(E2819/L2819,2),0)</f>
        <v>23.64</v>
      </c>
      <c r="Q2819" s="11" t="s">
        <v>8315</v>
      </c>
      <c r="R2819" t="s">
        <v>8316</v>
      </c>
      <c r="S2819" s="15">
        <f t="shared" ref="S2819:S2882" si="226">(((J2819/60)/60)/24)+DATE(1970,1,1)</f>
        <v>42023.634976851856</v>
      </c>
      <c r="T2819" s="15">
        <f t="shared" ref="T2819:T2882" si="227">(((I2819/60)/60)/24)+DATE(1970,1,1)</f>
        <v>42063.634976851856</v>
      </c>
      <c r="U2819">
        <f t="shared" ref="U2819:U2882" si="228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5"/>
        <v>103.95</v>
      </c>
      <c r="Q2820" s="11" t="s">
        <v>8315</v>
      </c>
      <c r="R2820" t="s">
        <v>8316</v>
      </c>
      <c r="S2820" s="15">
        <f t="shared" si="226"/>
        <v>42250.598217592589</v>
      </c>
      <c r="T2820" s="15">
        <f t="shared" si="227"/>
        <v>42270.598217592589</v>
      </c>
      <c r="U2820">
        <f t="shared" si="228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5"/>
        <v>50.38</v>
      </c>
      <c r="Q2821" s="11" t="s">
        <v>8315</v>
      </c>
      <c r="R2821" t="s">
        <v>8316</v>
      </c>
      <c r="S2821" s="15">
        <f t="shared" si="226"/>
        <v>42139.525567129633</v>
      </c>
      <c r="T2821" s="15">
        <f t="shared" si="227"/>
        <v>42169.525567129633</v>
      </c>
      <c r="U2821">
        <f t="shared" si="228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5"/>
        <v>13.6</v>
      </c>
      <c r="Q2822" s="11" t="s">
        <v>8315</v>
      </c>
      <c r="R2822" t="s">
        <v>8316</v>
      </c>
      <c r="S2822" s="15">
        <f t="shared" si="226"/>
        <v>42401.610983796301</v>
      </c>
      <c r="T2822" s="15">
        <f t="shared" si="227"/>
        <v>42426</v>
      </c>
      <c r="U2822">
        <f t="shared" si="228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5"/>
        <v>28.57</v>
      </c>
      <c r="Q2823" s="11" t="s">
        <v>8315</v>
      </c>
      <c r="R2823" t="s">
        <v>8316</v>
      </c>
      <c r="S2823" s="15">
        <f t="shared" si="226"/>
        <v>41875.922858796301</v>
      </c>
      <c r="T2823" s="15">
        <f t="shared" si="227"/>
        <v>41905.922858796301</v>
      </c>
      <c r="U2823">
        <f t="shared" si="228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5"/>
        <v>63.83</v>
      </c>
      <c r="Q2824" s="11" t="s">
        <v>8315</v>
      </c>
      <c r="R2824" t="s">
        <v>8316</v>
      </c>
      <c r="S2824" s="15">
        <f t="shared" si="226"/>
        <v>42060.683935185181</v>
      </c>
      <c r="T2824" s="15">
        <f t="shared" si="227"/>
        <v>42090.642268518524</v>
      </c>
      <c r="U2824">
        <f t="shared" si="228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5"/>
        <v>8.86</v>
      </c>
      <c r="Q2825" s="11" t="s">
        <v>8315</v>
      </c>
      <c r="R2825" t="s">
        <v>8316</v>
      </c>
      <c r="S2825" s="15">
        <f t="shared" si="226"/>
        <v>42067.011643518519</v>
      </c>
      <c r="T2825" s="15">
        <f t="shared" si="227"/>
        <v>42094.957638888889</v>
      </c>
      <c r="U2825">
        <f t="shared" si="228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5"/>
        <v>50.67</v>
      </c>
      <c r="Q2826" s="11" t="s">
        <v>8315</v>
      </c>
      <c r="R2826" t="s">
        <v>8316</v>
      </c>
      <c r="S2826" s="15">
        <f t="shared" si="226"/>
        <v>42136.270787037036</v>
      </c>
      <c r="T2826" s="15">
        <f t="shared" si="227"/>
        <v>42168.071527777778</v>
      </c>
      <c r="U2826">
        <f t="shared" si="228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5"/>
        <v>60.78</v>
      </c>
      <c r="Q2827" s="11" t="s">
        <v>8315</v>
      </c>
      <c r="R2827" t="s">
        <v>8316</v>
      </c>
      <c r="S2827" s="15">
        <f t="shared" si="226"/>
        <v>42312.792662037042</v>
      </c>
      <c r="T2827" s="15">
        <f t="shared" si="227"/>
        <v>42342.792662037042</v>
      </c>
      <c r="U2827">
        <f t="shared" si="228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5"/>
        <v>113.42</v>
      </c>
      <c r="Q2828" s="11" t="s">
        <v>8315</v>
      </c>
      <c r="R2828" t="s">
        <v>8316</v>
      </c>
      <c r="S2828" s="15">
        <f t="shared" si="226"/>
        <v>42171.034861111111</v>
      </c>
      <c r="T2828" s="15">
        <f t="shared" si="227"/>
        <v>42195.291666666672</v>
      </c>
      <c r="U2828">
        <f t="shared" si="228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5"/>
        <v>104.57</v>
      </c>
      <c r="Q2829" s="11" t="s">
        <v>8315</v>
      </c>
      <c r="R2829" t="s">
        <v>8316</v>
      </c>
      <c r="S2829" s="15">
        <f t="shared" si="226"/>
        <v>42494.683634259258</v>
      </c>
      <c r="T2829" s="15">
        <f t="shared" si="227"/>
        <v>42524.6875</v>
      </c>
      <c r="U2829">
        <f t="shared" si="228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5"/>
        <v>98.31</v>
      </c>
      <c r="Q2830" s="11" t="s">
        <v>8315</v>
      </c>
      <c r="R2830" t="s">
        <v>8316</v>
      </c>
      <c r="S2830" s="15">
        <f t="shared" si="226"/>
        <v>42254.264687499999</v>
      </c>
      <c r="T2830" s="15">
        <f t="shared" si="227"/>
        <v>42279.958333333328</v>
      </c>
      <c r="U2830">
        <f t="shared" si="228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5"/>
        <v>35.04</v>
      </c>
      <c r="Q2831" s="11" t="s">
        <v>8315</v>
      </c>
      <c r="R2831" t="s">
        <v>8316</v>
      </c>
      <c r="S2831" s="15">
        <f t="shared" si="226"/>
        <v>42495.434236111112</v>
      </c>
      <c r="T2831" s="15">
        <f t="shared" si="227"/>
        <v>42523.434236111112</v>
      </c>
      <c r="U2831">
        <f t="shared" si="228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5"/>
        <v>272.73</v>
      </c>
      <c r="Q2832" s="11" t="s">
        <v>8315</v>
      </c>
      <c r="R2832" t="s">
        <v>8316</v>
      </c>
      <c r="S2832" s="15">
        <f t="shared" si="226"/>
        <v>41758.839675925927</v>
      </c>
      <c r="T2832" s="15">
        <f t="shared" si="227"/>
        <v>41771.165972222225</v>
      </c>
      <c r="U2832">
        <f t="shared" si="228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5"/>
        <v>63.85</v>
      </c>
      <c r="Q2833" s="11" t="s">
        <v>8315</v>
      </c>
      <c r="R2833" t="s">
        <v>8316</v>
      </c>
      <c r="S2833" s="15">
        <f t="shared" si="226"/>
        <v>42171.824884259258</v>
      </c>
      <c r="T2833" s="15">
        <f t="shared" si="227"/>
        <v>42201.824884259258</v>
      </c>
      <c r="U2833">
        <f t="shared" si="228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5"/>
        <v>30.19</v>
      </c>
      <c r="Q2834" s="11" t="s">
        <v>8315</v>
      </c>
      <c r="R2834" t="s">
        <v>8316</v>
      </c>
      <c r="S2834" s="15">
        <f t="shared" si="226"/>
        <v>41938.709421296298</v>
      </c>
      <c r="T2834" s="15">
        <f t="shared" si="227"/>
        <v>41966.916666666672</v>
      </c>
      <c r="U2834">
        <f t="shared" si="228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5"/>
        <v>83.51</v>
      </c>
      <c r="Q2835" s="11" t="s">
        <v>8315</v>
      </c>
      <c r="R2835" t="s">
        <v>8316</v>
      </c>
      <c r="S2835" s="15">
        <f t="shared" si="226"/>
        <v>42268.127696759257</v>
      </c>
      <c r="T2835" s="15">
        <f t="shared" si="227"/>
        <v>42288.083333333328</v>
      </c>
      <c r="U2835">
        <f t="shared" si="228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5"/>
        <v>64.760000000000005</v>
      </c>
      <c r="Q2836" s="11" t="s">
        <v>8315</v>
      </c>
      <c r="R2836" t="s">
        <v>8316</v>
      </c>
      <c r="S2836" s="15">
        <f t="shared" si="226"/>
        <v>42019.959837962961</v>
      </c>
      <c r="T2836" s="15">
        <f t="shared" si="227"/>
        <v>42034.959837962961</v>
      </c>
      <c r="U2836">
        <f t="shared" si="228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5"/>
        <v>20.12</v>
      </c>
      <c r="Q2837" s="11" t="s">
        <v>8315</v>
      </c>
      <c r="R2837" t="s">
        <v>8316</v>
      </c>
      <c r="S2837" s="15">
        <f t="shared" si="226"/>
        <v>42313.703900462962</v>
      </c>
      <c r="T2837" s="15">
        <f t="shared" si="227"/>
        <v>42343</v>
      </c>
      <c r="U2837">
        <f t="shared" si="228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5"/>
        <v>44.09</v>
      </c>
      <c r="Q2838" s="11" t="s">
        <v>8315</v>
      </c>
      <c r="R2838" t="s">
        <v>8316</v>
      </c>
      <c r="S2838" s="15">
        <f t="shared" si="226"/>
        <v>42746.261782407411</v>
      </c>
      <c r="T2838" s="15">
        <f t="shared" si="227"/>
        <v>42784.207638888889</v>
      </c>
      <c r="U2838">
        <f t="shared" si="228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5"/>
        <v>40.479999999999997</v>
      </c>
      <c r="Q2839" s="11" t="s">
        <v>8315</v>
      </c>
      <c r="R2839" t="s">
        <v>8316</v>
      </c>
      <c r="S2839" s="15">
        <f t="shared" si="226"/>
        <v>42307.908379629633</v>
      </c>
      <c r="T2839" s="15">
        <f t="shared" si="227"/>
        <v>42347.950046296297</v>
      </c>
      <c r="U2839">
        <f t="shared" si="228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5"/>
        <v>44.54</v>
      </c>
      <c r="Q2840" s="11" t="s">
        <v>8315</v>
      </c>
      <c r="R2840" t="s">
        <v>8316</v>
      </c>
      <c r="S2840" s="15">
        <f t="shared" si="226"/>
        <v>41842.607592592591</v>
      </c>
      <c r="T2840" s="15">
        <f t="shared" si="227"/>
        <v>41864.916666666664</v>
      </c>
      <c r="U2840">
        <f t="shared" si="228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5"/>
        <v>125.81</v>
      </c>
      <c r="Q2841" s="11" t="s">
        <v>8315</v>
      </c>
      <c r="R2841" t="s">
        <v>8316</v>
      </c>
      <c r="S2841" s="15">
        <f t="shared" si="226"/>
        <v>41853.240208333329</v>
      </c>
      <c r="T2841" s="15">
        <f t="shared" si="227"/>
        <v>41876.207638888889</v>
      </c>
      <c r="U2841">
        <f t="shared" si="228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5"/>
        <v>19.7</v>
      </c>
      <c r="Q2842" s="11" t="s">
        <v>8315</v>
      </c>
      <c r="R2842" t="s">
        <v>8316</v>
      </c>
      <c r="S2842" s="15">
        <f t="shared" si="226"/>
        <v>42060.035636574074</v>
      </c>
      <c r="T2842" s="15">
        <f t="shared" si="227"/>
        <v>42081.708333333328</v>
      </c>
      <c r="U2842">
        <f t="shared" si="228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5"/>
        <v>10</v>
      </c>
      <c r="Q2843" s="11" t="s">
        <v>8315</v>
      </c>
      <c r="R2843" t="s">
        <v>8316</v>
      </c>
      <c r="S2843" s="15">
        <f t="shared" si="226"/>
        <v>42291.739548611105</v>
      </c>
      <c r="T2843" s="15">
        <f t="shared" si="227"/>
        <v>42351.781215277777</v>
      </c>
      <c r="U2843">
        <f t="shared" si="228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5"/>
        <v>0</v>
      </c>
      <c r="Q2844" s="11" t="s">
        <v>8315</v>
      </c>
      <c r="R2844" t="s">
        <v>8316</v>
      </c>
      <c r="S2844" s="15">
        <f t="shared" si="226"/>
        <v>41784.952488425923</v>
      </c>
      <c r="T2844" s="15">
        <f t="shared" si="227"/>
        <v>41811.458333333336</v>
      </c>
      <c r="U2844">
        <f t="shared" si="228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5"/>
        <v>0</v>
      </c>
      <c r="Q2845" s="11" t="s">
        <v>8315</v>
      </c>
      <c r="R2845" t="s">
        <v>8316</v>
      </c>
      <c r="S2845" s="15">
        <f t="shared" si="226"/>
        <v>42492.737847222219</v>
      </c>
      <c r="T2845" s="15">
        <f t="shared" si="227"/>
        <v>42534.166666666672</v>
      </c>
      <c r="U2845">
        <f t="shared" si="228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5"/>
        <v>30</v>
      </c>
      <c r="Q2846" s="11" t="s">
        <v>8315</v>
      </c>
      <c r="R2846" t="s">
        <v>8316</v>
      </c>
      <c r="S2846" s="15">
        <f t="shared" si="226"/>
        <v>42709.546064814815</v>
      </c>
      <c r="T2846" s="15">
        <f t="shared" si="227"/>
        <v>42739.546064814815</v>
      </c>
      <c r="U2846">
        <f t="shared" si="228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229">ROUND(E2847/D2847*100,0)</f>
        <v>32</v>
      </c>
      <c r="P2847">
        <f t="shared" si="225"/>
        <v>60.67</v>
      </c>
      <c r="Q2847" s="11" t="s">
        <v>8315</v>
      </c>
      <c r="R2847" t="s">
        <v>8316</v>
      </c>
      <c r="S2847" s="15">
        <f t="shared" si="226"/>
        <v>42103.016585648147</v>
      </c>
      <c r="T2847" s="15">
        <f t="shared" si="227"/>
        <v>42163.016585648147</v>
      </c>
      <c r="U2847">
        <f t="shared" si="228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9"/>
        <v>0</v>
      </c>
      <c r="P2848">
        <f t="shared" si="225"/>
        <v>0</v>
      </c>
      <c r="Q2848" s="11" t="s">
        <v>8315</v>
      </c>
      <c r="R2848" t="s">
        <v>8316</v>
      </c>
      <c r="S2848" s="15">
        <f t="shared" si="226"/>
        <v>42108.692060185189</v>
      </c>
      <c r="T2848" s="15">
        <f t="shared" si="227"/>
        <v>42153.692060185189</v>
      </c>
      <c r="U2848">
        <f t="shared" si="228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9"/>
        <v>0</v>
      </c>
      <c r="P2849">
        <f t="shared" si="225"/>
        <v>0</v>
      </c>
      <c r="Q2849" s="11" t="s">
        <v>8315</v>
      </c>
      <c r="R2849" t="s">
        <v>8316</v>
      </c>
      <c r="S2849" s="15">
        <f t="shared" si="226"/>
        <v>42453.806307870371</v>
      </c>
      <c r="T2849" s="15">
        <f t="shared" si="227"/>
        <v>42513.806307870371</v>
      </c>
      <c r="U2849">
        <f t="shared" si="228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9"/>
        <v>0</v>
      </c>
      <c r="P2850">
        <f t="shared" si="225"/>
        <v>23.33</v>
      </c>
      <c r="Q2850" s="11" t="s">
        <v>8315</v>
      </c>
      <c r="R2850" t="s">
        <v>8316</v>
      </c>
      <c r="S2850" s="15">
        <f t="shared" si="226"/>
        <v>42123.648831018523</v>
      </c>
      <c r="T2850" s="15">
        <f t="shared" si="227"/>
        <v>42153.648831018523</v>
      </c>
      <c r="U2850">
        <f t="shared" si="228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9"/>
        <v>1</v>
      </c>
      <c r="P2851">
        <f t="shared" si="225"/>
        <v>5</v>
      </c>
      <c r="Q2851" s="11" t="s">
        <v>8315</v>
      </c>
      <c r="R2851" t="s">
        <v>8316</v>
      </c>
      <c r="S2851" s="15">
        <f t="shared" si="226"/>
        <v>42453.428240740745</v>
      </c>
      <c r="T2851" s="15">
        <f t="shared" si="227"/>
        <v>42483.428240740745</v>
      </c>
      <c r="U2851">
        <f t="shared" si="228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9"/>
        <v>4</v>
      </c>
      <c r="P2852">
        <f t="shared" si="225"/>
        <v>23.92</v>
      </c>
      <c r="Q2852" s="11" t="s">
        <v>8315</v>
      </c>
      <c r="R2852" t="s">
        <v>8316</v>
      </c>
      <c r="S2852" s="15">
        <f t="shared" si="226"/>
        <v>41858.007071759261</v>
      </c>
      <c r="T2852" s="15">
        <f t="shared" si="227"/>
        <v>41888.007071759261</v>
      </c>
      <c r="U2852">
        <f t="shared" si="228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9"/>
        <v>0</v>
      </c>
      <c r="P2853">
        <f t="shared" si="225"/>
        <v>0</v>
      </c>
      <c r="Q2853" s="11" t="s">
        <v>8315</v>
      </c>
      <c r="R2853" t="s">
        <v>8316</v>
      </c>
      <c r="S2853" s="15">
        <f t="shared" si="226"/>
        <v>42390.002650462964</v>
      </c>
      <c r="T2853" s="15">
        <f t="shared" si="227"/>
        <v>42398.970138888893</v>
      </c>
      <c r="U2853">
        <f t="shared" si="228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9"/>
        <v>2</v>
      </c>
      <c r="P2854">
        <f t="shared" si="225"/>
        <v>15.83</v>
      </c>
      <c r="Q2854" s="11" t="s">
        <v>8315</v>
      </c>
      <c r="R2854" t="s">
        <v>8316</v>
      </c>
      <c r="S2854" s="15">
        <f t="shared" si="226"/>
        <v>41781.045173611114</v>
      </c>
      <c r="T2854" s="15">
        <f t="shared" si="227"/>
        <v>41811.045173611114</v>
      </c>
      <c r="U2854">
        <f t="shared" si="228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9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6"/>
        <v>41836.190937499996</v>
      </c>
      <c r="T2855" s="15">
        <f t="shared" si="227"/>
        <v>41896.190937499996</v>
      </c>
      <c r="U2855">
        <f t="shared" si="228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9"/>
        <v>42</v>
      </c>
      <c r="P2856">
        <f t="shared" si="225"/>
        <v>29.79</v>
      </c>
      <c r="Q2856" s="11" t="s">
        <v>8315</v>
      </c>
      <c r="R2856" t="s">
        <v>8316</v>
      </c>
      <c r="S2856" s="15">
        <f t="shared" si="226"/>
        <v>42111.71665509259</v>
      </c>
      <c r="T2856" s="15">
        <f t="shared" si="227"/>
        <v>42131.71665509259</v>
      </c>
      <c r="U2856">
        <f t="shared" si="228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9"/>
        <v>50</v>
      </c>
      <c r="P2857">
        <f t="shared" si="225"/>
        <v>60</v>
      </c>
      <c r="Q2857" s="11" t="s">
        <v>8315</v>
      </c>
      <c r="R2857" t="s">
        <v>8316</v>
      </c>
      <c r="S2857" s="15">
        <f t="shared" si="226"/>
        <v>42370.007766203707</v>
      </c>
      <c r="T2857" s="15">
        <f t="shared" si="227"/>
        <v>42398.981944444444</v>
      </c>
      <c r="U2857">
        <f t="shared" si="228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9"/>
        <v>5</v>
      </c>
      <c r="P2858">
        <f t="shared" si="225"/>
        <v>24.33</v>
      </c>
      <c r="Q2858" s="11" t="s">
        <v>8315</v>
      </c>
      <c r="R2858" t="s">
        <v>8316</v>
      </c>
      <c r="S2858" s="15">
        <f t="shared" si="226"/>
        <v>42165.037581018521</v>
      </c>
      <c r="T2858" s="15">
        <f t="shared" si="227"/>
        <v>42224.898611111115</v>
      </c>
      <c r="U2858">
        <f t="shared" si="228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9"/>
        <v>20</v>
      </c>
      <c r="P2859">
        <f t="shared" si="225"/>
        <v>500</v>
      </c>
      <c r="Q2859" s="11" t="s">
        <v>8315</v>
      </c>
      <c r="R2859" t="s">
        <v>8316</v>
      </c>
      <c r="S2859" s="15">
        <f t="shared" si="226"/>
        <v>42726.920081018514</v>
      </c>
      <c r="T2859" s="15">
        <f t="shared" si="227"/>
        <v>42786.75</v>
      </c>
      <c r="U2859">
        <f t="shared" si="228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9"/>
        <v>0</v>
      </c>
      <c r="P2860">
        <f t="shared" si="225"/>
        <v>0</v>
      </c>
      <c r="Q2860" s="11" t="s">
        <v>8315</v>
      </c>
      <c r="R2860" t="s">
        <v>8316</v>
      </c>
      <c r="S2860" s="15">
        <f t="shared" si="226"/>
        <v>41954.545081018514</v>
      </c>
      <c r="T2860" s="15">
        <f t="shared" si="227"/>
        <v>41978.477777777778</v>
      </c>
      <c r="U2860">
        <f t="shared" si="228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9"/>
        <v>2</v>
      </c>
      <c r="P2861">
        <f t="shared" si="225"/>
        <v>35</v>
      </c>
      <c r="Q2861" s="11" t="s">
        <v>8315</v>
      </c>
      <c r="R2861" t="s">
        <v>8316</v>
      </c>
      <c r="S2861" s="15">
        <f t="shared" si="226"/>
        <v>42233.362314814818</v>
      </c>
      <c r="T2861" s="15">
        <f t="shared" si="227"/>
        <v>42293.362314814818</v>
      </c>
      <c r="U2861">
        <f t="shared" si="228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9"/>
        <v>7</v>
      </c>
      <c r="P2862">
        <f t="shared" si="225"/>
        <v>29.56</v>
      </c>
      <c r="Q2862" s="11" t="s">
        <v>8315</v>
      </c>
      <c r="R2862" t="s">
        <v>8316</v>
      </c>
      <c r="S2862" s="15">
        <f t="shared" si="226"/>
        <v>42480.800648148142</v>
      </c>
      <c r="T2862" s="15">
        <f t="shared" si="227"/>
        <v>42540.800648148142</v>
      </c>
      <c r="U2862">
        <f t="shared" si="228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9"/>
        <v>32</v>
      </c>
      <c r="P2863">
        <f t="shared" si="225"/>
        <v>26.67</v>
      </c>
      <c r="Q2863" s="11" t="s">
        <v>8315</v>
      </c>
      <c r="R2863" t="s">
        <v>8316</v>
      </c>
      <c r="S2863" s="15">
        <f t="shared" si="226"/>
        <v>42257.590833333335</v>
      </c>
      <c r="T2863" s="15">
        <f t="shared" si="227"/>
        <v>42271.590833333335</v>
      </c>
      <c r="U2863">
        <f t="shared" si="228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9"/>
        <v>0</v>
      </c>
      <c r="P2864">
        <f t="shared" si="225"/>
        <v>18.329999999999998</v>
      </c>
      <c r="Q2864" s="11" t="s">
        <v>8315</v>
      </c>
      <c r="R2864" t="s">
        <v>8316</v>
      </c>
      <c r="S2864" s="15">
        <f t="shared" si="226"/>
        <v>41784.789687500001</v>
      </c>
      <c r="T2864" s="15">
        <f t="shared" si="227"/>
        <v>41814.789687500001</v>
      </c>
      <c r="U2864">
        <f t="shared" si="228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9"/>
        <v>0</v>
      </c>
      <c r="P2865">
        <f t="shared" si="225"/>
        <v>20</v>
      </c>
      <c r="Q2865" s="11" t="s">
        <v>8315</v>
      </c>
      <c r="R2865" t="s">
        <v>8316</v>
      </c>
      <c r="S2865" s="15">
        <f t="shared" si="226"/>
        <v>41831.675034722226</v>
      </c>
      <c r="T2865" s="15">
        <f t="shared" si="227"/>
        <v>41891.675034722226</v>
      </c>
      <c r="U2865">
        <f t="shared" si="228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9"/>
        <v>2</v>
      </c>
      <c r="P2866">
        <f t="shared" si="225"/>
        <v>13.33</v>
      </c>
      <c r="Q2866" s="11" t="s">
        <v>8315</v>
      </c>
      <c r="R2866" t="s">
        <v>8316</v>
      </c>
      <c r="S2866" s="15">
        <f t="shared" si="226"/>
        <v>42172.613506944443</v>
      </c>
      <c r="T2866" s="15">
        <f t="shared" si="227"/>
        <v>42202.554166666669</v>
      </c>
      <c r="U2866">
        <f t="shared" si="228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9"/>
        <v>0</v>
      </c>
      <c r="P2867">
        <f t="shared" si="225"/>
        <v>0</v>
      </c>
      <c r="Q2867" s="11" t="s">
        <v>8315</v>
      </c>
      <c r="R2867" t="s">
        <v>8316</v>
      </c>
      <c r="S2867" s="15">
        <f t="shared" si="226"/>
        <v>41950.114108796297</v>
      </c>
      <c r="T2867" s="15">
        <f t="shared" si="227"/>
        <v>42010.114108796297</v>
      </c>
      <c r="U2867">
        <f t="shared" si="228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9"/>
        <v>1</v>
      </c>
      <c r="P2868">
        <f t="shared" si="225"/>
        <v>22.5</v>
      </c>
      <c r="Q2868" s="11" t="s">
        <v>8315</v>
      </c>
      <c r="R2868" t="s">
        <v>8316</v>
      </c>
      <c r="S2868" s="15">
        <f t="shared" si="226"/>
        <v>42627.955104166671</v>
      </c>
      <c r="T2868" s="15">
        <f t="shared" si="227"/>
        <v>42657.916666666672</v>
      </c>
      <c r="U2868">
        <f t="shared" si="228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9"/>
        <v>20</v>
      </c>
      <c r="P2869">
        <f t="shared" si="225"/>
        <v>50.4</v>
      </c>
      <c r="Q2869" s="11" t="s">
        <v>8315</v>
      </c>
      <c r="R2869" t="s">
        <v>8316</v>
      </c>
      <c r="S2869" s="15">
        <f t="shared" si="226"/>
        <v>42531.195277777777</v>
      </c>
      <c r="T2869" s="15">
        <f t="shared" si="227"/>
        <v>42555.166666666672</v>
      </c>
      <c r="U2869">
        <f t="shared" si="228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9"/>
        <v>42</v>
      </c>
      <c r="P2870">
        <f t="shared" si="225"/>
        <v>105.03</v>
      </c>
      <c r="Q2870" s="11" t="s">
        <v>8315</v>
      </c>
      <c r="R2870" t="s">
        <v>8316</v>
      </c>
      <c r="S2870" s="15">
        <f t="shared" si="226"/>
        <v>42618.827013888891</v>
      </c>
      <c r="T2870" s="15">
        <f t="shared" si="227"/>
        <v>42648.827013888891</v>
      </c>
      <c r="U2870">
        <f t="shared" si="228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9"/>
        <v>1</v>
      </c>
      <c r="P2871">
        <f t="shared" si="225"/>
        <v>35.4</v>
      </c>
      <c r="Q2871" s="11" t="s">
        <v>8315</v>
      </c>
      <c r="R2871" t="s">
        <v>8316</v>
      </c>
      <c r="S2871" s="15">
        <f t="shared" si="226"/>
        <v>42540.593530092592</v>
      </c>
      <c r="T2871" s="15">
        <f t="shared" si="227"/>
        <v>42570.593530092592</v>
      </c>
      <c r="U2871">
        <f t="shared" si="228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9"/>
        <v>15</v>
      </c>
      <c r="P2872">
        <f t="shared" si="225"/>
        <v>83.33</v>
      </c>
      <c r="Q2872" s="11" t="s">
        <v>8315</v>
      </c>
      <c r="R2872" t="s">
        <v>8316</v>
      </c>
      <c r="S2872" s="15">
        <f t="shared" si="226"/>
        <v>41746.189409722225</v>
      </c>
      <c r="T2872" s="15">
        <f t="shared" si="227"/>
        <v>41776.189409722225</v>
      </c>
      <c r="U2872">
        <f t="shared" si="228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9"/>
        <v>5</v>
      </c>
      <c r="P2873">
        <f t="shared" si="225"/>
        <v>35.92</v>
      </c>
      <c r="Q2873" s="11" t="s">
        <v>8315</v>
      </c>
      <c r="R2873" t="s">
        <v>8316</v>
      </c>
      <c r="S2873" s="15">
        <f t="shared" si="226"/>
        <v>41974.738576388889</v>
      </c>
      <c r="T2873" s="15">
        <f t="shared" si="227"/>
        <v>41994.738576388889</v>
      </c>
      <c r="U2873">
        <f t="shared" si="228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9"/>
        <v>0</v>
      </c>
      <c r="P2874">
        <f t="shared" si="225"/>
        <v>0</v>
      </c>
      <c r="Q2874" s="11" t="s">
        <v>8315</v>
      </c>
      <c r="R2874" t="s">
        <v>8316</v>
      </c>
      <c r="S2874" s="15">
        <f t="shared" si="226"/>
        <v>42115.11618055556</v>
      </c>
      <c r="T2874" s="15">
        <f t="shared" si="227"/>
        <v>42175.11618055556</v>
      </c>
      <c r="U2874">
        <f t="shared" si="228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9"/>
        <v>38</v>
      </c>
      <c r="P2875">
        <f t="shared" si="225"/>
        <v>119.13</v>
      </c>
      <c r="Q2875" s="11" t="s">
        <v>8315</v>
      </c>
      <c r="R2875" t="s">
        <v>8316</v>
      </c>
      <c r="S2875" s="15">
        <f t="shared" si="226"/>
        <v>42002.817488425921</v>
      </c>
      <c r="T2875" s="15">
        <f t="shared" si="227"/>
        <v>42032.817488425921</v>
      </c>
      <c r="U2875">
        <f t="shared" si="228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9"/>
        <v>5</v>
      </c>
      <c r="P2876">
        <f t="shared" si="225"/>
        <v>90.33</v>
      </c>
      <c r="Q2876" s="11" t="s">
        <v>8315</v>
      </c>
      <c r="R2876" t="s">
        <v>8316</v>
      </c>
      <c r="S2876" s="15">
        <f t="shared" si="226"/>
        <v>42722.84474537037</v>
      </c>
      <c r="T2876" s="15">
        <f t="shared" si="227"/>
        <v>42752.84474537037</v>
      </c>
      <c r="U2876">
        <f t="shared" si="228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9"/>
        <v>0</v>
      </c>
      <c r="P2877">
        <f t="shared" si="225"/>
        <v>2.33</v>
      </c>
      <c r="Q2877" s="11" t="s">
        <v>8315</v>
      </c>
      <c r="R2877" t="s">
        <v>8316</v>
      </c>
      <c r="S2877" s="15">
        <f t="shared" si="226"/>
        <v>42465.128391203703</v>
      </c>
      <c r="T2877" s="15">
        <f t="shared" si="227"/>
        <v>42495.128391203703</v>
      </c>
      <c r="U2877">
        <f t="shared" si="228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9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6"/>
        <v>42171.743969907402</v>
      </c>
      <c r="T2878" s="15">
        <f t="shared" si="227"/>
        <v>42201.743969907402</v>
      </c>
      <c r="U2878">
        <f t="shared" si="228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9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6"/>
        <v>42672.955138888887</v>
      </c>
      <c r="T2879" s="15">
        <f t="shared" si="227"/>
        <v>42704.708333333328</v>
      </c>
      <c r="U2879">
        <f t="shared" si="228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9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6"/>
        <v>42128.615682870368</v>
      </c>
      <c r="T2880" s="15">
        <f t="shared" si="227"/>
        <v>42188.615682870368</v>
      </c>
      <c r="U2880">
        <f t="shared" si="228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9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6"/>
        <v>42359.725243055553</v>
      </c>
      <c r="T2881" s="15">
        <f t="shared" si="227"/>
        <v>42389.725243055553</v>
      </c>
      <c r="U2881">
        <f t="shared" si="228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9"/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6"/>
        <v>42192.905694444446</v>
      </c>
      <c r="T2882" s="15">
        <f t="shared" si="227"/>
        <v>42236.711805555555</v>
      </c>
      <c r="U2882">
        <f t="shared" si="228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>
        <f t="shared" ref="P2883:P2946" si="230">IFERROR(ROUND(E2883/L2883,2),0)</f>
        <v>0</v>
      </c>
      <c r="Q2883" s="11" t="s">
        <v>8315</v>
      </c>
      <c r="R2883" t="s">
        <v>8316</v>
      </c>
      <c r="S2883" s="15">
        <f t="shared" ref="S2883:S2946" si="231">(((J2883/60)/60)/24)+DATE(1970,1,1)</f>
        <v>41916.597638888888</v>
      </c>
      <c r="T2883" s="15">
        <f t="shared" ref="T2883:T2946" si="232">(((I2883/60)/60)/24)+DATE(1970,1,1)</f>
        <v>41976.639305555553</v>
      </c>
      <c r="U2883">
        <f t="shared" ref="U2883:U2946" si="233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30"/>
        <v>63</v>
      </c>
      <c r="Q2884" s="11" t="s">
        <v>8315</v>
      </c>
      <c r="R2884" t="s">
        <v>8316</v>
      </c>
      <c r="S2884" s="15">
        <f t="shared" si="231"/>
        <v>42461.596273148149</v>
      </c>
      <c r="T2884" s="15">
        <f t="shared" si="232"/>
        <v>42491.596273148149</v>
      </c>
      <c r="U2884">
        <f t="shared" si="233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30"/>
        <v>381.6</v>
      </c>
      <c r="Q2885" s="11" t="s">
        <v>8315</v>
      </c>
      <c r="R2885" t="s">
        <v>8316</v>
      </c>
      <c r="S2885" s="15">
        <f t="shared" si="231"/>
        <v>42370.90320601852</v>
      </c>
      <c r="T2885" s="15">
        <f t="shared" si="232"/>
        <v>42406.207638888889</v>
      </c>
      <c r="U2885">
        <f t="shared" si="233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30"/>
        <v>46.25</v>
      </c>
      <c r="Q2886" s="11" t="s">
        <v>8315</v>
      </c>
      <c r="R2886" t="s">
        <v>8316</v>
      </c>
      <c r="S2886" s="15">
        <f t="shared" si="231"/>
        <v>41948.727256944447</v>
      </c>
      <c r="T2886" s="15">
        <f t="shared" si="232"/>
        <v>41978.727256944447</v>
      </c>
      <c r="U2886">
        <f t="shared" si="233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30"/>
        <v>26</v>
      </c>
      <c r="Q2887" s="11" t="s">
        <v>8315</v>
      </c>
      <c r="R2887" t="s">
        <v>8316</v>
      </c>
      <c r="S2887" s="15">
        <f t="shared" si="231"/>
        <v>42047.07640046296</v>
      </c>
      <c r="T2887" s="15">
        <f t="shared" si="232"/>
        <v>42077.034733796296</v>
      </c>
      <c r="U2887">
        <f t="shared" si="233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30"/>
        <v>10</v>
      </c>
      <c r="Q2888" s="11" t="s">
        <v>8315</v>
      </c>
      <c r="R2888" t="s">
        <v>8316</v>
      </c>
      <c r="S2888" s="15">
        <f t="shared" si="231"/>
        <v>42261.632916666669</v>
      </c>
      <c r="T2888" s="15">
        <f t="shared" si="232"/>
        <v>42266.165972222225</v>
      </c>
      <c r="U2888">
        <f t="shared" si="233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30"/>
        <v>5</v>
      </c>
      <c r="Q2889" s="11" t="s">
        <v>8315</v>
      </c>
      <c r="R2889" t="s">
        <v>8316</v>
      </c>
      <c r="S2889" s="15">
        <f t="shared" si="231"/>
        <v>41985.427361111113</v>
      </c>
      <c r="T2889" s="15">
        <f t="shared" si="232"/>
        <v>42015.427361111113</v>
      </c>
      <c r="U2889">
        <f t="shared" si="233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30"/>
        <v>0</v>
      </c>
      <c r="Q2890" s="11" t="s">
        <v>8315</v>
      </c>
      <c r="R2890" t="s">
        <v>8316</v>
      </c>
      <c r="S2890" s="15">
        <f t="shared" si="231"/>
        <v>41922.535185185188</v>
      </c>
      <c r="T2890" s="15">
        <f t="shared" si="232"/>
        <v>41930.207638888889</v>
      </c>
      <c r="U2890">
        <f t="shared" si="233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30"/>
        <v>81.569999999999993</v>
      </c>
      <c r="Q2891" s="11" t="s">
        <v>8315</v>
      </c>
      <c r="R2891" t="s">
        <v>8316</v>
      </c>
      <c r="S2891" s="15">
        <f t="shared" si="231"/>
        <v>41850.863252314812</v>
      </c>
      <c r="T2891" s="15">
        <f t="shared" si="232"/>
        <v>41880.863252314812</v>
      </c>
      <c r="U2891">
        <f t="shared" si="233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30"/>
        <v>7</v>
      </c>
      <c r="Q2892" s="11" t="s">
        <v>8315</v>
      </c>
      <c r="R2892" t="s">
        <v>8316</v>
      </c>
      <c r="S2892" s="15">
        <f t="shared" si="231"/>
        <v>41831.742962962962</v>
      </c>
      <c r="T2892" s="15">
        <f t="shared" si="232"/>
        <v>41860.125</v>
      </c>
      <c r="U2892">
        <f t="shared" si="233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30"/>
        <v>27.3</v>
      </c>
      <c r="Q2893" s="11" t="s">
        <v>8315</v>
      </c>
      <c r="R2893" t="s">
        <v>8316</v>
      </c>
      <c r="S2893" s="15">
        <f t="shared" si="231"/>
        <v>42415.883425925931</v>
      </c>
      <c r="T2893" s="15">
        <f t="shared" si="232"/>
        <v>42475.84175925926</v>
      </c>
      <c r="U2893">
        <f t="shared" si="233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30"/>
        <v>29.41</v>
      </c>
      <c r="Q2894" s="11" t="s">
        <v>8315</v>
      </c>
      <c r="R2894" t="s">
        <v>8316</v>
      </c>
      <c r="S2894" s="15">
        <f t="shared" si="231"/>
        <v>41869.714166666665</v>
      </c>
      <c r="T2894" s="15">
        <f t="shared" si="232"/>
        <v>41876.875</v>
      </c>
      <c r="U2894">
        <f t="shared" si="233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30"/>
        <v>12.5</v>
      </c>
      <c r="Q2895" s="11" t="s">
        <v>8315</v>
      </c>
      <c r="R2895" t="s">
        <v>8316</v>
      </c>
      <c r="S2895" s="15">
        <f t="shared" si="231"/>
        <v>41953.773090277777</v>
      </c>
      <c r="T2895" s="15">
        <f t="shared" si="232"/>
        <v>42013.083333333328</v>
      </c>
      <c r="U2895">
        <f t="shared" si="233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30"/>
        <v>0</v>
      </c>
      <c r="Q2896" s="11" t="s">
        <v>8315</v>
      </c>
      <c r="R2896" t="s">
        <v>8316</v>
      </c>
      <c r="S2896" s="15">
        <f t="shared" si="231"/>
        <v>42037.986284722225</v>
      </c>
      <c r="T2896" s="15">
        <f t="shared" si="232"/>
        <v>42097.944618055553</v>
      </c>
      <c r="U2896">
        <f t="shared" si="233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30"/>
        <v>5.75</v>
      </c>
      <c r="Q2897" s="11" t="s">
        <v>8315</v>
      </c>
      <c r="R2897" t="s">
        <v>8316</v>
      </c>
      <c r="S2897" s="15">
        <f t="shared" si="231"/>
        <v>41811.555462962962</v>
      </c>
      <c r="T2897" s="15">
        <f t="shared" si="232"/>
        <v>41812.875</v>
      </c>
      <c r="U2897">
        <f t="shared" si="233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30"/>
        <v>52.08</v>
      </c>
      <c r="Q2898" s="11" t="s">
        <v>8315</v>
      </c>
      <c r="R2898" t="s">
        <v>8316</v>
      </c>
      <c r="S2898" s="15">
        <f t="shared" si="231"/>
        <v>42701.908807870372</v>
      </c>
      <c r="T2898" s="15">
        <f t="shared" si="232"/>
        <v>42716.25</v>
      </c>
      <c r="U2898">
        <f t="shared" si="233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30"/>
        <v>183.33</v>
      </c>
      <c r="Q2899" s="11" t="s">
        <v>8315</v>
      </c>
      <c r="R2899" t="s">
        <v>8316</v>
      </c>
      <c r="S2899" s="15">
        <f t="shared" si="231"/>
        <v>42258.646504629629</v>
      </c>
      <c r="T2899" s="15">
        <f t="shared" si="232"/>
        <v>42288.645196759258</v>
      </c>
      <c r="U2899">
        <f t="shared" si="233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30"/>
        <v>26.33</v>
      </c>
      <c r="Q2900" s="11" t="s">
        <v>8315</v>
      </c>
      <c r="R2900" t="s">
        <v>8316</v>
      </c>
      <c r="S2900" s="15">
        <f t="shared" si="231"/>
        <v>42278.664965277778</v>
      </c>
      <c r="T2900" s="15">
        <f t="shared" si="232"/>
        <v>42308.664965277778</v>
      </c>
      <c r="U2900">
        <f t="shared" si="233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30"/>
        <v>0</v>
      </c>
      <c r="Q2901" s="11" t="s">
        <v>8315</v>
      </c>
      <c r="R2901" t="s">
        <v>8316</v>
      </c>
      <c r="S2901" s="15">
        <f t="shared" si="231"/>
        <v>42515.078217592592</v>
      </c>
      <c r="T2901" s="15">
        <f t="shared" si="232"/>
        <v>42575.078217592592</v>
      </c>
      <c r="U2901">
        <f t="shared" si="233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30"/>
        <v>486.43</v>
      </c>
      <c r="Q2902" s="11" t="s">
        <v>8315</v>
      </c>
      <c r="R2902" t="s">
        <v>8316</v>
      </c>
      <c r="S2902" s="15">
        <f t="shared" si="231"/>
        <v>41830.234166666669</v>
      </c>
      <c r="T2902" s="15">
        <f t="shared" si="232"/>
        <v>41860.234166666669</v>
      </c>
      <c r="U2902">
        <f t="shared" si="233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30"/>
        <v>3</v>
      </c>
      <c r="Q2903" s="11" t="s">
        <v>8315</v>
      </c>
      <c r="R2903" t="s">
        <v>8316</v>
      </c>
      <c r="S2903" s="15">
        <f t="shared" si="231"/>
        <v>41982.904386574075</v>
      </c>
      <c r="T2903" s="15">
        <f t="shared" si="232"/>
        <v>42042.904386574075</v>
      </c>
      <c r="U2903">
        <f t="shared" si="233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30"/>
        <v>25</v>
      </c>
      <c r="Q2904" s="11" t="s">
        <v>8315</v>
      </c>
      <c r="R2904" t="s">
        <v>8316</v>
      </c>
      <c r="S2904" s="15">
        <f t="shared" si="231"/>
        <v>42210.439768518518</v>
      </c>
      <c r="T2904" s="15">
        <f t="shared" si="232"/>
        <v>42240.439768518518</v>
      </c>
      <c r="U2904">
        <f t="shared" si="233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30"/>
        <v>9.75</v>
      </c>
      <c r="Q2905" s="11" t="s">
        <v>8315</v>
      </c>
      <c r="R2905" t="s">
        <v>8316</v>
      </c>
      <c r="S2905" s="15">
        <f t="shared" si="231"/>
        <v>42196.166874999995</v>
      </c>
      <c r="T2905" s="15">
        <f t="shared" si="232"/>
        <v>42256.166874999995</v>
      </c>
      <c r="U2905">
        <f t="shared" si="233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30"/>
        <v>18.75</v>
      </c>
      <c r="Q2906" s="11" t="s">
        <v>8315</v>
      </c>
      <c r="R2906" t="s">
        <v>8316</v>
      </c>
      <c r="S2906" s="15">
        <f t="shared" si="231"/>
        <v>41940.967951388891</v>
      </c>
      <c r="T2906" s="15">
        <f t="shared" si="232"/>
        <v>41952.5</v>
      </c>
      <c r="U2906">
        <f t="shared" si="233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30"/>
        <v>36.590000000000003</v>
      </c>
      <c r="Q2907" s="11" t="s">
        <v>8315</v>
      </c>
      <c r="R2907" t="s">
        <v>8316</v>
      </c>
      <c r="S2907" s="15">
        <f t="shared" si="231"/>
        <v>42606.056863425925</v>
      </c>
      <c r="T2907" s="15">
        <f t="shared" si="232"/>
        <v>42620.056863425925</v>
      </c>
      <c r="U2907">
        <f t="shared" si="233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30"/>
        <v>80.709999999999994</v>
      </c>
      <c r="Q2908" s="11" t="s">
        <v>8315</v>
      </c>
      <c r="R2908" t="s">
        <v>8316</v>
      </c>
      <c r="S2908" s="15">
        <f t="shared" si="231"/>
        <v>42199.648912037039</v>
      </c>
      <c r="T2908" s="15">
        <f t="shared" si="232"/>
        <v>42217.041666666672</v>
      </c>
      <c r="U2908">
        <f t="shared" si="233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30"/>
        <v>1</v>
      </c>
      <c r="Q2909" s="11" t="s">
        <v>8315</v>
      </c>
      <c r="R2909" t="s">
        <v>8316</v>
      </c>
      <c r="S2909" s="15">
        <f t="shared" si="231"/>
        <v>42444.877743055549</v>
      </c>
      <c r="T2909" s="15">
        <f t="shared" si="232"/>
        <v>42504.877743055549</v>
      </c>
      <c r="U2909">
        <f t="shared" si="233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30"/>
        <v>52.8</v>
      </c>
      <c r="Q2910" s="11" t="s">
        <v>8315</v>
      </c>
      <c r="R2910" t="s">
        <v>8316</v>
      </c>
      <c r="S2910" s="15">
        <f t="shared" si="231"/>
        <v>42499.731701388882</v>
      </c>
      <c r="T2910" s="15">
        <f t="shared" si="232"/>
        <v>42529.731701388882</v>
      </c>
      <c r="U2910">
        <f t="shared" si="233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234">ROUND(E2911/D2911*100,0)</f>
        <v>0</v>
      </c>
      <c r="P2911">
        <f t="shared" si="230"/>
        <v>20</v>
      </c>
      <c r="Q2911" s="11" t="s">
        <v>8315</v>
      </c>
      <c r="R2911" t="s">
        <v>8316</v>
      </c>
      <c r="S2911" s="15">
        <f t="shared" si="231"/>
        <v>41929.266215277778</v>
      </c>
      <c r="T2911" s="15">
        <f t="shared" si="232"/>
        <v>41968.823611111111</v>
      </c>
      <c r="U2911">
        <f t="shared" si="233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4"/>
        <v>0</v>
      </c>
      <c r="P2912">
        <f t="shared" si="230"/>
        <v>1</v>
      </c>
      <c r="Q2912" s="11" t="s">
        <v>8315</v>
      </c>
      <c r="R2912" t="s">
        <v>8316</v>
      </c>
      <c r="S2912" s="15">
        <f t="shared" si="231"/>
        <v>42107.841284722221</v>
      </c>
      <c r="T2912" s="15">
        <f t="shared" si="232"/>
        <v>42167.841284722221</v>
      </c>
      <c r="U2912">
        <f t="shared" si="233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4"/>
        <v>37</v>
      </c>
      <c r="P2913">
        <f t="shared" si="230"/>
        <v>46.93</v>
      </c>
      <c r="Q2913" s="11" t="s">
        <v>8315</v>
      </c>
      <c r="R2913" t="s">
        <v>8316</v>
      </c>
      <c r="S2913" s="15">
        <f t="shared" si="231"/>
        <v>42142.768819444449</v>
      </c>
      <c r="T2913" s="15">
        <f t="shared" si="232"/>
        <v>42182.768819444449</v>
      </c>
      <c r="U2913">
        <f t="shared" si="233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4"/>
        <v>14</v>
      </c>
      <c r="P2914">
        <f t="shared" si="230"/>
        <v>78.08</v>
      </c>
      <c r="Q2914" s="11" t="s">
        <v>8315</v>
      </c>
      <c r="R2914" t="s">
        <v>8316</v>
      </c>
      <c r="S2914" s="15">
        <f t="shared" si="231"/>
        <v>42354.131643518514</v>
      </c>
      <c r="T2914" s="15">
        <f t="shared" si="232"/>
        <v>42384.131643518514</v>
      </c>
      <c r="U2914">
        <f t="shared" si="233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4"/>
        <v>0</v>
      </c>
      <c r="P2915">
        <f t="shared" si="230"/>
        <v>1</v>
      </c>
      <c r="Q2915" s="11" t="s">
        <v>8315</v>
      </c>
      <c r="R2915" t="s">
        <v>8316</v>
      </c>
      <c r="S2915" s="15">
        <f t="shared" si="231"/>
        <v>41828.922905092593</v>
      </c>
      <c r="T2915" s="15">
        <f t="shared" si="232"/>
        <v>41888.922905092593</v>
      </c>
      <c r="U2915">
        <f t="shared" si="233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4"/>
        <v>0</v>
      </c>
      <c r="P2916">
        <f t="shared" si="230"/>
        <v>1</v>
      </c>
      <c r="Q2916" s="11" t="s">
        <v>8315</v>
      </c>
      <c r="R2916" t="s">
        <v>8316</v>
      </c>
      <c r="S2916" s="15">
        <f t="shared" si="231"/>
        <v>42017.907337962963</v>
      </c>
      <c r="T2916" s="15">
        <f t="shared" si="232"/>
        <v>42077.865671296298</v>
      </c>
      <c r="U2916">
        <f t="shared" si="233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4"/>
        <v>61</v>
      </c>
      <c r="P2917">
        <f t="shared" si="230"/>
        <v>203.67</v>
      </c>
      <c r="Q2917" s="11" t="s">
        <v>8315</v>
      </c>
      <c r="R2917" t="s">
        <v>8316</v>
      </c>
      <c r="S2917" s="15">
        <f t="shared" si="231"/>
        <v>42415.398032407407</v>
      </c>
      <c r="T2917" s="15">
        <f t="shared" si="232"/>
        <v>42445.356365740736</v>
      </c>
      <c r="U2917">
        <f t="shared" si="233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4"/>
        <v>8</v>
      </c>
      <c r="P2918">
        <f t="shared" si="230"/>
        <v>20.71</v>
      </c>
      <c r="Q2918" s="11" t="s">
        <v>8315</v>
      </c>
      <c r="R2918" t="s">
        <v>8316</v>
      </c>
      <c r="S2918" s="15">
        <f t="shared" si="231"/>
        <v>41755.476724537039</v>
      </c>
      <c r="T2918" s="15">
        <f t="shared" si="232"/>
        <v>41778.476724537039</v>
      </c>
      <c r="U2918">
        <f t="shared" si="233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4"/>
        <v>22</v>
      </c>
      <c r="P2919">
        <f t="shared" si="230"/>
        <v>48.56</v>
      </c>
      <c r="Q2919" s="11" t="s">
        <v>8315</v>
      </c>
      <c r="R2919" t="s">
        <v>8316</v>
      </c>
      <c r="S2919" s="15">
        <f t="shared" si="231"/>
        <v>42245.234340277777</v>
      </c>
      <c r="T2919" s="15">
        <f t="shared" si="232"/>
        <v>42263.234340277777</v>
      </c>
      <c r="U2919">
        <f t="shared" si="233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4"/>
        <v>27</v>
      </c>
      <c r="P2920">
        <f t="shared" si="230"/>
        <v>68.099999999999994</v>
      </c>
      <c r="Q2920" s="11" t="s">
        <v>8315</v>
      </c>
      <c r="R2920" t="s">
        <v>8316</v>
      </c>
      <c r="S2920" s="15">
        <f t="shared" si="231"/>
        <v>42278.629710648151</v>
      </c>
      <c r="T2920" s="15">
        <f t="shared" si="232"/>
        <v>42306.629710648151</v>
      </c>
      <c r="U2920">
        <f t="shared" si="233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4"/>
        <v>9</v>
      </c>
      <c r="P2921">
        <f t="shared" si="230"/>
        <v>8.5</v>
      </c>
      <c r="Q2921" s="11" t="s">
        <v>8315</v>
      </c>
      <c r="R2921" t="s">
        <v>8316</v>
      </c>
      <c r="S2921" s="15">
        <f t="shared" si="231"/>
        <v>41826.61954861111</v>
      </c>
      <c r="T2921" s="15">
        <f t="shared" si="232"/>
        <v>41856.61954861111</v>
      </c>
      <c r="U2921">
        <f t="shared" si="233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4"/>
        <v>27</v>
      </c>
      <c r="P2922">
        <f t="shared" si="230"/>
        <v>51.62</v>
      </c>
      <c r="Q2922" s="11" t="s">
        <v>8315</v>
      </c>
      <c r="R2922" t="s">
        <v>8316</v>
      </c>
      <c r="S2922" s="15">
        <f t="shared" si="231"/>
        <v>42058.792476851857</v>
      </c>
      <c r="T2922" s="15">
        <f t="shared" si="232"/>
        <v>42088.750810185185</v>
      </c>
      <c r="U2922">
        <f t="shared" si="233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4"/>
        <v>129</v>
      </c>
      <c r="P2923">
        <f t="shared" si="230"/>
        <v>43</v>
      </c>
      <c r="Q2923" s="11" t="s">
        <v>8315</v>
      </c>
      <c r="R2923" t="s">
        <v>8357</v>
      </c>
      <c r="S2923" s="15">
        <f t="shared" si="231"/>
        <v>41877.886620370373</v>
      </c>
      <c r="T2923" s="15">
        <f t="shared" si="232"/>
        <v>41907.886620370373</v>
      </c>
      <c r="U2923">
        <f t="shared" si="233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4"/>
        <v>100</v>
      </c>
      <c r="P2924">
        <f t="shared" si="230"/>
        <v>83.33</v>
      </c>
      <c r="Q2924" s="11" t="s">
        <v>8315</v>
      </c>
      <c r="R2924" t="s">
        <v>8357</v>
      </c>
      <c r="S2924" s="15">
        <f t="shared" si="231"/>
        <v>42097.874155092592</v>
      </c>
      <c r="T2924" s="15">
        <f t="shared" si="232"/>
        <v>42142.874155092592</v>
      </c>
      <c r="U2924">
        <f t="shared" si="233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4"/>
        <v>100</v>
      </c>
      <c r="P2925">
        <f t="shared" si="230"/>
        <v>30</v>
      </c>
      <c r="Q2925" s="11" t="s">
        <v>8315</v>
      </c>
      <c r="R2925" t="s">
        <v>8357</v>
      </c>
      <c r="S2925" s="15">
        <f t="shared" si="231"/>
        <v>42013.15253472222</v>
      </c>
      <c r="T2925" s="15">
        <f t="shared" si="232"/>
        <v>42028.125</v>
      </c>
      <c r="U2925">
        <f t="shared" si="233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4"/>
        <v>103</v>
      </c>
      <c r="P2926">
        <f t="shared" si="230"/>
        <v>175.51</v>
      </c>
      <c r="Q2926" s="11" t="s">
        <v>8315</v>
      </c>
      <c r="R2926" t="s">
        <v>8357</v>
      </c>
      <c r="S2926" s="15">
        <f t="shared" si="231"/>
        <v>42103.556828703702</v>
      </c>
      <c r="T2926" s="15">
        <f t="shared" si="232"/>
        <v>42133.165972222225</v>
      </c>
      <c r="U2926">
        <f t="shared" si="233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4"/>
        <v>102</v>
      </c>
      <c r="P2927">
        <f t="shared" si="230"/>
        <v>231.66</v>
      </c>
      <c r="Q2927" s="11" t="s">
        <v>8315</v>
      </c>
      <c r="R2927" t="s">
        <v>8357</v>
      </c>
      <c r="S2927" s="15">
        <f t="shared" si="231"/>
        <v>41863.584120370368</v>
      </c>
      <c r="T2927" s="15">
        <f t="shared" si="232"/>
        <v>41893.584120370368</v>
      </c>
      <c r="U2927">
        <f t="shared" si="233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4"/>
        <v>125</v>
      </c>
      <c r="P2928">
        <f t="shared" si="230"/>
        <v>75</v>
      </c>
      <c r="Q2928" s="11" t="s">
        <v>8315</v>
      </c>
      <c r="R2928" t="s">
        <v>8357</v>
      </c>
      <c r="S2928" s="15">
        <f t="shared" si="231"/>
        <v>42044.765960648147</v>
      </c>
      <c r="T2928" s="15">
        <f t="shared" si="232"/>
        <v>42058.765960648147</v>
      </c>
      <c r="U2928">
        <f t="shared" si="233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4"/>
        <v>131</v>
      </c>
      <c r="P2929">
        <f t="shared" si="230"/>
        <v>112.14</v>
      </c>
      <c r="Q2929" s="11" t="s">
        <v>8315</v>
      </c>
      <c r="R2929" t="s">
        <v>8357</v>
      </c>
      <c r="S2929" s="15">
        <f t="shared" si="231"/>
        <v>41806.669317129628</v>
      </c>
      <c r="T2929" s="15">
        <f t="shared" si="232"/>
        <v>41835.208333333336</v>
      </c>
      <c r="U2929">
        <f t="shared" si="233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4"/>
        <v>100</v>
      </c>
      <c r="P2930">
        <f t="shared" si="230"/>
        <v>41.67</v>
      </c>
      <c r="Q2930" s="11" t="s">
        <v>8315</v>
      </c>
      <c r="R2930" t="s">
        <v>8357</v>
      </c>
      <c r="S2930" s="15">
        <f t="shared" si="231"/>
        <v>42403.998217592598</v>
      </c>
      <c r="T2930" s="15">
        <f t="shared" si="232"/>
        <v>42433.998217592598</v>
      </c>
      <c r="U2930">
        <f t="shared" si="233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4"/>
        <v>102</v>
      </c>
      <c r="P2931">
        <f t="shared" si="230"/>
        <v>255.17</v>
      </c>
      <c r="Q2931" s="11" t="s">
        <v>8315</v>
      </c>
      <c r="R2931" t="s">
        <v>8357</v>
      </c>
      <c r="S2931" s="15">
        <f t="shared" si="231"/>
        <v>41754.564328703702</v>
      </c>
      <c r="T2931" s="15">
        <f t="shared" si="232"/>
        <v>41784.564328703702</v>
      </c>
      <c r="U2931">
        <f t="shared" si="233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4"/>
        <v>101</v>
      </c>
      <c r="P2932">
        <f t="shared" si="230"/>
        <v>162.77000000000001</v>
      </c>
      <c r="Q2932" s="11" t="s">
        <v>8315</v>
      </c>
      <c r="R2932" t="s">
        <v>8357</v>
      </c>
      <c r="S2932" s="15">
        <f t="shared" si="231"/>
        <v>42101.584074074075</v>
      </c>
      <c r="T2932" s="15">
        <f t="shared" si="232"/>
        <v>42131.584074074075</v>
      </c>
      <c r="U2932">
        <f t="shared" si="233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4"/>
        <v>106</v>
      </c>
      <c r="P2933">
        <f t="shared" si="230"/>
        <v>88.33</v>
      </c>
      <c r="Q2933" s="11" t="s">
        <v>8315</v>
      </c>
      <c r="R2933" t="s">
        <v>8357</v>
      </c>
      <c r="S2933" s="15">
        <f t="shared" si="231"/>
        <v>41872.291238425925</v>
      </c>
      <c r="T2933" s="15">
        <f t="shared" si="232"/>
        <v>41897.255555555559</v>
      </c>
      <c r="U2933">
        <f t="shared" si="233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4"/>
        <v>105</v>
      </c>
      <c r="P2934">
        <f t="shared" si="230"/>
        <v>85.74</v>
      </c>
      <c r="Q2934" s="11" t="s">
        <v>8315</v>
      </c>
      <c r="R2934" t="s">
        <v>8357</v>
      </c>
      <c r="S2934" s="15">
        <f t="shared" si="231"/>
        <v>42025.164780092593</v>
      </c>
      <c r="T2934" s="15">
        <f t="shared" si="232"/>
        <v>42056.458333333328</v>
      </c>
      <c r="U2934">
        <f t="shared" si="233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4"/>
        <v>103</v>
      </c>
      <c r="P2935">
        <f t="shared" si="230"/>
        <v>47.57</v>
      </c>
      <c r="Q2935" s="11" t="s">
        <v>8315</v>
      </c>
      <c r="R2935" t="s">
        <v>8357</v>
      </c>
      <c r="S2935" s="15">
        <f t="shared" si="231"/>
        <v>42495.956631944442</v>
      </c>
      <c r="T2935" s="15">
        <f t="shared" si="232"/>
        <v>42525.956631944442</v>
      </c>
      <c r="U2935">
        <f t="shared" si="233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4"/>
        <v>108</v>
      </c>
      <c r="P2936">
        <f t="shared" si="230"/>
        <v>72.97</v>
      </c>
      <c r="Q2936" s="11" t="s">
        <v>8315</v>
      </c>
      <c r="R2936" t="s">
        <v>8357</v>
      </c>
      <c r="S2936" s="15">
        <f t="shared" si="231"/>
        <v>41775.636157407411</v>
      </c>
      <c r="T2936" s="15">
        <f t="shared" si="232"/>
        <v>41805.636157407411</v>
      </c>
      <c r="U2936">
        <f t="shared" si="233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4"/>
        <v>101</v>
      </c>
      <c r="P2937">
        <f t="shared" si="230"/>
        <v>90.54</v>
      </c>
      <c r="Q2937" s="11" t="s">
        <v>8315</v>
      </c>
      <c r="R2937" t="s">
        <v>8357</v>
      </c>
      <c r="S2937" s="15">
        <f t="shared" si="231"/>
        <v>42553.583425925928</v>
      </c>
      <c r="T2937" s="15">
        <f t="shared" si="232"/>
        <v>42611.708333333328</v>
      </c>
      <c r="U2937">
        <f t="shared" si="233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4"/>
        <v>128</v>
      </c>
      <c r="P2938">
        <f t="shared" si="230"/>
        <v>37.65</v>
      </c>
      <c r="Q2938" s="11" t="s">
        <v>8315</v>
      </c>
      <c r="R2938" t="s">
        <v>8357</v>
      </c>
      <c r="S2938" s="15">
        <f t="shared" si="231"/>
        <v>41912.650729166664</v>
      </c>
      <c r="T2938" s="15">
        <f t="shared" si="232"/>
        <v>41925.207638888889</v>
      </c>
      <c r="U2938">
        <f t="shared" si="233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4"/>
        <v>133</v>
      </c>
      <c r="P2939">
        <f t="shared" si="230"/>
        <v>36.36</v>
      </c>
      <c r="Q2939" s="11" t="s">
        <v>8315</v>
      </c>
      <c r="R2939" t="s">
        <v>8357</v>
      </c>
      <c r="S2939" s="15">
        <f t="shared" si="231"/>
        <v>41803.457326388889</v>
      </c>
      <c r="T2939" s="15">
        <f t="shared" si="232"/>
        <v>41833.457326388889</v>
      </c>
      <c r="U2939">
        <f t="shared" si="233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4"/>
        <v>101</v>
      </c>
      <c r="P2940">
        <f t="shared" si="230"/>
        <v>126.72</v>
      </c>
      <c r="Q2940" s="11" t="s">
        <v>8315</v>
      </c>
      <c r="R2940" t="s">
        <v>8357</v>
      </c>
      <c r="S2940" s="15">
        <f t="shared" si="231"/>
        <v>42004.703865740739</v>
      </c>
      <c r="T2940" s="15">
        <f t="shared" si="232"/>
        <v>42034.703865740739</v>
      </c>
      <c r="U2940">
        <f t="shared" si="233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4"/>
        <v>103</v>
      </c>
      <c r="P2941">
        <f t="shared" si="230"/>
        <v>329.2</v>
      </c>
      <c r="Q2941" s="11" t="s">
        <v>8315</v>
      </c>
      <c r="R2941" t="s">
        <v>8357</v>
      </c>
      <c r="S2941" s="15">
        <f t="shared" si="231"/>
        <v>41845.809166666666</v>
      </c>
      <c r="T2941" s="15">
        <f t="shared" si="232"/>
        <v>41879.041666666664</v>
      </c>
      <c r="U2941">
        <f t="shared" si="233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4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31"/>
        <v>41982.773356481484</v>
      </c>
      <c r="T2942" s="15">
        <f t="shared" si="232"/>
        <v>42022.773356481484</v>
      </c>
      <c r="U2942">
        <f t="shared" si="233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4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31"/>
        <v>42034.960127314815</v>
      </c>
      <c r="T2943" s="15">
        <f t="shared" si="232"/>
        <v>42064.960127314815</v>
      </c>
      <c r="U2943">
        <f t="shared" si="233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4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31"/>
        <v>42334.803923611107</v>
      </c>
      <c r="T2944" s="15">
        <f t="shared" si="232"/>
        <v>42354.845833333333</v>
      </c>
      <c r="U2944">
        <f t="shared" si="233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4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31"/>
        <v>42077.129398148143</v>
      </c>
      <c r="T2945" s="15">
        <f t="shared" si="232"/>
        <v>42107.129398148143</v>
      </c>
      <c r="U2945">
        <f t="shared" si="233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4"/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31"/>
        <v>42132.9143287037</v>
      </c>
      <c r="T2946" s="15">
        <f t="shared" si="232"/>
        <v>42162.9143287037</v>
      </c>
      <c r="U2946">
        <f t="shared" si="233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>
        <f t="shared" ref="P2947:P3010" si="235">IFERROR(ROUND(E2947/L2947,2),0)</f>
        <v>0</v>
      </c>
      <c r="Q2947" s="11" t="s">
        <v>8315</v>
      </c>
      <c r="R2947" t="s">
        <v>8355</v>
      </c>
      <c r="S2947" s="15">
        <f t="shared" ref="S2947:S3010" si="236">(((J2947/60)/60)/24)+DATE(1970,1,1)</f>
        <v>42118.139583333337</v>
      </c>
      <c r="T2947" s="15">
        <f t="shared" ref="T2947:T3010" si="237">(((I2947/60)/60)/24)+DATE(1970,1,1)</f>
        <v>42148.139583333337</v>
      </c>
      <c r="U2947">
        <f t="shared" ref="U2947:U3010" si="238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1" t="s">
        <v>8315</v>
      </c>
      <c r="R2948" t="s">
        <v>8355</v>
      </c>
      <c r="S2948" s="15">
        <f t="shared" si="236"/>
        <v>42567.531157407408</v>
      </c>
      <c r="T2948" s="15">
        <f t="shared" si="237"/>
        <v>42597.531157407408</v>
      </c>
      <c r="U2948">
        <f t="shared" si="238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1" t="s">
        <v>8315</v>
      </c>
      <c r="R2949" t="s">
        <v>8355</v>
      </c>
      <c r="S2949" s="15">
        <f t="shared" si="236"/>
        <v>42649.562118055561</v>
      </c>
      <c r="T2949" s="15">
        <f t="shared" si="237"/>
        <v>42698.715972222228</v>
      </c>
      <c r="U2949">
        <f t="shared" si="238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1" t="s">
        <v>8315</v>
      </c>
      <c r="R2950" t="s">
        <v>8355</v>
      </c>
      <c r="S2950" s="15">
        <f t="shared" si="236"/>
        <v>42097.649224537032</v>
      </c>
      <c r="T2950" s="15">
        <f t="shared" si="237"/>
        <v>42157.649224537032</v>
      </c>
      <c r="U2950">
        <f t="shared" si="238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1" t="s">
        <v>8315</v>
      </c>
      <c r="R2951" t="s">
        <v>8355</v>
      </c>
      <c r="S2951" s="15">
        <f t="shared" si="236"/>
        <v>42297.823113425926</v>
      </c>
      <c r="T2951" s="15">
        <f t="shared" si="237"/>
        <v>42327.864780092597</v>
      </c>
      <c r="U2951">
        <f t="shared" si="238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1" t="s">
        <v>8315</v>
      </c>
      <c r="R2952" t="s">
        <v>8355</v>
      </c>
      <c r="S2952" s="15">
        <f t="shared" si="236"/>
        <v>42362.36518518519</v>
      </c>
      <c r="T2952" s="15">
        <f t="shared" si="237"/>
        <v>42392.36518518519</v>
      </c>
      <c r="U2952">
        <f t="shared" si="238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1" t="s">
        <v>8315</v>
      </c>
      <c r="R2953" t="s">
        <v>8355</v>
      </c>
      <c r="S2953" s="15">
        <f t="shared" si="236"/>
        <v>41872.802928240737</v>
      </c>
      <c r="T2953" s="15">
        <f t="shared" si="237"/>
        <v>41917.802928240737</v>
      </c>
      <c r="U2953">
        <f t="shared" si="238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1" t="s">
        <v>8315</v>
      </c>
      <c r="R2954" t="s">
        <v>8355</v>
      </c>
      <c r="S2954" s="15">
        <f t="shared" si="236"/>
        <v>42628.690266203703</v>
      </c>
      <c r="T2954" s="15">
        <f t="shared" si="237"/>
        <v>42660.166666666672</v>
      </c>
      <c r="U2954">
        <f t="shared" si="238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1" t="s">
        <v>8315</v>
      </c>
      <c r="R2955" t="s">
        <v>8355</v>
      </c>
      <c r="S2955" s="15">
        <f t="shared" si="236"/>
        <v>42255.791909722218</v>
      </c>
      <c r="T2955" s="15">
        <f t="shared" si="237"/>
        <v>42285.791909722218</v>
      </c>
      <c r="U2955">
        <f t="shared" si="238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1" t="s">
        <v>8315</v>
      </c>
      <c r="R2956" t="s">
        <v>8355</v>
      </c>
      <c r="S2956" s="15">
        <f t="shared" si="236"/>
        <v>42790.583368055552</v>
      </c>
      <c r="T2956" s="15">
        <f t="shared" si="237"/>
        <v>42810.541701388895</v>
      </c>
      <c r="U2956">
        <f t="shared" si="238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1" t="s">
        <v>8315</v>
      </c>
      <c r="R2957" t="s">
        <v>8355</v>
      </c>
      <c r="S2957" s="15">
        <f t="shared" si="236"/>
        <v>42141.741307870368</v>
      </c>
      <c r="T2957" s="15">
        <f t="shared" si="237"/>
        <v>42171.741307870368</v>
      </c>
      <c r="U2957">
        <f t="shared" si="238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1" t="s">
        <v>8315</v>
      </c>
      <c r="R2958" t="s">
        <v>8355</v>
      </c>
      <c r="S2958" s="15">
        <f t="shared" si="236"/>
        <v>42464.958912037036</v>
      </c>
      <c r="T2958" s="15">
        <f t="shared" si="237"/>
        <v>42494.958912037036</v>
      </c>
      <c r="U2958">
        <f t="shared" si="238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1" t="s">
        <v>8315</v>
      </c>
      <c r="R2959" t="s">
        <v>8355</v>
      </c>
      <c r="S2959" s="15">
        <f t="shared" si="236"/>
        <v>42031.011249999996</v>
      </c>
      <c r="T2959" s="15">
        <f t="shared" si="237"/>
        <v>42090.969583333332</v>
      </c>
      <c r="U2959">
        <f t="shared" si="238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1" t="s">
        <v>8315</v>
      </c>
      <c r="R2960" t="s">
        <v>8355</v>
      </c>
      <c r="S2960" s="15">
        <f t="shared" si="236"/>
        <v>42438.779131944444</v>
      </c>
      <c r="T2960" s="15">
        <f t="shared" si="237"/>
        <v>42498.73746527778</v>
      </c>
      <c r="U2960">
        <f t="shared" si="238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1" t="s">
        <v>8315</v>
      </c>
      <c r="R2961" t="s">
        <v>8355</v>
      </c>
      <c r="S2961" s="15">
        <f t="shared" si="236"/>
        <v>42498.008391203708</v>
      </c>
      <c r="T2961" s="15">
        <f t="shared" si="237"/>
        <v>42528.008391203708</v>
      </c>
      <c r="U2961">
        <f t="shared" si="238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1" t="s">
        <v>8315</v>
      </c>
      <c r="R2962" t="s">
        <v>8355</v>
      </c>
      <c r="S2962" s="15">
        <f t="shared" si="236"/>
        <v>41863.757210648146</v>
      </c>
      <c r="T2962" s="15">
        <f t="shared" si="237"/>
        <v>41893.757210648146</v>
      </c>
      <c r="U2962">
        <f t="shared" si="238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1" t="s">
        <v>8315</v>
      </c>
      <c r="R2963" t="s">
        <v>8316</v>
      </c>
      <c r="S2963" s="15">
        <f t="shared" si="236"/>
        <v>42061.212488425925</v>
      </c>
      <c r="T2963" s="15">
        <f t="shared" si="237"/>
        <v>42089.166666666672</v>
      </c>
      <c r="U2963">
        <f t="shared" si="238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1" t="s">
        <v>8315</v>
      </c>
      <c r="R2964" t="s">
        <v>8316</v>
      </c>
      <c r="S2964" s="15">
        <f t="shared" si="236"/>
        <v>42036.24428240741</v>
      </c>
      <c r="T2964" s="15">
        <f t="shared" si="237"/>
        <v>42064.290972222225</v>
      </c>
      <c r="U2964">
        <f t="shared" si="238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1" t="s">
        <v>8315</v>
      </c>
      <c r="R2965" t="s">
        <v>8316</v>
      </c>
      <c r="S2965" s="15">
        <f t="shared" si="236"/>
        <v>42157.470185185186</v>
      </c>
      <c r="T2965" s="15">
        <f t="shared" si="237"/>
        <v>42187.470185185186</v>
      </c>
      <c r="U2965">
        <f t="shared" si="238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1" t="s">
        <v>8315</v>
      </c>
      <c r="R2966" t="s">
        <v>8316</v>
      </c>
      <c r="S2966" s="15">
        <f t="shared" si="236"/>
        <v>41827.909942129627</v>
      </c>
      <c r="T2966" s="15">
        <f t="shared" si="237"/>
        <v>41857.897222222222</v>
      </c>
      <c r="U2966">
        <f t="shared" si="238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1" t="s">
        <v>8315</v>
      </c>
      <c r="R2967" t="s">
        <v>8316</v>
      </c>
      <c r="S2967" s="15">
        <f t="shared" si="236"/>
        <v>42162.729548611111</v>
      </c>
      <c r="T2967" s="15">
        <f t="shared" si="237"/>
        <v>42192.729548611111</v>
      </c>
      <c r="U2967">
        <f t="shared" si="238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1" t="s">
        <v>8315</v>
      </c>
      <c r="R2968" t="s">
        <v>8316</v>
      </c>
      <c r="S2968" s="15">
        <f t="shared" si="236"/>
        <v>42233.738564814819</v>
      </c>
      <c r="T2968" s="15">
        <f t="shared" si="237"/>
        <v>42263.738564814819</v>
      </c>
      <c r="U2968">
        <f t="shared" si="238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1" t="s">
        <v>8315</v>
      </c>
      <c r="R2969" t="s">
        <v>8316</v>
      </c>
      <c r="S2969" s="15">
        <f t="shared" si="236"/>
        <v>42042.197824074072</v>
      </c>
      <c r="T2969" s="15">
        <f t="shared" si="237"/>
        <v>42072.156157407408</v>
      </c>
      <c r="U2969">
        <f t="shared" si="238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1" t="s">
        <v>8315</v>
      </c>
      <c r="R2970" t="s">
        <v>8316</v>
      </c>
      <c r="S2970" s="15">
        <f t="shared" si="236"/>
        <v>42585.523842592593</v>
      </c>
      <c r="T2970" s="15">
        <f t="shared" si="237"/>
        <v>42599.165972222225</v>
      </c>
      <c r="U2970">
        <f t="shared" si="238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1" t="s">
        <v>8315</v>
      </c>
      <c r="R2971" t="s">
        <v>8316</v>
      </c>
      <c r="S2971" s="15">
        <f t="shared" si="236"/>
        <v>42097.786493055552</v>
      </c>
      <c r="T2971" s="15">
        <f t="shared" si="237"/>
        <v>42127.952083333337</v>
      </c>
      <c r="U2971">
        <f t="shared" si="238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1" t="s">
        <v>8315</v>
      </c>
      <c r="R2972" t="s">
        <v>8316</v>
      </c>
      <c r="S2972" s="15">
        <f t="shared" si="236"/>
        <v>41808.669571759259</v>
      </c>
      <c r="T2972" s="15">
        <f t="shared" si="237"/>
        <v>41838.669571759259</v>
      </c>
      <c r="U2972">
        <f t="shared" si="238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1" t="s">
        <v>8315</v>
      </c>
      <c r="R2973" t="s">
        <v>8316</v>
      </c>
      <c r="S2973" s="15">
        <f t="shared" si="236"/>
        <v>41852.658310185187</v>
      </c>
      <c r="T2973" s="15">
        <f t="shared" si="237"/>
        <v>41882.658310185187</v>
      </c>
      <c r="U2973">
        <f t="shared" si="238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1" t="s">
        <v>8315</v>
      </c>
      <c r="R2974" t="s">
        <v>8316</v>
      </c>
      <c r="S2974" s="15">
        <f t="shared" si="236"/>
        <v>42694.110185185185</v>
      </c>
      <c r="T2974" s="15">
        <f t="shared" si="237"/>
        <v>42709.041666666672</v>
      </c>
      <c r="U2974">
        <f t="shared" si="238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239">ROUND(E2975/D2975*100,0)</f>
        <v>175</v>
      </c>
      <c r="P2975">
        <f t="shared" si="235"/>
        <v>264.85000000000002</v>
      </c>
      <c r="Q2975" s="11" t="s">
        <v>8315</v>
      </c>
      <c r="R2975" t="s">
        <v>8316</v>
      </c>
      <c r="S2975" s="15">
        <f t="shared" si="236"/>
        <v>42341.818379629629</v>
      </c>
      <c r="T2975" s="15">
        <f t="shared" si="237"/>
        <v>42370.166666666672</v>
      </c>
      <c r="U2975">
        <f t="shared" si="238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9"/>
        <v>102</v>
      </c>
      <c r="P2976">
        <f t="shared" si="235"/>
        <v>58.62</v>
      </c>
      <c r="Q2976" s="11" t="s">
        <v>8315</v>
      </c>
      <c r="R2976" t="s">
        <v>8316</v>
      </c>
      <c r="S2976" s="15">
        <f t="shared" si="236"/>
        <v>41880.061006944445</v>
      </c>
      <c r="T2976" s="15">
        <f t="shared" si="237"/>
        <v>41908.065972222219</v>
      </c>
      <c r="U2976">
        <f t="shared" si="238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9"/>
        <v>100</v>
      </c>
      <c r="P2977">
        <f t="shared" si="235"/>
        <v>70.88</v>
      </c>
      <c r="Q2977" s="11" t="s">
        <v>8315</v>
      </c>
      <c r="R2977" t="s">
        <v>8316</v>
      </c>
      <c r="S2977" s="15">
        <f t="shared" si="236"/>
        <v>41941.683865740742</v>
      </c>
      <c r="T2977" s="15">
        <f t="shared" si="237"/>
        <v>41970.125</v>
      </c>
      <c r="U2977">
        <f t="shared" si="238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9"/>
        <v>171</v>
      </c>
      <c r="P2978">
        <f t="shared" si="235"/>
        <v>8.57</v>
      </c>
      <c r="Q2978" s="11" t="s">
        <v>8315</v>
      </c>
      <c r="R2978" t="s">
        <v>8316</v>
      </c>
      <c r="S2978" s="15">
        <f t="shared" si="236"/>
        <v>42425.730671296296</v>
      </c>
      <c r="T2978" s="15">
        <f t="shared" si="237"/>
        <v>42442.5</v>
      </c>
      <c r="U2978">
        <f t="shared" si="238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9"/>
        <v>114</v>
      </c>
      <c r="P2979">
        <f t="shared" si="235"/>
        <v>113.57</v>
      </c>
      <c r="Q2979" s="11" t="s">
        <v>8315</v>
      </c>
      <c r="R2979" t="s">
        <v>8316</v>
      </c>
      <c r="S2979" s="15">
        <f t="shared" si="236"/>
        <v>42026.88118055556</v>
      </c>
      <c r="T2979" s="15">
        <f t="shared" si="237"/>
        <v>42086.093055555553</v>
      </c>
      <c r="U2979">
        <f t="shared" si="238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9"/>
        <v>129</v>
      </c>
      <c r="P2980">
        <f t="shared" si="235"/>
        <v>60.69</v>
      </c>
      <c r="Q2980" s="11" t="s">
        <v>8315</v>
      </c>
      <c r="R2980" t="s">
        <v>8316</v>
      </c>
      <c r="S2980" s="15">
        <f t="shared" si="236"/>
        <v>41922.640590277777</v>
      </c>
      <c r="T2980" s="15">
        <f t="shared" si="237"/>
        <v>41932.249305555553</v>
      </c>
      <c r="U2980">
        <f t="shared" si="238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9"/>
        <v>101</v>
      </c>
      <c r="P2981">
        <f t="shared" si="235"/>
        <v>110.22</v>
      </c>
      <c r="Q2981" s="11" t="s">
        <v>8315</v>
      </c>
      <c r="R2981" t="s">
        <v>8316</v>
      </c>
      <c r="S2981" s="15">
        <f t="shared" si="236"/>
        <v>41993.824340277773</v>
      </c>
      <c r="T2981" s="15">
        <f t="shared" si="237"/>
        <v>42010.25</v>
      </c>
      <c r="U2981">
        <f t="shared" si="238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9"/>
        <v>109</v>
      </c>
      <c r="P2982">
        <f t="shared" si="235"/>
        <v>136.46</v>
      </c>
      <c r="Q2982" s="11" t="s">
        <v>8315</v>
      </c>
      <c r="R2982" t="s">
        <v>8316</v>
      </c>
      <c r="S2982" s="15">
        <f t="shared" si="236"/>
        <v>42219.915856481486</v>
      </c>
      <c r="T2982" s="15">
        <f t="shared" si="237"/>
        <v>42240.083333333328</v>
      </c>
      <c r="U2982">
        <f t="shared" si="238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9"/>
        <v>129</v>
      </c>
      <c r="P2983">
        <f t="shared" si="235"/>
        <v>53.16</v>
      </c>
      <c r="Q2983" s="11" t="s">
        <v>8315</v>
      </c>
      <c r="R2983" t="s">
        <v>8355</v>
      </c>
      <c r="S2983" s="15">
        <f t="shared" si="236"/>
        <v>42225.559675925921</v>
      </c>
      <c r="T2983" s="15">
        <f t="shared" si="237"/>
        <v>42270.559675925921</v>
      </c>
      <c r="U2983">
        <f t="shared" si="238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9"/>
        <v>102</v>
      </c>
      <c r="P2984">
        <f t="shared" si="235"/>
        <v>86.49</v>
      </c>
      <c r="Q2984" s="11" t="s">
        <v>8315</v>
      </c>
      <c r="R2984" t="s">
        <v>8355</v>
      </c>
      <c r="S2984" s="15">
        <f t="shared" si="236"/>
        <v>42381.686840277776</v>
      </c>
      <c r="T2984" s="15">
        <f t="shared" si="237"/>
        <v>42411.686840277776</v>
      </c>
      <c r="U2984">
        <f t="shared" si="238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9"/>
        <v>147</v>
      </c>
      <c r="P2985">
        <f t="shared" si="235"/>
        <v>155.24</v>
      </c>
      <c r="Q2985" s="11" t="s">
        <v>8315</v>
      </c>
      <c r="R2985" t="s">
        <v>8355</v>
      </c>
      <c r="S2985" s="15">
        <f t="shared" si="236"/>
        <v>41894.632361111115</v>
      </c>
      <c r="T2985" s="15">
        <f t="shared" si="237"/>
        <v>41954.674027777779</v>
      </c>
      <c r="U2985">
        <f t="shared" si="238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9"/>
        <v>100</v>
      </c>
      <c r="P2986">
        <f t="shared" si="235"/>
        <v>115.08</v>
      </c>
      <c r="Q2986" s="11" t="s">
        <v>8315</v>
      </c>
      <c r="R2986" t="s">
        <v>8355</v>
      </c>
      <c r="S2986" s="15">
        <f t="shared" si="236"/>
        <v>42576.278715277775</v>
      </c>
      <c r="T2986" s="15">
        <f t="shared" si="237"/>
        <v>42606.278715277775</v>
      </c>
      <c r="U2986">
        <f t="shared" si="238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9"/>
        <v>122</v>
      </c>
      <c r="P2987">
        <f t="shared" si="235"/>
        <v>109.59</v>
      </c>
      <c r="Q2987" s="11" t="s">
        <v>8315</v>
      </c>
      <c r="R2987" t="s">
        <v>8355</v>
      </c>
      <c r="S2987" s="15">
        <f t="shared" si="236"/>
        <v>42654.973703703698</v>
      </c>
      <c r="T2987" s="15">
        <f t="shared" si="237"/>
        <v>42674.166666666672</v>
      </c>
      <c r="U2987">
        <f t="shared" si="238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9"/>
        <v>106</v>
      </c>
      <c r="P2988">
        <f t="shared" si="235"/>
        <v>45.21</v>
      </c>
      <c r="Q2988" s="11" t="s">
        <v>8315</v>
      </c>
      <c r="R2988" t="s">
        <v>8355</v>
      </c>
      <c r="S2988" s="15">
        <f t="shared" si="236"/>
        <v>42431.500069444446</v>
      </c>
      <c r="T2988" s="15">
        <f t="shared" si="237"/>
        <v>42491.458402777775</v>
      </c>
      <c r="U2988">
        <f t="shared" si="238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9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6"/>
        <v>42627.307303240741</v>
      </c>
      <c r="T2989" s="15">
        <f t="shared" si="237"/>
        <v>42656</v>
      </c>
      <c r="U2989">
        <f t="shared" si="238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9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6"/>
        <v>42511.362048611118</v>
      </c>
      <c r="T2990" s="15">
        <f t="shared" si="237"/>
        <v>42541.362048611118</v>
      </c>
      <c r="U2990">
        <f t="shared" si="238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9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6"/>
        <v>42337.02039351852</v>
      </c>
      <c r="T2991" s="15">
        <f t="shared" si="237"/>
        <v>42359.207638888889</v>
      </c>
      <c r="U2991">
        <f t="shared" si="238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9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6"/>
        <v>42341.57430555555</v>
      </c>
      <c r="T2992" s="15">
        <f t="shared" si="237"/>
        <v>42376.57430555555</v>
      </c>
      <c r="U2992">
        <f t="shared" si="238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9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6"/>
        <v>42740.837152777778</v>
      </c>
      <c r="T2993" s="15">
        <f t="shared" si="237"/>
        <v>42762.837152777778</v>
      </c>
      <c r="U2993">
        <f t="shared" si="238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9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6"/>
        <v>42622.767476851848</v>
      </c>
      <c r="T2994" s="15">
        <f t="shared" si="237"/>
        <v>42652.767476851848</v>
      </c>
      <c r="U2994">
        <f t="shared" si="238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9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6"/>
        <v>42390.838738425926</v>
      </c>
      <c r="T2995" s="15">
        <f t="shared" si="237"/>
        <v>42420.838738425926</v>
      </c>
      <c r="U2995">
        <f t="shared" si="238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9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6"/>
        <v>41885.478842592594</v>
      </c>
      <c r="T2996" s="15">
        <f t="shared" si="237"/>
        <v>41915.478842592594</v>
      </c>
      <c r="U2996">
        <f t="shared" si="238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9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6"/>
        <v>42724.665173611109</v>
      </c>
      <c r="T2997" s="15">
        <f t="shared" si="237"/>
        <v>42754.665173611109</v>
      </c>
      <c r="U2997">
        <f t="shared" si="238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9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6"/>
        <v>42090.912500000006</v>
      </c>
      <c r="T2998" s="15">
        <f t="shared" si="237"/>
        <v>42150.912500000006</v>
      </c>
      <c r="U2998">
        <f t="shared" si="238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9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6"/>
        <v>42775.733715277776</v>
      </c>
      <c r="T2999" s="15">
        <f t="shared" si="237"/>
        <v>42793.207638888889</v>
      </c>
      <c r="U2999">
        <f t="shared" si="238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9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6"/>
        <v>41778.193622685183</v>
      </c>
      <c r="T3000" s="15">
        <f t="shared" si="237"/>
        <v>41806.184027777781</v>
      </c>
      <c r="U3000">
        <f t="shared" si="238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9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6"/>
        <v>42780.740277777775</v>
      </c>
      <c r="T3001" s="15">
        <f t="shared" si="237"/>
        <v>42795.083333333328</v>
      </c>
      <c r="U3001">
        <f t="shared" si="238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9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6"/>
        <v>42752.827199074076</v>
      </c>
      <c r="T3002" s="15">
        <f t="shared" si="237"/>
        <v>42766.75</v>
      </c>
      <c r="U3002">
        <f t="shared" si="238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9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6"/>
        <v>42534.895625000005</v>
      </c>
      <c r="T3003" s="15">
        <f t="shared" si="237"/>
        <v>42564.895625000005</v>
      </c>
      <c r="U3003">
        <f t="shared" si="238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9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6"/>
        <v>41239.83625</v>
      </c>
      <c r="T3004" s="15">
        <f t="shared" si="237"/>
        <v>41269.83625</v>
      </c>
      <c r="U3004">
        <f t="shared" si="238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9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6"/>
        <v>42398.849259259259</v>
      </c>
      <c r="T3005" s="15">
        <f t="shared" si="237"/>
        <v>42430.249305555553</v>
      </c>
      <c r="U3005">
        <f t="shared" si="238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9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6"/>
        <v>41928.881064814814</v>
      </c>
      <c r="T3006" s="15">
        <f t="shared" si="237"/>
        <v>41958.922731481478</v>
      </c>
      <c r="U3006">
        <f t="shared" si="238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9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6"/>
        <v>41888.674826388888</v>
      </c>
      <c r="T3007" s="15">
        <f t="shared" si="237"/>
        <v>41918.674826388888</v>
      </c>
      <c r="U3007">
        <f t="shared" si="238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9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6"/>
        <v>41957.756840277783</v>
      </c>
      <c r="T3008" s="15">
        <f t="shared" si="237"/>
        <v>41987.756840277783</v>
      </c>
      <c r="U3008">
        <f t="shared" si="238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9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6"/>
        <v>42098.216238425928</v>
      </c>
      <c r="T3009" s="15">
        <f t="shared" si="237"/>
        <v>42119.216238425928</v>
      </c>
      <c r="U3009">
        <f t="shared" si="238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9"/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6"/>
        <v>42360.212025462963</v>
      </c>
      <c r="T3010" s="15">
        <f t="shared" si="237"/>
        <v>42390.212025462963</v>
      </c>
      <c r="U3010">
        <f t="shared" si="238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ref="P3011:P3074" si="240">IFERROR(ROUND(E3011/L3011,2),0)</f>
        <v>233.9</v>
      </c>
      <c r="Q3011" s="11" t="s">
        <v>8315</v>
      </c>
      <c r="R3011" t="s">
        <v>8355</v>
      </c>
      <c r="S3011" s="15">
        <f t="shared" ref="S3011:S3074" si="241">(((J3011/60)/60)/24)+DATE(1970,1,1)</f>
        <v>41939.569907407407</v>
      </c>
      <c r="T3011" s="15">
        <f t="shared" ref="T3011:T3074" si="242">(((I3011/60)/60)/24)+DATE(1970,1,1)</f>
        <v>41969.611574074079</v>
      </c>
      <c r="U3011">
        <f t="shared" ref="U3011:U3074" si="243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1" t="s">
        <v>8315</v>
      </c>
      <c r="R3012" t="s">
        <v>8355</v>
      </c>
      <c r="S3012" s="15">
        <f t="shared" si="241"/>
        <v>41996.832395833335</v>
      </c>
      <c r="T3012" s="15">
        <f t="shared" si="242"/>
        <v>42056.832395833335</v>
      </c>
      <c r="U3012">
        <f t="shared" si="243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1" t="s">
        <v>8315</v>
      </c>
      <c r="R3013" t="s">
        <v>8355</v>
      </c>
      <c r="S3013" s="15">
        <f t="shared" si="241"/>
        <v>42334.468935185185</v>
      </c>
      <c r="T3013" s="15">
        <f t="shared" si="242"/>
        <v>42361.957638888889</v>
      </c>
      <c r="U3013">
        <f t="shared" si="243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1" t="s">
        <v>8315</v>
      </c>
      <c r="R3014" t="s">
        <v>8355</v>
      </c>
      <c r="S3014" s="15">
        <f t="shared" si="241"/>
        <v>42024.702893518523</v>
      </c>
      <c r="T3014" s="15">
        <f t="shared" si="242"/>
        <v>42045.702893518523</v>
      </c>
      <c r="U3014">
        <f t="shared" si="243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1" t="s">
        <v>8315</v>
      </c>
      <c r="R3015" t="s">
        <v>8355</v>
      </c>
      <c r="S3015" s="15">
        <f t="shared" si="241"/>
        <v>42146.836215277777</v>
      </c>
      <c r="T3015" s="15">
        <f t="shared" si="242"/>
        <v>42176.836215277777</v>
      </c>
      <c r="U3015">
        <f t="shared" si="243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1" t="s">
        <v>8315</v>
      </c>
      <c r="R3016" t="s">
        <v>8355</v>
      </c>
      <c r="S3016" s="15">
        <f t="shared" si="241"/>
        <v>41920.123611111114</v>
      </c>
      <c r="T3016" s="15">
        <f t="shared" si="242"/>
        <v>41948.208333333336</v>
      </c>
      <c r="U3016">
        <f t="shared" si="243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1" t="s">
        <v>8315</v>
      </c>
      <c r="R3017" t="s">
        <v>8355</v>
      </c>
      <c r="S3017" s="15">
        <f t="shared" si="241"/>
        <v>41785.72729166667</v>
      </c>
      <c r="T3017" s="15">
        <f t="shared" si="242"/>
        <v>41801.166666666664</v>
      </c>
      <c r="U3017">
        <f t="shared" si="243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1" t="s">
        <v>8315</v>
      </c>
      <c r="R3018" t="s">
        <v>8355</v>
      </c>
      <c r="S3018" s="15">
        <f t="shared" si="241"/>
        <v>41778.548055555555</v>
      </c>
      <c r="T3018" s="15">
        <f t="shared" si="242"/>
        <v>41838.548055555555</v>
      </c>
      <c r="U3018">
        <f t="shared" si="243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1" t="s">
        <v>8315</v>
      </c>
      <c r="R3019" t="s">
        <v>8355</v>
      </c>
      <c r="S3019" s="15">
        <f t="shared" si="241"/>
        <v>41841.850034722222</v>
      </c>
      <c r="T3019" s="15">
        <f t="shared" si="242"/>
        <v>41871.850034722222</v>
      </c>
      <c r="U3019">
        <f t="shared" si="243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1" t="s">
        <v>8315</v>
      </c>
      <c r="R3020" t="s">
        <v>8355</v>
      </c>
      <c r="S3020" s="15">
        <f t="shared" si="241"/>
        <v>42163.29833333334</v>
      </c>
      <c r="T3020" s="15">
        <f t="shared" si="242"/>
        <v>42205.916666666672</v>
      </c>
      <c r="U3020">
        <f t="shared" si="243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1" t="s">
        <v>8315</v>
      </c>
      <c r="R3021" t="s">
        <v>8355</v>
      </c>
      <c r="S3021" s="15">
        <f t="shared" si="241"/>
        <v>41758.833564814813</v>
      </c>
      <c r="T3021" s="15">
        <f t="shared" si="242"/>
        <v>41786.125</v>
      </c>
      <c r="U3021">
        <f t="shared" si="243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1" t="s">
        <v>8315</v>
      </c>
      <c r="R3022" t="s">
        <v>8355</v>
      </c>
      <c r="S3022" s="15">
        <f t="shared" si="241"/>
        <v>42170.846446759257</v>
      </c>
      <c r="T3022" s="15">
        <f t="shared" si="242"/>
        <v>42230.846446759257</v>
      </c>
      <c r="U3022">
        <f t="shared" si="243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1" t="s">
        <v>8315</v>
      </c>
      <c r="R3023" t="s">
        <v>8355</v>
      </c>
      <c r="S3023" s="15">
        <f t="shared" si="241"/>
        <v>42660.618854166663</v>
      </c>
      <c r="T3023" s="15">
        <f t="shared" si="242"/>
        <v>42696.249305555553</v>
      </c>
      <c r="U3023">
        <f t="shared" si="243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1" t="s">
        <v>8315</v>
      </c>
      <c r="R3024" t="s">
        <v>8355</v>
      </c>
      <c r="S3024" s="15">
        <f t="shared" si="241"/>
        <v>42564.95380787037</v>
      </c>
      <c r="T3024" s="15">
        <f t="shared" si="242"/>
        <v>42609.95380787037</v>
      </c>
      <c r="U3024">
        <f t="shared" si="243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1" t="s">
        <v>8315</v>
      </c>
      <c r="R3025" t="s">
        <v>8355</v>
      </c>
      <c r="S3025" s="15">
        <f t="shared" si="241"/>
        <v>42121.675763888896</v>
      </c>
      <c r="T3025" s="15">
        <f t="shared" si="242"/>
        <v>42166.675763888896</v>
      </c>
      <c r="U3025">
        <f t="shared" si="243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1" t="s">
        <v>8315</v>
      </c>
      <c r="R3026" t="s">
        <v>8355</v>
      </c>
      <c r="S3026" s="15">
        <f t="shared" si="241"/>
        <v>41158.993923611109</v>
      </c>
      <c r="T3026" s="15">
        <f t="shared" si="242"/>
        <v>41188.993923611109</v>
      </c>
      <c r="U3026">
        <f t="shared" si="243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1" t="s">
        <v>8315</v>
      </c>
      <c r="R3027" t="s">
        <v>8355</v>
      </c>
      <c r="S3027" s="15">
        <f t="shared" si="241"/>
        <v>41761.509409722225</v>
      </c>
      <c r="T3027" s="15">
        <f t="shared" si="242"/>
        <v>41789.666666666664</v>
      </c>
      <c r="U3027">
        <f t="shared" si="243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1" t="s">
        <v>8315</v>
      </c>
      <c r="R3028" t="s">
        <v>8355</v>
      </c>
      <c r="S3028" s="15">
        <f t="shared" si="241"/>
        <v>42783.459398148145</v>
      </c>
      <c r="T3028" s="15">
        <f t="shared" si="242"/>
        <v>42797.459398148145</v>
      </c>
      <c r="U3028">
        <f t="shared" si="243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1" t="s">
        <v>8315</v>
      </c>
      <c r="R3029" t="s">
        <v>8355</v>
      </c>
      <c r="S3029" s="15">
        <f t="shared" si="241"/>
        <v>42053.704293981486</v>
      </c>
      <c r="T3029" s="15">
        <f t="shared" si="242"/>
        <v>42083.662627314814</v>
      </c>
      <c r="U3029">
        <f t="shared" si="243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1" t="s">
        <v>8315</v>
      </c>
      <c r="R3030" t="s">
        <v>8355</v>
      </c>
      <c r="S3030" s="15">
        <f t="shared" si="241"/>
        <v>42567.264178240745</v>
      </c>
      <c r="T3030" s="15">
        <f t="shared" si="242"/>
        <v>42597.264178240745</v>
      </c>
      <c r="U3030">
        <f t="shared" si="243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1" t="s">
        <v>8315</v>
      </c>
      <c r="R3031" t="s">
        <v>8355</v>
      </c>
      <c r="S3031" s="15">
        <f t="shared" si="241"/>
        <v>41932.708877314813</v>
      </c>
      <c r="T3031" s="15">
        <f t="shared" si="242"/>
        <v>41961.190972222219</v>
      </c>
      <c r="U3031">
        <f t="shared" si="243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1" t="s">
        <v>8315</v>
      </c>
      <c r="R3032" t="s">
        <v>8355</v>
      </c>
      <c r="S3032" s="15">
        <f t="shared" si="241"/>
        <v>42233.747349537036</v>
      </c>
      <c r="T3032" s="15">
        <f t="shared" si="242"/>
        <v>42263.747349537036</v>
      </c>
      <c r="U3032">
        <f t="shared" si="243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1" t="s">
        <v>8315</v>
      </c>
      <c r="R3033" t="s">
        <v>8355</v>
      </c>
      <c r="S3033" s="15">
        <f t="shared" si="241"/>
        <v>42597.882488425923</v>
      </c>
      <c r="T3033" s="15">
        <f t="shared" si="242"/>
        <v>42657.882488425923</v>
      </c>
      <c r="U3033">
        <f t="shared" si="243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1" t="s">
        <v>8315</v>
      </c>
      <c r="R3034" t="s">
        <v>8355</v>
      </c>
      <c r="S3034" s="15">
        <f t="shared" si="241"/>
        <v>42228.044664351852</v>
      </c>
      <c r="T3034" s="15">
        <f t="shared" si="242"/>
        <v>42258.044664351852</v>
      </c>
      <c r="U3034">
        <f t="shared" si="243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1" t="s">
        <v>8315</v>
      </c>
      <c r="R3035" t="s">
        <v>8355</v>
      </c>
      <c r="S3035" s="15">
        <f t="shared" si="241"/>
        <v>42570.110243055555</v>
      </c>
      <c r="T3035" s="15">
        <f t="shared" si="242"/>
        <v>42600.110243055555</v>
      </c>
      <c r="U3035">
        <f t="shared" si="243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1" t="s">
        <v>8315</v>
      </c>
      <c r="R3036" t="s">
        <v>8355</v>
      </c>
      <c r="S3036" s="15">
        <f t="shared" si="241"/>
        <v>42644.535358796296</v>
      </c>
      <c r="T3036" s="15">
        <f t="shared" si="242"/>
        <v>42675.165972222225</v>
      </c>
      <c r="U3036">
        <f t="shared" si="243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1" t="s">
        <v>8315</v>
      </c>
      <c r="R3037" t="s">
        <v>8355</v>
      </c>
      <c r="S3037" s="15">
        <f t="shared" si="241"/>
        <v>41368.560289351852</v>
      </c>
      <c r="T3037" s="15">
        <f t="shared" si="242"/>
        <v>41398.560289351852</v>
      </c>
      <c r="U3037">
        <f t="shared" si="243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1" t="s">
        <v>8315</v>
      </c>
      <c r="R3038" t="s">
        <v>8355</v>
      </c>
      <c r="S3038" s="15">
        <f t="shared" si="241"/>
        <v>41466.785231481481</v>
      </c>
      <c r="T3038" s="15">
        <f t="shared" si="242"/>
        <v>41502.499305555553</v>
      </c>
      <c r="U3038">
        <f t="shared" si="243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244">ROUND(E3039/D3039*100,0)</f>
        <v>213</v>
      </c>
      <c r="P3039">
        <f t="shared" si="240"/>
        <v>33.31</v>
      </c>
      <c r="Q3039" s="11" t="s">
        <v>8315</v>
      </c>
      <c r="R3039" t="s">
        <v>8355</v>
      </c>
      <c r="S3039" s="15">
        <f t="shared" si="241"/>
        <v>40378.893206018518</v>
      </c>
      <c r="T3039" s="15">
        <f t="shared" si="242"/>
        <v>40453.207638888889</v>
      </c>
      <c r="U3039">
        <f t="shared" si="243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4"/>
        <v>101</v>
      </c>
      <c r="P3040">
        <f t="shared" si="240"/>
        <v>37.22</v>
      </c>
      <c r="Q3040" s="11" t="s">
        <v>8315</v>
      </c>
      <c r="R3040" t="s">
        <v>8355</v>
      </c>
      <c r="S3040" s="15">
        <f t="shared" si="241"/>
        <v>42373.252280092594</v>
      </c>
      <c r="T3040" s="15">
        <f t="shared" si="242"/>
        <v>42433.252280092594</v>
      </c>
      <c r="U3040">
        <f t="shared" si="243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4"/>
        <v>109</v>
      </c>
      <c r="P3041">
        <f t="shared" si="240"/>
        <v>92.13</v>
      </c>
      <c r="Q3041" s="11" t="s">
        <v>8315</v>
      </c>
      <c r="R3041" t="s">
        <v>8355</v>
      </c>
      <c r="S3041" s="15">
        <f t="shared" si="241"/>
        <v>41610.794421296298</v>
      </c>
      <c r="T3041" s="15">
        <f t="shared" si="242"/>
        <v>41637.332638888889</v>
      </c>
      <c r="U3041">
        <f t="shared" si="243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4"/>
        <v>108</v>
      </c>
      <c r="P3042">
        <f t="shared" si="240"/>
        <v>76.790000000000006</v>
      </c>
      <c r="Q3042" s="11" t="s">
        <v>8315</v>
      </c>
      <c r="R3042" t="s">
        <v>8355</v>
      </c>
      <c r="S3042" s="15">
        <f t="shared" si="241"/>
        <v>42177.791909722218</v>
      </c>
      <c r="T3042" s="15">
        <f t="shared" si="242"/>
        <v>42181.958333333328</v>
      </c>
      <c r="U3042">
        <f t="shared" si="243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4"/>
        <v>110</v>
      </c>
      <c r="P3043">
        <f t="shared" si="240"/>
        <v>96.53</v>
      </c>
      <c r="Q3043" s="11" t="s">
        <v>8315</v>
      </c>
      <c r="R3043" t="s">
        <v>8355</v>
      </c>
      <c r="S3043" s="15">
        <f t="shared" si="241"/>
        <v>42359.868611111116</v>
      </c>
      <c r="T3043" s="15">
        <f t="shared" si="242"/>
        <v>42389.868611111116</v>
      </c>
      <c r="U3043">
        <f t="shared" si="243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4"/>
        <v>128</v>
      </c>
      <c r="P3044">
        <f t="shared" si="240"/>
        <v>51.89</v>
      </c>
      <c r="Q3044" s="11" t="s">
        <v>8315</v>
      </c>
      <c r="R3044" t="s">
        <v>8355</v>
      </c>
      <c r="S3044" s="15">
        <f t="shared" si="241"/>
        <v>42253.688043981485</v>
      </c>
      <c r="T3044" s="15">
        <f t="shared" si="242"/>
        <v>42283.688043981485</v>
      </c>
      <c r="U3044">
        <f t="shared" si="243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4"/>
        <v>110</v>
      </c>
      <c r="P3045">
        <f t="shared" si="240"/>
        <v>128.91</v>
      </c>
      <c r="Q3045" s="11" t="s">
        <v>8315</v>
      </c>
      <c r="R3045" t="s">
        <v>8355</v>
      </c>
      <c r="S3045" s="15">
        <f t="shared" si="241"/>
        <v>42083.070590277777</v>
      </c>
      <c r="T3045" s="15">
        <f t="shared" si="242"/>
        <v>42110.118055555555</v>
      </c>
      <c r="U3045">
        <f t="shared" si="243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4"/>
        <v>109</v>
      </c>
      <c r="P3046">
        <f t="shared" si="240"/>
        <v>84.11</v>
      </c>
      <c r="Q3046" s="11" t="s">
        <v>8315</v>
      </c>
      <c r="R3046" t="s">
        <v>8355</v>
      </c>
      <c r="S3046" s="15">
        <f t="shared" si="241"/>
        <v>42387.7268287037</v>
      </c>
      <c r="T3046" s="15">
        <f t="shared" si="242"/>
        <v>42402.7268287037</v>
      </c>
      <c r="U3046">
        <f t="shared" si="243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4"/>
        <v>133</v>
      </c>
      <c r="P3047">
        <f t="shared" si="240"/>
        <v>82.94</v>
      </c>
      <c r="Q3047" s="11" t="s">
        <v>8315</v>
      </c>
      <c r="R3047" t="s">
        <v>8355</v>
      </c>
      <c r="S3047" s="15">
        <f t="shared" si="241"/>
        <v>41843.155729166669</v>
      </c>
      <c r="T3047" s="15">
        <f t="shared" si="242"/>
        <v>41873.155729166669</v>
      </c>
      <c r="U3047">
        <f t="shared" si="243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4"/>
        <v>191</v>
      </c>
      <c r="P3048">
        <f t="shared" si="240"/>
        <v>259.95</v>
      </c>
      <c r="Q3048" s="11" t="s">
        <v>8315</v>
      </c>
      <c r="R3048" t="s">
        <v>8355</v>
      </c>
      <c r="S3048" s="15">
        <f t="shared" si="241"/>
        <v>41862.803078703706</v>
      </c>
      <c r="T3048" s="15">
        <f t="shared" si="242"/>
        <v>41892.202777777777</v>
      </c>
      <c r="U3048">
        <f t="shared" si="243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4"/>
        <v>149</v>
      </c>
      <c r="P3049">
        <f t="shared" si="240"/>
        <v>37.25</v>
      </c>
      <c r="Q3049" s="11" t="s">
        <v>8315</v>
      </c>
      <c r="R3049" t="s">
        <v>8355</v>
      </c>
      <c r="S3049" s="15">
        <f t="shared" si="241"/>
        <v>42443.989050925928</v>
      </c>
      <c r="T3049" s="15">
        <f t="shared" si="242"/>
        <v>42487.552777777775</v>
      </c>
      <c r="U3049">
        <f t="shared" si="243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4"/>
        <v>166</v>
      </c>
      <c r="P3050">
        <f t="shared" si="240"/>
        <v>177.02</v>
      </c>
      <c r="Q3050" s="11" t="s">
        <v>8315</v>
      </c>
      <c r="R3050" t="s">
        <v>8355</v>
      </c>
      <c r="S3050" s="15">
        <f t="shared" si="241"/>
        <v>41975.901180555549</v>
      </c>
      <c r="T3050" s="15">
        <f t="shared" si="242"/>
        <v>42004.890277777777</v>
      </c>
      <c r="U3050">
        <f t="shared" si="243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4"/>
        <v>107</v>
      </c>
      <c r="P3051">
        <f t="shared" si="240"/>
        <v>74.069999999999993</v>
      </c>
      <c r="Q3051" s="11" t="s">
        <v>8315</v>
      </c>
      <c r="R3051" t="s">
        <v>8355</v>
      </c>
      <c r="S3051" s="15">
        <f t="shared" si="241"/>
        <v>42139.014525462961</v>
      </c>
      <c r="T3051" s="15">
        <f t="shared" si="242"/>
        <v>42169.014525462961</v>
      </c>
      <c r="U3051">
        <f t="shared" si="243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4"/>
        <v>106</v>
      </c>
      <c r="P3052">
        <f t="shared" si="240"/>
        <v>70.67</v>
      </c>
      <c r="Q3052" s="11" t="s">
        <v>8315</v>
      </c>
      <c r="R3052" t="s">
        <v>8355</v>
      </c>
      <c r="S3052" s="15">
        <f t="shared" si="241"/>
        <v>42465.16851851852</v>
      </c>
      <c r="T3052" s="15">
        <f t="shared" si="242"/>
        <v>42495.16851851852</v>
      </c>
      <c r="U3052">
        <f t="shared" si="243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4"/>
        <v>24</v>
      </c>
      <c r="P3053">
        <f t="shared" si="240"/>
        <v>23.63</v>
      </c>
      <c r="Q3053" s="11" t="s">
        <v>8315</v>
      </c>
      <c r="R3053" t="s">
        <v>8355</v>
      </c>
      <c r="S3053" s="15">
        <f t="shared" si="241"/>
        <v>42744.416030092587</v>
      </c>
      <c r="T3053" s="15">
        <f t="shared" si="242"/>
        <v>42774.416030092587</v>
      </c>
      <c r="U3053">
        <f t="shared" si="243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4"/>
        <v>0</v>
      </c>
      <c r="P3054">
        <f t="shared" si="240"/>
        <v>37.5</v>
      </c>
      <c r="Q3054" s="11" t="s">
        <v>8315</v>
      </c>
      <c r="R3054" t="s">
        <v>8355</v>
      </c>
      <c r="S3054" s="15">
        <f t="shared" si="241"/>
        <v>42122.670069444444</v>
      </c>
      <c r="T3054" s="15">
        <f t="shared" si="242"/>
        <v>42152.665972222225</v>
      </c>
      <c r="U3054">
        <f t="shared" si="243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4"/>
        <v>0</v>
      </c>
      <c r="P3055">
        <f t="shared" si="240"/>
        <v>13.33</v>
      </c>
      <c r="Q3055" s="11" t="s">
        <v>8315</v>
      </c>
      <c r="R3055" t="s">
        <v>8355</v>
      </c>
      <c r="S3055" s="15">
        <f t="shared" si="241"/>
        <v>41862.761724537035</v>
      </c>
      <c r="T3055" s="15">
        <f t="shared" si="242"/>
        <v>41914.165972222225</v>
      </c>
      <c r="U3055">
        <f t="shared" si="243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4"/>
        <v>0</v>
      </c>
      <c r="P3056">
        <f t="shared" si="240"/>
        <v>0</v>
      </c>
      <c r="Q3056" s="11" t="s">
        <v>8315</v>
      </c>
      <c r="R3056" t="s">
        <v>8355</v>
      </c>
      <c r="S3056" s="15">
        <f t="shared" si="241"/>
        <v>42027.832800925928</v>
      </c>
      <c r="T3056" s="15">
        <f t="shared" si="242"/>
        <v>42065.044444444444</v>
      </c>
      <c r="U3056">
        <f t="shared" si="243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4"/>
        <v>0</v>
      </c>
      <c r="P3057">
        <f t="shared" si="240"/>
        <v>1</v>
      </c>
      <c r="Q3057" s="11" t="s">
        <v>8315</v>
      </c>
      <c r="R3057" t="s">
        <v>8355</v>
      </c>
      <c r="S3057" s="15">
        <f t="shared" si="241"/>
        <v>41953.95821759259</v>
      </c>
      <c r="T3057" s="15">
        <f t="shared" si="242"/>
        <v>42013.95821759259</v>
      </c>
      <c r="U3057">
        <f t="shared" si="243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4"/>
        <v>0</v>
      </c>
      <c r="P3058">
        <f t="shared" si="240"/>
        <v>0</v>
      </c>
      <c r="Q3058" s="11" t="s">
        <v>8315</v>
      </c>
      <c r="R3058" t="s">
        <v>8355</v>
      </c>
      <c r="S3058" s="15">
        <f t="shared" si="241"/>
        <v>41851.636388888888</v>
      </c>
      <c r="T3058" s="15">
        <f t="shared" si="242"/>
        <v>41911.636388888888</v>
      </c>
      <c r="U3058">
        <f t="shared" si="243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4"/>
        <v>0</v>
      </c>
      <c r="P3059">
        <f t="shared" si="240"/>
        <v>0</v>
      </c>
      <c r="Q3059" s="11" t="s">
        <v>8315</v>
      </c>
      <c r="R3059" t="s">
        <v>8355</v>
      </c>
      <c r="S3059" s="15">
        <f t="shared" si="241"/>
        <v>42433.650590277779</v>
      </c>
      <c r="T3059" s="15">
        <f t="shared" si="242"/>
        <v>42463.608923611115</v>
      </c>
      <c r="U3059">
        <f t="shared" si="243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4"/>
        <v>0</v>
      </c>
      <c r="P3060">
        <f t="shared" si="240"/>
        <v>1</v>
      </c>
      <c r="Q3060" s="11" t="s">
        <v>8315</v>
      </c>
      <c r="R3060" t="s">
        <v>8355</v>
      </c>
      <c r="S3060" s="15">
        <f t="shared" si="241"/>
        <v>42460.374305555553</v>
      </c>
      <c r="T3060" s="15">
        <f t="shared" si="242"/>
        <v>42510.374305555553</v>
      </c>
      <c r="U3060">
        <f t="shared" si="243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4"/>
        <v>3</v>
      </c>
      <c r="P3061">
        <f t="shared" si="240"/>
        <v>41</v>
      </c>
      <c r="Q3061" s="11" t="s">
        <v>8315</v>
      </c>
      <c r="R3061" t="s">
        <v>8355</v>
      </c>
      <c r="S3061" s="15">
        <f t="shared" si="241"/>
        <v>41829.935717592591</v>
      </c>
      <c r="T3061" s="15">
        <f t="shared" si="242"/>
        <v>41859.935717592591</v>
      </c>
      <c r="U3061">
        <f t="shared" si="243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4"/>
        <v>0</v>
      </c>
      <c r="P3062">
        <f t="shared" si="240"/>
        <v>55.83</v>
      </c>
      <c r="Q3062" s="11" t="s">
        <v>8315</v>
      </c>
      <c r="R3062" t="s">
        <v>8355</v>
      </c>
      <c r="S3062" s="15">
        <f t="shared" si="241"/>
        <v>42245.274699074071</v>
      </c>
      <c r="T3062" s="15">
        <f t="shared" si="242"/>
        <v>42275.274699074071</v>
      </c>
      <c r="U3062">
        <f t="shared" si="243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4"/>
        <v>0</v>
      </c>
      <c r="P3063">
        <f t="shared" si="240"/>
        <v>0</v>
      </c>
      <c r="Q3063" s="11" t="s">
        <v>8315</v>
      </c>
      <c r="R3063" t="s">
        <v>8355</v>
      </c>
      <c r="S3063" s="15">
        <f t="shared" si="241"/>
        <v>41834.784120370372</v>
      </c>
      <c r="T3063" s="15">
        <f t="shared" si="242"/>
        <v>41864.784120370372</v>
      </c>
      <c r="U3063">
        <f t="shared" si="243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4"/>
        <v>67</v>
      </c>
      <c r="P3064">
        <f t="shared" si="240"/>
        <v>99.76</v>
      </c>
      <c r="Q3064" s="11" t="s">
        <v>8315</v>
      </c>
      <c r="R3064" t="s">
        <v>8355</v>
      </c>
      <c r="S3064" s="15">
        <f t="shared" si="241"/>
        <v>42248.535787037035</v>
      </c>
      <c r="T3064" s="15">
        <f t="shared" si="242"/>
        <v>42277.75</v>
      </c>
      <c r="U3064">
        <f t="shared" si="243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4"/>
        <v>20</v>
      </c>
      <c r="P3065">
        <f t="shared" si="240"/>
        <v>25.52</v>
      </c>
      <c r="Q3065" s="11" t="s">
        <v>8315</v>
      </c>
      <c r="R3065" t="s">
        <v>8355</v>
      </c>
      <c r="S3065" s="15">
        <f t="shared" si="241"/>
        <v>42630.922893518517</v>
      </c>
      <c r="T3065" s="15">
        <f t="shared" si="242"/>
        <v>42665.922893518517</v>
      </c>
      <c r="U3065">
        <f t="shared" si="243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4"/>
        <v>11</v>
      </c>
      <c r="P3066">
        <f t="shared" si="240"/>
        <v>117.65</v>
      </c>
      <c r="Q3066" s="11" t="s">
        <v>8315</v>
      </c>
      <c r="R3066" t="s">
        <v>8355</v>
      </c>
      <c r="S3066" s="15">
        <f t="shared" si="241"/>
        <v>42299.130162037036</v>
      </c>
      <c r="T3066" s="15">
        <f t="shared" si="242"/>
        <v>42330.290972222225</v>
      </c>
      <c r="U3066">
        <f t="shared" si="243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4"/>
        <v>0</v>
      </c>
      <c r="P3067">
        <f t="shared" si="240"/>
        <v>5</v>
      </c>
      <c r="Q3067" s="11" t="s">
        <v>8315</v>
      </c>
      <c r="R3067" t="s">
        <v>8355</v>
      </c>
      <c r="S3067" s="15">
        <f t="shared" si="241"/>
        <v>41825.055231481485</v>
      </c>
      <c r="T3067" s="15">
        <f t="shared" si="242"/>
        <v>41850.055231481485</v>
      </c>
      <c r="U3067">
        <f t="shared" si="243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4"/>
        <v>12</v>
      </c>
      <c r="P3068">
        <f t="shared" si="240"/>
        <v>2796.67</v>
      </c>
      <c r="Q3068" s="11" t="s">
        <v>8315</v>
      </c>
      <c r="R3068" t="s">
        <v>8355</v>
      </c>
      <c r="S3068" s="15">
        <f t="shared" si="241"/>
        <v>42531.228437500002</v>
      </c>
      <c r="T3068" s="15">
        <f t="shared" si="242"/>
        <v>42561.228437500002</v>
      </c>
      <c r="U3068">
        <f t="shared" si="243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4"/>
        <v>3</v>
      </c>
      <c r="P3069">
        <f t="shared" si="240"/>
        <v>200</v>
      </c>
      <c r="Q3069" s="11" t="s">
        <v>8315</v>
      </c>
      <c r="R3069" t="s">
        <v>8355</v>
      </c>
      <c r="S3069" s="15">
        <f t="shared" si="241"/>
        <v>42226.938414351855</v>
      </c>
      <c r="T3069" s="15">
        <f t="shared" si="242"/>
        <v>42256.938414351855</v>
      </c>
      <c r="U3069">
        <f t="shared" si="243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4"/>
        <v>0</v>
      </c>
      <c r="P3070">
        <f t="shared" si="240"/>
        <v>87.5</v>
      </c>
      <c r="Q3070" s="11" t="s">
        <v>8315</v>
      </c>
      <c r="R3070" t="s">
        <v>8355</v>
      </c>
      <c r="S3070" s="15">
        <f t="shared" si="241"/>
        <v>42263.691574074073</v>
      </c>
      <c r="T3070" s="15">
        <f t="shared" si="242"/>
        <v>42293.691574074073</v>
      </c>
      <c r="U3070">
        <f t="shared" si="243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4"/>
        <v>14</v>
      </c>
      <c r="P3071">
        <f t="shared" si="240"/>
        <v>20.14</v>
      </c>
      <c r="Q3071" s="11" t="s">
        <v>8315</v>
      </c>
      <c r="R3071" t="s">
        <v>8355</v>
      </c>
      <c r="S3071" s="15">
        <f t="shared" si="241"/>
        <v>41957.833726851852</v>
      </c>
      <c r="T3071" s="15">
        <f t="shared" si="242"/>
        <v>41987.833726851852</v>
      </c>
      <c r="U3071">
        <f t="shared" si="243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4"/>
        <v>3</v>
      </c>
      <c r="P3072">
        <f t="shared" si="240"/>
        <v>20.88</v>
      </c>
      <c r="Q3072" s="11" t="s">
        <v>8315</v>
      </c>
      <c r="R3072" t="s">
        <v>8355</v>
      </c>
      <c r="S3072" s="15">
        <f t="shared" si="241"/>
        <v>42690.733437499999</v>
      </c>
      <c r="T3072" s="15">
        <f t="shared" si="242"/>
        <v>42711.733437499999</v>
      </c>
      <c r="U3072">
        <f t="shared" si="243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4"/>
        <v>60</v>
      </c>
      <c r="P3073">
        <f t="shared" si="240"/>
        <v>61.31</v>
      </c>
      <c r="Q3073" s="11" t="s">
        <v>8315</v>
      </c>
      <c r="R3073" t="s">
        <v>8355</v>
      </c>
      <c r="S3073" s="15">
        <f t="shared" si="241"/>
        <v>42097.732418981483</v>
      </c>
      <c r="T3073" s="15">
        <f t="shared" si="242"/>
        <v>42115.249305555553</v>
      </c>
      <c r="U3073">
        <f t="shared" si="243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4"/>
        <v>0</v>
      </c>
      <c r="P3074">
        <f t="shared" si="240"/>
        <v>1</v>
      </c>
      <c r="Q3074" s="11" t="s">
        <v>8315</v>
      </c>
      <c r="R3074" t="s">
        <v>8355</v>
      </c>
      <c r="S3074" s="15">
        <f t="shared" si="241"/>
        <v>42658.690532407403</v>
      </c>
      <c r="T3074" s="15">
        <f t="shared" si="242"/>
        <v>42673.073611111111</v>
      </c>
      <c r="U3074">
        <f t="shared" si="243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ref="P3075:P3138" si="245">IFERROR(ROUND(E3075/L3075,2),0)</f>
        <v>92.14</v>
      </c>
      <c r="Q3075" s="11" t="s">
        <v>8315</v>
      </c>
      <c r="R3075" t="s">
        <v>8355</v>
      </c>
      <c r="S3075" s="15">
        <f t="shared" ref="S3075:S3138" si="246">(((J3075/60)/60)/24)+DATE(1970,1,1)</f>
        <v>42111.684027777781</v>
      </c>
      <c r="T3075" s="15">
        <f t="shared" ref="T3075:T3138" si="247">(((I3075/60)/60)/24)+DATE(1970,1,1)</f>
        <v>42169.804861111115</v>
      </c>
      <c r="U3075">
        <f t="shared" ref="U3075:U3138" si="248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1" t="s">
        <v>8315</v>
      </c>
      <c r="R3076" t="s">
        <v>8355</v>
      </c>
      <c r="S3076" s="15">
        <f t="shared" si="246"/>
        <v>42409.571284722217</v>
      </c>
      <c r="T3076" s="15">
        <f t="shared" si="247"/>
        <v>42439.571284722217</v>
      </c>
      <c r="U3076">
        <f t="shared" si="248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1" t="s">
        <v>8315</v>
      </c>
      <c r="R3077" t="s">
        <v>8355</v>
      </c>
      <c r="S3077" s="15">
        <f t="shared" si="246"/>
        <v>42551.102314814809</v>
      </c>
      <c r="T3077" s="15">
        <f t="shared" si="247"/>
        <v>42601.102314814809</v>
      </c>
      <c r="U3077">
        <f t="shared" si="248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1" t="s">
        <v>8315</v>
      </c>
      <c r="R3078" t="s">
        <v>8355</v>
      </c>
      <c r="S3078" s="15">
        <f t="shared" si="246"/>
        <v>42226.651886574073</v>
      </c>
      <c r="T3078" s="15">
        <f t="shared" si="247"/>
        <v>42286.651886574073</v>
      </c>
      <c r="U3078">
        <f t="shared" si="248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1" t="s">
        <v>8315</v>
      </c>
      <c r="R3079" t="s">
        <v>8355</v>
      </c>
      <c r="S3079" s="15">
        <f t="shared" si="246"/>
        <v>42766.956921296296</v>
      </c>
      <c r="T3079" s="15">
        <f t="shared" si="247"/>
        <v>42796.956921296296</v>
      </c>
      <c r="U3079">
        <f t="shared" si="248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1" t="s">
        <v>8315</v>
      </c>
      <c r="R3080" t="s">
        <v>8355</v>
      </c>
      <c r="S3080" s="15">
        <f t="shared" si="246"/>
        <v>42031.138831018514</v>
      </c>
      <c r="T3080" s="15">
        <f t="shared" si="247"/>
        <v>42061.138831018514</v>
      </c>
      <c r="U3080">
        <f t="shared" si="248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1" t="s">
        <v>8315</v>
      </c>
      <c r="R3081" t="s">
        <v>8355</v>
      </c>
      <c r="S3081" s="15">
        <f t="shared" si="246"/>
        <v>42055.713368055556</v>
      </c>
      <c r="T3081" s="15">
        <f t="shared" si="247"/>
        <v>42085.671701388885</v>
      </c>
      <c r="U3081">
        <f t="shared" si="248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1" t="s">
        <v>8315</v>
      </c>
      <c r="R3082" t="s">
        <v>8355</v>
      </c>
      <c r="S3082" s="15">
        <f t="shared" si="246"/>
        <v>41940.028287037036</v>
      </c>
      <c r="T3082" s="15">
        <f t="shared" si="247"/>
        <v>42000.0699537037</v>
      </c>
      <c r="U3082">
        <f t="shared" si="248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1" t="s">
        <v>8315</v>
      </c>
      <c r="R3083" t="s">
        <v>8355</v>
      </c>
      <c r="S3083" s="15">
        <f t="shared" si="246"/>
        <v>42237.181608796294</v>
      </c>
      <c r="T3083" s="15">
        <f t="shared" si="247"/>
        <v>42267.181608796294</v>
      </c>
      <c r="U3083">
        <f t="shared" si="248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1" t="s">
        <v>8315</v>
      </c>
      <c r="R3084" t="s">
        <v>8355</v>
      </c>
      <c r="S3084" s="15">
        <f t="shared" si="246"/>
        <v>42293.922986111109</v>
      </c>
      <c r="T3084" s="15">
        <f t="shared" si="247"/>
        <v>42323.96465277778</v>
      </c>
      <c r="U3084">
        <f t="shared" si="248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1" t="s">
        <v>8315</v>
      </c>
      <c r="R3085" t="s">
        <v>8355</v>
      </c>
      <c r="S3085" s="15">
        <f t="shared" si="246"/>
        <v>41853.563402777778</v>
      </c>
      <c r="T3085" s="15">
        <f t="shared" si="247"/>
        <v>41883.208333333336</v>
      </c>
      <c r="U3085">
        <f t="shared" si="248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1" t="s">
        <v>8315</v>
      </c>
      <c r="R3086" t="s">
        <v>8355</v>
      </c>
      <c r="S3086" s="15">
        <f t="shared" si="246"/>
        <v>42100.723738425921</v>
      </c>
      <c r="T3086" s="15">
        <f t="shared" si="247"/>
        <v>42129.783333333333</v>
      </c>
      <c r="U3086">
        <f t="shared" si="248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1" t="s">
        <v>8315</v>
      </c>
      <c r="R3087" t="s">
        <v>8355</v>
      </c>
      <c r="S3087" s="15">
        <f t="shared" si="246"/>
        <v>42246.883784722217</v>
      </c>
      <c r="T3087" s="15">
        <f t="shared" si="247"/>
        <v>42276.883784722217</v>
      </c>
      <c r="U3087">
        <f t="shared" si="248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1" t="s">
        <v>8315</v>
      </c>
      <c r="R3088" t="s">
        <v>8355</v>
      </c>
      <c r="S3088" s="15">
        <f t="shared" si="246"/>
        <v>42173.67082175926</v>
      </c>
      <c r="T3088" s="15">
        <f t="shared" si="247"/>
        <v>42233.67082175926</v>
      </c>
      <c r="U3088">
        <f t="shared" si="248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1" t="s">
        <v>8315</v>
      </c>
      <c r="R3089" t="s">
        <v>8355</v>
      </c>
      <c r="S3089" s="15">
        <f t="shared" si="246"/>
        <v>42665.150347222225</v>
      </c>
      <c r="T3089" s="15">
        <f t="shared" si="247"/>
        <v>42725.192013888889</v>
      </c>
      <c r="U3089">
        <f t="shared" si="248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1" t="s">
        <v>8315</v>
      </c>
      <c r="R3090" t="s">
        <v>8355</v>
      </c>
      <c r="S3090" s="15">
        <f t="shared" si="246"/>
        <v>41981.57230324074</v>
      </c>
      <c r="T3090" s="15">
        <f t="shared" si="247"/>
        <v>42012.570138888885</v>
      </c>
      <c r="U3090">
        <f t="shared" si="248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1" t="s">
        <v>8315</v>
      </c>
      <c r="R3091" t="s">
        <v>8355</v>
      </c>
      <c r="S3091" s="15">
        <f t="shared" si="246"/>
        <v>42528.542627314819</v>
      </c>
      <c r="T3091" s="15">
        <f t="shared" si="247"/>
        <v>42560.082638888889</v>
      </c>
      <c r="U3091">
        <f t="shared" si="248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1" t="s">
        <v>8315</v>
      </c>
      <c r="R3092" t="s">
        <v>8355</v>
      </c>
      <c r="S3092" s="15">
        <f t="shared" si="246"/>
        <v>42065.818807870368</v>
      </c>
      <c r="T3092" s="15">
        <f t="shared" si="247"/>
        <v>42125.777141203704</v>
      </c>
      <c r="U3092">
        <f t="shared" si="248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1" t="s">
        <v>8315</v>
      </c>
      <c r="R3093" t="s">
        <v>8355</v>
      </c>
      <c r="S3093" s="15">
        <f t="shared" si="246"/>
        <v>42566.948414351849</v>
      </c>
      <c r="T3093" s="15">
        <f t="shared" si="247"/>
        <v>42596.948414351849</v>
      </c>
      <c r="U3093">
        <f t="shared" si="248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1" t="s">
        <v>8315</v>
      </c>
      <c r="R3094" t="s">
        <v>8355</v>
      </c>
      <c r="S3094" s="15">
        <f t="shared" si="246"/>
        <v>42255.619351851856</v>
      </c>
      <c r="T3094" s="15">
        <f t="shared" si="247"/>
        <v>42292.916666666672</v>
      </c>
      <c r="U3094">
        <f t="shared" si="248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1" t="s">
        <v>8315</v>
      </c>
      <c r="R3095" t="s">
        <v>8355</v>
      </c>
      <c r="S3095" s="15">
        <f t="shared" si="246"/>
        <v>41760.909039351849</v>
      </c>
      <c r="T3095" s="15">
        <f t="shared" si="247"/>
        <v>41791.165972222225</v>
      </c>
      <c r="U3095">
        <f t="shared" si="248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1" t="s">
        <v>8315</v>
      </c>
      <c r="R3096" t="s">
        <v>8355</v>
      </c>
      <c r="S3096" s="15">
        <f t="shared" si="246"/>
        <v>42207.795787037037</v>
      </c>
      <c r="T3096" s="15">
        <f t="shared" si="247"/>
        <v>42267.795787037037</v>
      </c>
      <c r="U3096">
        <f t="shared" si="248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1" t="s">
        <v>8315</v>
      </c>
      <c r="R3097" t="s">
        <v>8355</v>
      </c>
      <c r="S3097" s="15">
        <f t="shared" si="246"/>
        <v>42523.025231481486</v>
      </c>
      <c r="T3097" s="15">
        <f t="shared" si="247"/>
        <v>42583.025231481486</v>
      </c>
      <c r="U3097">
        <f t="shared" si="248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1" t="s">
        <v>8315</v>
      </c>
      <c r="R3098" t="s">
        <v>8355</v>
      </c>
      <c r="S3098" s="15">
        <f t="shared" si="246"/>
        <v>42114.825532407413</v>
      </c>
      <c r="T3098" s="15">
        <f t="shared" si="247"/>
        <v>42144.825532407413</v>
      </c>
      <c r="U3098">
        <f t="shared" si="248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1" t="s">
        <v>8315</v>
      </c>
      <c r="R3099" t="s">
        <v>8355</v>
      </c>
      <c r="S3099" s="15">
        <f t="shared" si="246"/>
        <v>42629.503483796296</v>
      </c>
      <c r="T3099" s="15">
        <f t="shared" si="247"/>
        <v>42650.583333333328</v>
      </c>
      <c r="U3099">
        <f t="shared" si="248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1" t="s">
        <v>8315</v>
      </c>
      <c r="R3100" t="s">
        <v>8355</v>
      </c>
      <c r="S3100" s="15">
        <f t="shared" si="246"/>
        <v>42359.792233796295</v>
      </c>
      <c r="T3100" s="15">
        <f t="shared" si="247"/>
        <v>42408.01180555555</v>
      </c>
      <c r="U3100">
        <f t="shared" si="248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1" t="s">
        <v>8315</v>
      </c>
      <c r="R3101" t="s">
        <v>8355</v>
      </c>
      <c r="S3101" s="15">
        <f t="shared" si="246"/>
        <v>42382.189710648148</v>
      </c>
      <c r="T3101" s="15">
        <f t="shared" si="247"/>
        <v>42412.189710648148</v>
      </c>
      <c r="U3101">
        <f t="shared" si="248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1" t="s">
        <v>8315</v>
      </c>
      <c r="R3102" t="s">
        <v>8355</v>
      </c>
      <c r="S3102" s="15">
        <f t="shared" si="246"/>
        <v>41902.622395833336</v>
      </c>
      <c r="T3102" s="15">
        <f t="shared" si="247"/>
        <v>41932.622395833336</v>
      </c>
      <c r="U3102">
        <f t="shared" si="248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249">ROUND(E3103/D3103*100,0)</f>
        <v>12</v>
      </c>
      <c r="P3103">
        <f t="shared" si="245"/>
        <v>25</v>
      </c>
      <c r="Q3103" s="11" t="s">
        <v>8315</v>
      </c>
      <c r="R3103" t="s">
        <v>8355</v>
      </c>
      <c r="S3103" s="15">
        <f t="shared" si="246"/>
        <v>42171.383530092593</v>
      </c>
      <c r="T3103" s="15">
        <f t="shared" si="247"/>
        <v>42201.330555555556</v>
      </c>
      <c r="U3103">
        <f t="shared" si="248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9"/>
        <v>39</v>
      </c>
      <c r="P3104">
        <f t="shared" si="245"/>
        <v>69.53</v>
      </c>
      <c r="Q3104" s="11" t="s">
        <v>8315</v>
      </c>
      <c r="R3104" t="s">
        <v>8355</v>
      </c>
      <c r="S3104" s="15">
        <f t="shared" si="246"/>
        <v>42555.340486111112</v>
      </c>
      <c r="T3104" s="15">
        <f t="shared" si="247"/>
        <v>42605.340486111112</v>
      </c>
      <c r="U3104">
        <f t="shared" si="248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9"/>
        <v>0</v>
      </c>
      <c r="P3105">
        <f t="shared" si="245"/>
        <v>5.5</v>
      </c>
      <c r="Q3105" s="11" t="s">
        <v>8315</v>
      </c>
      <c r="R3105" t="s">
        <v>8355</v>
      </c>
      <c r="S3105" s="15">
        <f t="shared" si="246"/>
        <v>42107.156319444446</v>
      </c>
      <c r="T3105" s="15">
        <f t="shared" si="247"/>
        <v>42167.156319444446</v>
      </c>
      <c r="U3105">
        <f t="shared" si="248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9"/>
        <v>30</v>
      </c>
      <c r="P3106">
        <f t="shared" si="245"/>
        <v>237</v>
      </c>
      <c r="Q3106" s="11" t="s">
        <v>8315</v>
      </c>
      <c r="R3106" t="s">
        <v>8355</v>
      </c>
      <c r="S3106" s="15">
        <f t="shared" si="246"/>
        <v>42006.908692129626</v>
      </c>
      <c r="T3106" s="15">
        <f t="shared" si="247"/>
        <v>42038.083333333328</v>
      </c>
      <c r="U3106">
        <f t="shared" si="248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9"/>
        <v>42</v>
      </c>
      <c r="P3107">
        <f t="shared" si="245"/>
        <v>79.87</v>
      </c>
      <c r="Q3107" s="11" t="s">
        <v>8315</v>
      </c>
      <c r="R3107" t="s">
        <v>8355</v>
      </c>
      <c r="S3107" s="15">
        <f t="shared" si="246"/>
        <v>41876.718935185185</v>
      </c>
      <c r="T3107" s="15">
        <f t="shared" si="247"/>
        <v>41931.208333333336</v>
      </c>
      <c r="U3107">
        <f t="shared" si="248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9"/>
        <v>4</v>
      </c>
      <c r="P3108">
        <f t="shared" si="245"/>
        <v>10.25</v>
      </c>
      <c r="Q3108" s="11" t="s">
        <v>8315</v>
      </c>
      <c r="R3108" t="s">
        <v>8355</v>
      </c>
      <c r="S3108" s="15">
        <f t="shared" si="246"/>
        <v>42241.429120370376</v>
      </c>
      <c r="T3108" s="15">
        <f t="shared" si="247"/>
        <v>42263.916666666672</v>
      </c>
      <c r="U3108">
        <f t="shared" si="248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9"/>
        <v>20</v>
      </c>
      <c r="P3109">
        <f t="shared" si="245"/>
        <v>272.58999999999997</v>
      </c>
      <c r="Q3109" s="11" t="s">
        <v>8315</v>
      </c>
      <c r="R3109" t="s">
        <v>8355</v>
      </c>
      <c r="S3109" s="15">
        <f t="shared" si="246"/>
        <v>42128.814247685179</v>
      </c>
      <c r="T3109" s="15">
        <f t="shared" si="247"/>
        <v>42135.814247685179</v>
      </c>
      <c r="U3109">
        <f t="shared" si="248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9"/>
        <v>0</v>
      </c>
      <c r="P3110">
        <f t="shared" si="245"/>
        <v>13</v>
      </c>
      <c r="Q3110" s="11" t="s">
        <v>8315</v>
      </c>
      <c r="R3110" t="s">
        <v>8355</v>
      </c>
      <c r="S3110" s="15">
        <f t="shared" si="246"/>
        <v>42062.680486111116</v>
      </c>
      <c r="T3110" s="15">
        <f t="shared" si="247"/>
        <v>42122.638819444444</v>
      </c>
      <c r="U3110">
        <f t="shared" si="248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9"/>
        <v>25</v>
      </c>
      <c r="P3111">
        <f t="shared" si="245"/>
        <v>58.18</v>
      </c>
      <c r="Q3111" s="11" t="s">
        <v>8315</v>
      </c>
      <c r="R3111" t="s">
        <v>8355</v>
      </c>
      <c r="S3111" s="15">
        <f t="shared" si="246"/>
        <v>41844.125115740739</v>
      </c>
      <c r="T3111" s="15">
        <f t="shared" si="247"/>
        <v>41879.125115740739</v>
      </c>
      <c r="U3111">
        <f t="shared" si="248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9"/>
        <v>0</v>
      </c>
      <c r="P3112">
        <f t="shared" si="245"/>
        <v>10</v>
      </c>
      <c r="Q3112" s="11" t="s">
        <v>8315</v>
      </c>
      <c r="R3112" t="s">
        <v>8355</v>
      </c>
      <c r="S3112" s="15">
        <f t="shared" si="246"/>
        <v>42745.031469907408</v>
      </c>
      <c r="T3112" s="15">
        <f t="shared" si="247"/>
        <v>42785.031469907408</v>
      </c>
      <c r="U3112">
        <f t="shared" si="248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9"/>
        <v>27</v>
      </c>
      <c r="P3113">
        <f t="shared" si="245"/>
        <v>70.11</v>
      </c>
      <c r="Q3113" s="11" t="s">
        <v>8315</v>
      </c>
      <c r="R3113" t="s">
        <v>8355</v>
      </c>
      <c r="S3113" s="15">
        <f t="shared" si="246"/>
        <v>41885.595138888886</v>
      </c>
      <c r="T3113" s="15">
        <f t="shared" si="247"/>
        <v>41916.595138888886</v>
      </c>
      <c r="U3113">
        <f t="shared" si="248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9"/>
        <v>5</v>
      </c>
      <c r="P3114">
        <f t="shared" si="245"/>
        <v>57.89</v>
      </c>
      <c r="Q3114" s="11" t="s">
        <v>8315</v>
      </c>
      <c r="R3114" t="s">
        <v>8355</v>
      </c>
      <c r="S3114" s="15">
        <f t="shared" si="246"/>
        <v>42615.121921296297</v>
      </c>
      <c r="T3114" s="15">
        <f t="shared" si="247"/>
        <v>42675.121921296297</v>
      </c>
      <c r="U3114">
        <f t="shared" si="248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9"/>
        <v>4</v>
      </c>
      <c r="P3115">
        <f t="shared" si="245"/>
        <v>125.27</v>
      </c>
      <c r="Q3115" s="11" t="s">
        <v>8315</v>
      </c>
      <c r="R3115" t="s">
        <v>8355</v>
      </c>
      <c r="S3115" s="15">
        <f t="shared" si="246"/>
        <v>42081.731273148151</v>
      </c>
      <c r="T3115" s="15">
        <f t="shared" si="247"/>
        <v>42111.731273148151</v>
      </c>
      <c r="U3115">
        <f t="shared" si="248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9"/>
        <v>0</v>
      </c>
      <c r="P3116">
        <f t="shared" si="245"/>
        <v>0</v>
      </c>
      <c r="Q3116" s="11" t="s">
        <v>8315</v>
      </c>
      <c r="R3116" t="s">
        <v>8355</v>
      </c>
      <c r="S3116" s="15">
        <f t="shared" si="246"/>
        <v>41843.632523148146</v>
      </c>
      <c r="T3116" s="15">
        <f t="shared" si="247"/>
        <v>41903.632523148146</v>
      </c>
      <c r="U3116">
        <f t="shared" si="248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9"/>
        <v>3</v>
      </c>
      <c r="P3117">
        <f t="shared" si="245"/>
        <v>300</v>
      </c>
      <c r="Q3117" s="11" t="s">
        <v>8315</v>
      </c>
      <c r="R3117" t="s">
        <v>8355</v>
      </c>
      <c r="S3117" s="15">
        <f t="shared" si="246"/>
        <v>42496.447071759263</v>
      </c>
      <c r="T3117" s="15">
        <f t="shared" si="247"/>
        <v>42526.447071759263</v>
      </c>
      <c r="U3117">
        <f t="shared" si="248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9"/>
        <v>57</v>
      </c>
      <c r="P3118">
        <f t="shared" si="245"/>
        <v>43</v>
      </c>
      <c r="Q3118" s="11" t="s">
        <v>8315</v>
      </c>
      <c r="R3118" t="s">
        <v>8355</v>
      </c>
      <c r="S3118" s="15">
        <f t="shared" si="246"/>
        <v>42081.515335648146</v>
      </c>
      <c r="T3118" s="15">
        <f t="shared" si="247"/>
        <v>42095.515335648146</v>
      </c>
      <c r="U3118">
        <f t="shared" si="248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9"/>
        <v>0</v>
      </c>
      <c r="P3119">
        <f t="shared" si="245"/>
        <v>1</v>
      </c>
      <c r="Q3119" s="11" t="s">
        <v>8315</v>
      </c>
      <c r="R3119" t="s">
        <v>8355</v>
      </c>
      <c r="S3119" s="15">
        <f t="shared" si="246"/>
        <v>42509.374537037031</v>
      </c>
      <c r="T3119" s="15">
        <f t="shared" si="247"/>
        <v>42517.55</v>
      </c>
      <c r="U3119">
        <f t="shared" si="248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9"/>
        <v>0</v>
      </c>
      <c r="P3120">
        <f t="shared" si="245"/>
        <v>775</v>
      </c>
      <c r="Q3120" s="11" t="s">
        <v>8315</v>
      </c>
      <c r="R3120" t="s">
        <v>8355</v>
      </c>
      <c r="S3120" s="15">
        <f t="shared" si="246"/>
        <v>42534.649571759262</v>
      </c>
      <c r="T3120" s="15">
        <f t="shared" si="247"/>
        <v>42553.649571759262</v>
      </c>
      <c r="U3120">
        <f t="shared" si="248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9"/>
        <v>0</v>
      </c>
      <c r="P3121">
        <f t="shared" si="245"/>
        <v>5</v>
      </c>
      <c r="Q3121" s="11" t="s">
        <v>8315</v>
      </c>
      <c r="R3121" t="s">
        <v>8355</v>
      </c>
      <c r="S3121" s="15">
        <f t="shared" si="246"/>
        <v>42060.04550925926</v>
      </c>
      <c r="T3121" s="15">
        <f t="shared" si="247"/>
        <v>42090.003842592589</v>
      </c>
      <c r="U3121">
        <f t="shared" si="248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9"/>
        <v>0</v>
      </c>
      <c r="P3122">
        <f t="shared" si="245"/>
        <v>12.8</v>
      </c>
      <c r="Q3122" s="11" t="s">
        <v>8315</v>
      </c>
      <c r="R3122" t="s">
        <v>8355</v>
      </c>
      <c r="S3122" s="15">
        <f t="shared" si="246"/>
        <v>42435.942083333335</v>
      </c>
      <c r="T3122" s="15">
        <f t="shared" si="247"/>
        <v>42495.900416666671</v>
      </c>
      <c r="U3122">
        <f t="shared" si="248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9"/>
        <v>1</v>
      </c>
      <c r="P3123">
        <f t="shared" si="245"/>
        <v>10</v>
      </c>
      <c r="Q3123" s="11" t="s">
        <v>8315</v>
      </c>
      <c r="R3123" t="s">
        <v>8355</v>
      </c>
      <c r="S3123" s="15">
        <f t="shared" si="246"/>
        <v>41848.679803240739</v>
      </c>
      <c r="T3123" s="15">
        <f t="shared" si="247"/>
        <v>41908.679803240739</v>
      </c>
      <c r="U3123">
        <f t="shared" si="248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9"/>
        <v>58</v>
      </c>
      <c r="P3124">
        <f t="shared" si="245"/>
        <v>58</v>
      </c>
      <c r="Q3124" s="11" t="s">
        <v>8315</v>
      </c>
      <c r="R3124" t="s">
        <v>8355</v>
      </c>
      <c r="S3124" s="15">
        <f t="shared" si="246"/>
        <v>42678.932083333333</v>
      </c>
      <c r="T3124" s="15">
        <f t="shared" si="247"/>
        <v>42683.973750000005</v>
      </c>
      <c r="U3124">
        <f t="shared" si="248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9"/>
        <v>68</v>
      </c>
      <c r="P3125">
        <f t="shared" si="245"/>
        <v>244.8</v>
      </c>
      <c r="Q3125" s="11" t="s">
        <v>8315</v>
      </c>
      <c r="R3125" t="s">
        <v>8355</v>
      </c>
      <c r="S3125" s="15">
        <f t="shared" si="246"/>
        <v>42530.993032407408</v>
      </c>
      <c r="T3125" s="15">
        <f t="shared" si="247"/>
        <v>42560.993032407408</v>
      </c>
      <c r="U3125">
        <f t="shared" si="248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9"/>
        <v>0</v>
      </c>
      <c r="P3126">
        <f t="shared" si="245"/>
        <v>6.5</v>
      </c>
      <c r="Q3126" s="11" t="s">
        <v>8315</v>
      </c>
      <c r="R3126" t="s">
        <v>8355</v>
      </c>
      <c r="S3126" s="15">
        <f t="shared" si="246"/>
        <v>41977.780104166668</v>
      </c>
      <c r="T3126" s="15">
        <f t="shared" si="247"/>
        <v>42037.780104166668</v>
      </c>
      <c r="U3126">
        <f t="shared" si="248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9"/>
        <v>0</v>
      </c>
      <c r="P3127">
        <f t="shared" si="245"/>
        <v>0</v>
      </c>
      <c r="Q3127" s="11" t="s">
        <v>8315</v>
      </c>
      <c r="R3127" t="s">
        <v>8355</v>
      </c>
      <c r="S3127" s="15">
        <f t="shared" si="246"/>
        <v>42346.20685185185</v>
      </c>
      <c r="T3127" s="15">
        <f t="shared" si="247"/>
        <v>42376.20685185185</v>
      </c>
      <c r="U3127">
        <f t="shared" si="248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9"/>
        <v>4</v>
      </c>
      <c r="P3128">
        <f t="shared" si="245"/>
        <v>61.18</v>
      </c>
      <c r="Q3128" s="11" t="s">
        <v>8315</v>
      </c>
      <c r="R3128" t="s">
        <v>8355</v>
      </c>
      <c r="S3128" s="15">
        <f t="shared" si="246"/>
        <v>42427.01807870371</v>
      </c>
      <c r="T3128" s="15">
        <f t="shared" si="247"/>
        <v>42456.976412037038</v>
      </c>
      <c r="U3128">
        <f t="shared" si="248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9"/>
        <v>0</v>
      </c>
      <c r="P3129">
        <f t="shared" si="245"/>
        <v>0</v>
      </c>
      <c r="Q3129" s="11" t="s">
        <v>8315</v>
      </c>
      <c r="R3129" t="s">
        <v>8355</v>
      </c>
      <c r="S3129" s="15">
        <f t="shared" si="246"/>
        <v>42034.856817129628</v>
      </c>
      <c r="T3129" s="15">
        <f t="shared" si="247"/>
        <v>42064.856817129628</v>
      </c>
      <c r="U3129">
        <f t="shared" si="248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9"/>
        <v>109</v>
      </c>
      <c r="P3130">
        <f t="shared" si="245"/>
        <v>139.24</v>
      </c>
      <c r="Q3130" s="11" t="s">
        <v>8315</v>
      </c>
      <c r="R3130" t="s">
        <v>8316</v>
      </c>
      <c r="S3130" s="15">
        <f t="shared" si="246"/>
        <v>42780.825706018513</v>
      </c>
      <c r="T3130" s="15">
        <f t="shared" si="247"/>
        <v>42810.784039351856</v>
      </c>
      <c r="U3130">
        <f t="shared" si="248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9"/>
        <v>1</v>
      </c>
      <c r="P3131">
        <f t="shared" si="245"/>
        <v>10</v>
      </c>
      <c r="Q3131" s="11" t="s">
        <v>8315</v>
      </c>
      <c r="R3131" t="s">
        <v>8316</v>
      </c>
      <c r="S3131" s="15">
        <f t="shared" si="246"/>
        <v>42803.842812499999</v>
      </c>
      <c r="T3131" s="15">
        <f t="shared" si="247"/>
        <v>42843.801145833335</v>
      </c>
      <c r="U3131">
        <f t="shared" si="248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9"/>
        <v>4</v>
      </c>
      <c r="P3132">
        <f t="shared" si="245"/>
        <v>93.75</v>
      </c>
      <c r="Q3132" s="11" t="s">
        <v>8315</v>
      </c>
      <c r="R3132" t="s">
        <v>8316</v>
      </c>
      <c r="S3132" s="15">
        <f t="shared" si="246"/>
        <v>42808.640231481477</v>
      </c>
      <c r="T3132" s="15">
        <f t="shared" si="247"/>
        <v>42839.207638888889</v>
      </c>
      <c r="U3132">
        <f t="shared" si="248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9"/>
        <v>16</v>
      </c>
      <c r="P3133">
        <f t="shared" si="245"/>
        <v>53.75</v>
      </c>
      <c r="Q3133" s="11" t="s">
        <v>8315</v>
      </c>
      <c r="R3133" t="s">
        <v>8316</v>
      </c>
      <c r="S3133" s="15">
        <f t="shared" si="246"/>
        <v>42803.579224537039</v>
      </c>
      <c r="T3133" s="15">
        <f t="shared" si="247"/>
        <v>42833.537557870368</v>
      </c>
      <c r="U3133">
        <f t="shared" si="248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9"/>
        <v>0</v>
      </c>
      <c r="P3134">
        <f t="shared" si="245"/>
        <v>10</v>
      </c>
      <c r="Q3134" s="11" t="s">
        <v>8315</v>
      </c>
      <c r="R3134" t="s">
        <v>8316</v>
      </c>
      <c r="S3134" s="15">
        <f t="shared" si="246"/>
        <v>42786.350231481483</v>
      </c>
      <c r="T3134" s="15">
        <f t="shared" si="247"/>
        <v>42846.308564814812</v>
      </c>
      <c r="U3134">
        <f t="shared" si="248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9"/>
        <v>108</v>
      </c>
      <c r="P3135">
        <f t="shared" si="245"/>
        <v>33.75</v>
      </c>
      <c r="Q3135" s="11" t="s">
        <v>8315</v>
      </c>
      <c r="R3135" t="s">
        <v>8316</v>
      </c>
      <c r="S3135" s="15">
        <f t="shared" si="246"/>
        <v>42788.565208333333</v>
      </c>
      <c r="T3135" s="15">
        <f t="shared" si="247"/>
        <v>42818.523541666669</v>
      </c>
      <c r="U3135">
        <f t="shared" si="248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9"/>
        <v>23</v>
      </c>
      <c r="P3136">
        <f t="shared" si="245"/>
        <v>18.75</v>
      </c>
      <c r="Q3136" s="11" t="s">
        <v>8315</v>
      </c>
      <c r="R3136" t="s">
        <v>8316</v>
      </c>
      <c r="S3136" s="15">
        <f t="shared" si="246"/>
        <v>42800.720127314817</v>
      </c>
      <c r="T3136" s="15">
        <f t="shared" si="247"/>
        <v>42821.678460648152</v>
      </c>
      <c r="U3136">
        <f t="shared" si="248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9"/>
        <v>21</v>
      </c>
      <c r="P3137">
        <f t="shared" si="245"/>
        <v>23.14</v>
      </c>
      <c r="Q3137" s="11" t="s">
        <v>8315</v>
      </c>
      <c r="R3137" t="s">
        <v>8316</v>
      </c>
      <c r="S3137" s="15">
        <f t="shared" si="246"/>
        <v>42807.151863425926</v>
      </c>
      <c r="T3137" s="15">
        <f t="shared" si="247"/>
        <v>42829.151863425926</v>
      </c>
      <c r="U3137">
        <f t="shared" si="248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9"/>
        <v>128</v>
      </c>
      <c r="P3138">
        <f t="shared" si="245"/>
        <v>29.05</v>
      </c>
      <c r="Q3138" s="11" t="s">
        <v>8315</v>
      </c>
      <c r="R3138" t="s">
        <v>8316</v>
      </c>
      <c r="S3138" s="15">
        <f t="shared" si="246"/>
        <v>42789.462430555555</v>
      </c>
      <c r="T3138" s="15">
        <f t="shared" si="247"/>
        <v>42825.957638888889</v>
      </c>
      <c r="U3138">
        <f t="shared" si="248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ref="P3139:P3202" si="250">IFERROR(ROUND(E3139/L3139,2),0)</f>
        <v>50</v>
      </c>
      <c r="Q3139" s="11" t="s">
        <v>8315</v>
      </c>
      <c r="R3139" t="s">
        <v>8316</v>
      </c>
      <c r="S3139" s="15">
        <f t="shared" ref="S3139:S3202" si="251">(((J3139/60)/60)/24)+DATE(1970,1,1)</f>
        <v>42807.885057870371</v>
      </c>
      <c r="T3139" s="15">
        <f t="shared" ref="T3139:T3202" si="252">(((I3139/60)/60)/24)+DATE(1970,1,1)</f>
        <v>42858.8</v>
      </c>
      <c r="U3139">
        <f t="shared" ref="U3139:U3202" si="253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1" t="s">
        <v>8315</v>
      </c>
      <c r="R3140" t="s">
        <v>8316</v>
      </c>
      <c r="S3140" s="15">
        <f t="shared" si="251"/>
        <v>42809.645914351851</v>
      </c>
      <c r="T3140" s="15">
        <f t="shared" si="252"/>
        <v>42828.645914351851</v>
      </c>
      <c r="U3140">
        <f t="shared" si="253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1" t="s">
        <v>8315</v>
      </c>
      <c r="R3141" t="s">
        <v>8316</v>
      </c>
      <c r="S3141" s="15">
        <f t="shared" si="251"/>
        <v>42785.270370370374</v>
      </c>
      <c r="T3141" s="15">
        <f t="shared" si="252"/>
        <v>42819.189583333333</v>
      </c>
      <c r="U3141">
        <f t="shared" si="253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1" t="s">
        <v>8315</v>
      </c>
      <c r="R3142" t="s">
        <v>8316</v>
      </c>
      <c r="S3142" s="15">
        <f t="shared" si="251"/>
        <v>42802.718784722223</v>
      </c>
      <c r="T3142" s="15">
        <f t="shared" si="252"/>
        <v>42832.677118055552</v>
      </c>
      <c r="U3142">
        <f t="shared" si="253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1" t="s">
        <v>8315</v>
      </c>
      <c r="R3143" t="s">
        <v>8316</v>
      </c>
      <c r="S3143" s="15">
        <f t="shared" si="251"/>
        <v>42800.753333333334</v>
      </c>
      <c r="T3143" s="15">
        <f t="shared" si="252"/>
        <v>42841.833333333328</v>
      </c>
      <c r="U3143">
        <f t="shared" si="253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1" t="s">
        <v>8315</v>
      </c>
      <c r="R3144" t="s">
        <v>8316</v>
      </c>
      <c r="S3144" s="15">
        <f t="shared" si="251"/>
        <v>42783.513182870374</v>
      </c>
      <c r="T3144" s="15">
        <f t="shared" si="252"/>
        <v>42813.471516203703</v>
      </c>
      <c r="U3144">
        <f t="shared" si="253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1" t="s">
        <v>8315</v>
      </c>
      <c r="R3145" t="s">
        <v>8316</v>
      </c>
      <c r="S3145" s="15">
        <f t="shared" si="251"/>
        <v>42808.358287037037</v>
      </c>
      <c r="T3145" s="15">
        <f t="shared" si="252"/>
        <v>42834.358287037037</v>
      </c>
      <c r="U3145">
        <f t="shared" si="253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1" t="s">
        <v>8315</v>
      </c>
      <c r="R3146" t="s">
        <v>8316</v>
      </c>
      <c r="S3146" s="15">
        <f t="shared" si="251"/>
        <v>42796.538275462968</v>
      </c>
      <c r="T3146" s="15">
        <f t="shared" si="252"/>
        <v>42813.25</v>
      </c>
      <c r="U3146">
        <f t="shared" si="253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1" t="s">
        <v>8315</v>
      </c>
      <c r="R3147" t="s">
        <v>8316</v>
      </c>
      <c r="S3147" s="15">
        <f t="shared" si="251"/>
        <v>42762.040902777779</v>
      </c>
      <c r="T3147" s="15">
        <f t="shared" si="252"/>
        <v>42821.999236111107</v>
      </c>
      <c r="U3147">
        <f t="shared" si="253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1" t="s">
        <v>8315</v>
      </c>
      <c r="R3148" t="s">
        <v>8316</v>
      </c>
      <c r="S3148" s="15">
        <f t="shared" si="251"/>
        <v>42796.682476851856</v>
      </c>
      <c r="T3148" s="15">
        <f t="shared" si="252"/>
        <v>42841.640810185185</v>
      </c>
      <c r="U3148">
        <f t="shared" si="253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1" t="s">
        <v>8315</v>
      </c>
      <c r="R3149" t="s">
        <v>8316</v>
      </c>
      <c r="S3149" s="15">
        <f t="shared" si="251"/>
        <v>41909.969386574077</v>
      </c>
      <c r="T3149" s="15">
        <f t="shared" si="252"/>
        <v>41950.011053240742</v>
      </c>
      <c r="U3149">
        <f t="shared" si="253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1" t="s">
        <v>8315</v>
      </c>
      <c r="R3150" t="s">
        <v>8316</v>
      </c>
      <c r="S3150" s="15">
        <f t="shared" si="251"/>
        <v>41891.665324074071</v>
      </c>
      <c r="T3150" s="15">
        <f t="shared" si="252"/>
        <v>41913.166666666664</v>
      </c>
      <c r="U3150">
        <f t="shared" si="253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1" t="s">
        <v>8315</v>
      </c>
      <c r="R3151" t="s">
        <v>8316</v>
      </c>
      <c r="S3151" s="15">
        <f t="shared" si="251"/>
        <v>41226.017361111109</v>
      </c>
      <c r="T3151" s="15">
        <f t="shared" si="252"/>
        <v>41250.083333333336</v>
      </c>
      <c r="U3151">
        <f t="shared" si="253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1" t="s">
        <v>8315</v>
      </c>
      <c r="R3152" t="s">
        <v>8316</v>
      </c>
      <c r="S3152" s="15">
        <f t="shared" si="251"/>
        <v>40478.263923611114</v>
      </c>
      <c r="T3152" s="15">
        <f t="shared" si="252"/>
        <v>40568.166666666664</v>
      </c>
      <c r="U3152">
        <f t="shared" si="253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1" t="s">
        <v>8315</v>
      </c>
      <c r="R3153" t="s">
        <v>8316</v>
      </c>
      <c r="S3153" s="15">
        <f t="shared" si="251"/>
        <v>41862.83997685185</v>
      </c>
      <c r="T3153" s="15">
        <f t="shared" si="252"/>
        <v>41892.83997685185</v>
      </c>
      <c r="U3153">
        <f t="shared" si="253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1" t="s">
        <v>8315</v>
      </c>
      <c r="R3154" t="s">
        <v>8316</v>
      </c>
      <c r="S3154" s="15">
        <f t="shared" si="251"/>
        <v>41550.867673611108</v>
      </c>
      <c r="T3154" s="15">
        <f t="shared" si="252"/>
        <v>41580.867673611108</v>
      </c>
      <c r="U3154">
        <f t="shared" si="253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1" t="s">
        <v>8315</v>
      </c>
      <c r="R3155" t="s">
        <v>8316</v>
      </c>
      <c r="S3155" s="15">
        <f t="shared" si="251"/>
        <v>40633.154363425929</v>
      </c>
      <c r="T3155" s="15">
        <f t="shared" si="252"/>
        <v>40664.207638888889</v>
      </c>
      <c r="U3155">
        <f t="shared" si="253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1" t="s">
        <v>8315</v>
      </c>
      <c r="R3156" t="s">
        <v>8316</v>
      </c>
      <c r="S3156" s="15">
        <f t="shared" si="251"/>
        <v>40970.875671296293</v>
      </c>
      <c r="T3156" s="15">
        <f t="shared" si="252"/>
        <v>41000.834004629629</v>
      </c>
      <c r="U3156">
        <f t="shared" si="253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1" t="s">
        <v>8315</v>
      </c>
      <c r="R3157" t="s">
        <v>8316</v>
      </c>
      <c r="S3157" s="15">
        <f t="shared" si="251"/>
        <v>41233.499131944445</v>
      </c>
      <c r="T3157" s="15">
        <f t="shared" si="252"/>
        <v>41263.499131944445</v>
      </c>
      <c r="U3157">
        <f t="shared" si="253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1" t="s">
        <v>8315</v>
      </c>
      <c r="R3158" t="s">
        <v>8316</v>
      </c>
      <c r="S3158" s="15">
        <f t="shared" si="251"/>
        <v>41026.953055555554</v>
      </c>
      <c r="T3158" s="15">
        <f t="shared" si="252"/>
        <v>41061.953055555554</v>
      </c>
      <c r="U3158">
        <f t="shared" si="253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1" t="s">
        <v>8315</v>
      </c>
      <c r="R3159" t="s">
        <v>8316</v>
      </c>
      <c r="S3159" s="15">
        <f t="shared" si="251"/>
        <v>41829.788252314815</v>
      </c>
      <c r="T3159" s="15">
        <f t="shared" si="252"/>
        <v>41839.208333333336</v>
      </c>
      <c r="U3159">
        <f t="shared" si="253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1" t="s">
        <v>8315</v>
      </c>
      <c r="R3160" t="s">
        <v>8316</v>
      </c>
      <c r="S3160" s="15">
        <f t="shared" si="251"/>
        <v>41447.839722222219</v>
      </c>
      <c r="T3160" s="15">
        <f t="shared" si="252"/>
        <v>41477.839722222219</v>
      </c>
      <c r="U3160">
        <f t="shared" si="253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1" t="s">
        <v>8315</v>
      </c>
      <c r="R3161" t="s">
        <v>8316</v>
      </c>
      <c r="S3161" s="15">
        <f t="shared" si="251"/>
        <v>40884.066678240742</v>
      </c>
      <c r="T3161" s="15">
        <f t="shared" si="252"/>
        <v>40926.958333333336</v>
      </c>
      <c r="U3161">
        <f t="shared" si="253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1" t="s">
        <v>8315</v>
      </c>
      <c r="R3162" t="s">
        <v>8316</v>
      </c>
      <c r="S3162" s="15">
        <f t="shared" si="251"/>
        <v>41841.26489583333</v>
      </c>
      <c r="T3162" s="15">
        <f t="shared" si="252"/>
        <v>41864.207638888889</v>
      </c>
      <c r="U3162">
        <f t="shared" si="253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1" t="s">
        <v>8315</v>
      </c>
      <c r="R3163" t="s">
        <v>8316</v>
      </c>
      <c r="S3163" s="15">
        <f t="shared" si="251"/>
        <v>41897.536134259259</v>
      </c>
      <c r="T3163" s="15">
        <f t="shared" si="252"/>
        <v>41927.536134259259</v>
      </c>
      <c r="U3163">
        <f t="shared" si="253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1" t="s">
        <v>8315</v>
      </c>
      <c r="R3164" t="s">
        <v>8316</v>
      </c>
      <c r="S3164" s="15">
        <f t="shared" si="251"/>
        <v>41799.685902777775</v>
      </c>
      <c r="T3164" s="15">
        <f t="shared" si="252"/>
        <v>41827.083333333336</v>
      </c>
      <c r="U3164">
        <f t="shared" si="253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1" t="s">
        <v>8315</v>
      </c>
      <c r="R3165" t="s">
        <v>8316</v>
      </c>
      <c r="S3165" s="15">
        <f t="shared" si="251"/>
        <v>41775.753761574073</v>
      </c>
      <c r="T3165" s="15">
        <f t="shared" si="252"/>
        <v>41805.753761574073</v>
      </c>
      <c r="U3165">
        <f t="shared" si="253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1" t="s">
        <v>8315</v>
      </c>
      <c r="R3166" t="s">
        <v>8316</v>
      </c>
      <c r="S3166" s="15">
        <f t="shared" si="251"/>
        <v>41766.80572916667</v>
      </c>
      <c r="T3166" s="15">
        <f t="shared" si="252"/>
        <v>41799.80572916667</v>
      </c>
      <c r="U3166">
        <f t="shared" si="253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54">ROUND(E3167/D3167*100,0)</f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51"/>
        <v>40644.159259259257</v>
      </c>
      <c r="T3167" s="15">
        <f t="shared" si="252"/>
        <v>40666.165972222225</v>
      </c>
      <c r="U3167">
        <f t="shared" si="253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4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51"/>
        <v>41940.69158564815</v>
      </c>
      <c r="T3168" s="15">
        <f t="shared" si="252"/>
        <v>41969.332638888889</v>
      </c>
      <c r="U3168">
        <f t="shared" si="253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4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51"/>
        <v>41839.175706018519</v>
      </c>
      <c r="T3169" s="15">
        <f t="shared" si="252"/>
        <v>41853.175706018519</v>
      </c>
      <c r="U3169">
        <f t="shared" si="253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4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51"/>
        <v>41772.105937500004</v>
      </c>
      <c r="T3170" s="15">
        <f t="shared" si="252"/>
        <v>41803.916666666664</v>
      </c>
      <c r="U3170">
        <f t="shared" si="253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4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51"/>
        <v>41591.737974537034</v>
      </c>
      <c r="T3171" s="15">
        <f t="shared" si="252"/>
        <v>41621.207638888889</v>
      </c>
      <c r="U3171">
        <f t="shared" si="253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4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51"/>
        <v>41789.080370370371</v>
      </c>
      <c r="T3172" s="15">
        <f t="shared" si="252"/>
        <v>41822.166666666664</v>
      </c>
      <c r="U3172">
        <f t="shared" si="253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4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51"/>
        <v>42466.608310185184</v>
      </c>
      <c r="T3173" s="15">
        <f t="shared" si="252"/>
        <v>42496.608310185184</v>
      </c>
      <c r="U3173">
        <f t="shared" si="253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4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51"/>
        <v>40923.729953703703</v>
      </c>
      <c r="T3174" s="15">
        <f t="shared" si="252"/>
        <v>40953.729953703703</v>
      </c>
      <c r="U3174">
        <f t="shared" si="253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4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51"/>
        <v>41878.878379629627</v>
      </c>
      <c r="T3175" s="15">
        <f t="shared" si="252"/>
        <v>41908.878379629627</v>
      </c>
      <c r="U3175">
        <f t="shared" si="253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4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51"/>
        <v>41862.864675925928</v>
      </c>
      <c r="T3176" s="15">
        <f t="shared" si="252"/>
        <v>41876.864675925928</v>
      </c>
      <c r="U3176">
        <f t="shared" si="253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4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51"/>
        <v>40531.886886574073</v>
      </c>
      <c r="T3177" s="15">
        <f t="shared" si="252"/>
        <v>40591.886886574073</v>
      </c>
      <c r="U3177">
        <f t="shared" si="253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4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51"/>
        <v>41477.930914351848</v>
      </c>
      <c r="T3178" s="15">
        <f t="shared" si="252"/>
        <v>41504.625</v>
      </c>
      <c r="U3178">
        <f t="shared" si="253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4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51"/>
        <v>41781.666770833333</v>
      </c>
      <c r="T3179" s="15">
        <f t="shared" si="252"/>
        <v>41811.666770833333</v>
      </c>
      <c r="U3179">
        <f t="shared" si="253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51"/>
        <v>41806.605034722219</v>
      </c>
      <c r="T3180" s="15">
        <f t="shared" si="252"/>
        <v>41836.605034722219</v>
      </c>
      <c r="U3180">
        <f t="shared" si="253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51"/>
        <v>41375.702210648145</v>
      </c>
      <c r="T3181" s="15">
        <f t="shared" si="252"/>
        <v>41400.702210648145</v>
      </c>
      <c r="U3181">
        <f t="shared" si="253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51"/>
        <v>41780.412604166668</v>
      </c>
      <c r="T3182" s="15">
        <f t="shared" si="252"/>
        <v>41810.412604166668</v>
      </c>
      <c r="U3182">
        <f t="shared" si="253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51"/>
        <v>41779.310034722221</v>
      </c>
      <c r="T3183" s="15">
        <f t="shared" si="252"/>
        <v>41805.666666666664</v>
      </c>
      <c r="U3183">
        <f t="shared" si="253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51"/>
        <v>40883.949317129627</v>
      </c>
      <c r="T3184" s="15">
        <f t="shared" si="252"/>
        <v>40939.708333333336</v>
      </c>
      <c r="U3184">
        <f t="shared" si="253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51"/>
        <v>41491.79478009259</v>
      </c>
      <c r="T3185" s="15">
        <f t="shared" si="252"/>
        <v>41509.79478009259</v>
      </c>
      <c r="U3185">
        <f t="shared" si="253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51"/>
        <v>41791.993414351848</v>
      </c>
      <c r="T3186" s="15">
        <f t="shared" si="252"/>
        <v>41821.993414351848</v>
      </c>
      <c r="U3186">
        <f t="shared" si="253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51"/>
        <v>41829.977326388893</v>
      </c>
      <c r="T3187" s="15">
        <f t="shared" si="252"/>
        <v>41836.977326388893</v>
      </c>
      <c r="U3187">
        <f t="shared" si="253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51"/>
        <v>41868.924050925925</v>
      </c>
      <c r="T3188" s="15">
        <f t="shared" si="252"/>
        <v>41898.875</v>
      </c>
      <c r="U3188">
        <f t="shared" si="253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51"/>
        <v>41835.666354166664</v>
      </c>
      <c r="T3189" s="15">
        <f t="shared" si="252"/>
        <v>41855.666354166664</v>
      </c>
      <c r="U3189">
        <f t="shared" si="253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51"/>
        <v>42144.415532407409</v>
      </c>
      <c r="T3190" s="15">
        <f t="shared" si="252"/>
        <v>42165.415532407409</v>
      </c>
      <c r="U3190">
        <f t="shared" si="253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51"/>
        <v>42118.346435185187</v>
      </c>
      <c r="T3191" s="15">
        <f t="shared" si="252"/>
        <v>42148.346435185187</v>
      </c>
      <c r="U3191">
        <f t="shared" si="253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51"/>
        <v>42683.151331018518</v>
      </c>
      <c r="T3192" s="15">
        <f t="shared" si="252"/>
        <v>42713.192997685182</v>
      </c>
      <c r="U3192">
        <f t="shared" si="253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51"/>
        <v>42538.755428240736</v>
      </c>
      <c r="T3193" s="15">
        <f t="shared" si="252"/>
        <v>42598.755428240736</v>
      </c>
      <c r="U3193">
        <f t="shared" si="253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51"/>
        <v>42018.94049768518</v>
      </c>
      <c r="T3194" s="15">
        <f t="shared" si="252"/>
        <v>42063.916666666672</v>
      </c>
      <c r="U3194">
        <f t="shared" si="253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51"/>
        <v>42010.968240740738</v>
      </c>
      <c r="T3195" s="15">
        <f t="shared" si="252"/>
        <v>42055.968240740738</v>
      </c>
      <c r="U3195">
        <f t="shared" si="253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51"/>
        <v>42182.062476851846</v>
      </c>
      <c r="T3196" s="15">
        <f t="shared" si="252"/>
        <v>42212.062476851846</v>
      </c>
      <c r="U3196">
        <f t="shared" si="253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51"/>
        <v>42017.594236111108</v>
      </c>
      <c r="T3197" s="15">
        <f t="shared" si="252"/>
        <v>42047.594236111108</v>
      </c>
      <c r="U3197">
        <f t="shared" si="253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51"/>
        <v>42157.598090277781</v>
      </c>
      <c r="T3198" s="15">
        <f t="shared" si="252"/>
        <v>42217.583333333328</v>
      </c>
      <c r="U3198">
        <f t="shared" si="253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51"/>
        <v>42009.493263888886</v>
      </c>
      <c r="T3199" s="15">
        <f t="shared" si="252"/>
        <v>42039.493263888886</v>
      </c>
      <c r="U3199">
        <f t="shared" si="253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51"/>
        <v>42013.424502314811</v>
      </c>
      <c r="T3200" s="15">
        <f t="shared" si="252"/>
        <v>42051.424502314811</v>
      </c>
      <c r="U3200">
        <f t="shared" si="253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51"/>
        <v>41858.761782407404</v>
      </c>
      <c r="T3201" s="15">
        <f t="shared" si="252"/>
        <v>41888.875</v>
      </c>
      <c r="U3201">
        <f t="shared" si="253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51"/>
        <v>42460.320613425924</v>
      </c>
      <c r="T3202" s="15">
        <f t="shared" si="252"/>
        <v>42490.231944444444</v>
      </c>
      <c r="U3202">
        <f t="shared" si="253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ref="P3203:P3266" si="255">IFERROR(ROUND(E3203/L3203,2),0)</f>
        <v>12.5</v>
      </c>
      <c r="Q3203" s="11" t="s">
        <v>8315</v>
      </c>
      <c r="R3203" t="s">
        <v>8357</v>
      </c>
      <c r="S3203" s="15">
        <f t="shared" ref="S3203:S3266" si="256">(((J3203/60)/60)/24)+DATE(1970,1,1)</f>
        <v>41861.767094907409</v>
      </c>
      <c r="T3203" s="15">
        <f t="shared" ref="T3203:T3266" si="257">(((I3203/60)/60)/24)+DATE(1970,1,1)</f>
        <v>41882.767094907409</v>
      </c>
      <c r="U3203">
        <f t="shared" ref="U3203:U3266" si="258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1" t="s">
        <v>8315</v>
      </c>
      <c r="R3204" t="s">
        <v>8357</v>
      </c>
      <c r="S3204" s="15">
        <f t="shared" si="256"/>
        <v>42293.853541666671</v>
      </c>
      <c r="T3204" s="15">
        <f t="shared" si="257"/>
        <v>42352.249305555553</v>
      </c>
      <c r="U3204">
        <f t="shared" si="258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1" t="s">
        <v>8315</v>
      </c>
      <c r="R3205" t="s">
        <v>8357</v>
      </c>
      <c r="S3205" s="15">
        <f t="shared" si="256"/>
        <v>42242.988680555558</v>
      </c>
      <c r="T3205" s="15">
        <f t="shared" si="257"/>
        <v>42272.988680555558</v>
      </c>
      <c r="U3205">
        <f t="shared" si="258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1" t="s">
        <v>8315</v>
      </c>
      <c r="R3206" t="s">
        <v>8357</v>
      </c>
      <c r="S3206" s="15">
        <f t="shared" si="256"/>
        <v>42172.686099537037</v>
      </c>
      <c r="T3206" s="15">
        <f t="shared" si="257"/>
        <v>42202.676388888889</v>
      </c>
      <c r="U3206">
        <f t="shared" si="258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1" t="s">
        <v>8315</v>
      </c>
      <c r="R3207" t="s">
        <v>8357</v>
      </c>
      <c r="S3207" s="15">
        <f t="shared" si="256"/>
        <v>42095.374675925923</v>
      </c>
      <c r="T3207" s="15">
        <f t="shared" si="257"/>
        <v>42125.374675925923</v>
      </c>
      <c r="U3207">
        <f t="shared" si="258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1" t="s">
        <v>8315</v>
      </c>
      <c r="R3208" t="s">
        <v>8357</v>
      </c>
      <c r="S3208" s="15">
        <f t="shared" si="256"/>
        <v>42236.276053240741</v>
      </c>
      <c r="T3208" s="15">
        <f t="shared" si="257"/>
        <v>42266.276053240741</v>
      </c>
      <c r="U3208">
        <f t="shared" si="258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1" t="s">
        <v>8315</v>
      </c>
      <c r="R3209" t="s">
        <v>8357</v>
      </c>
      <c r="S3209" s="15">
        <f t="shared" si="256"/>
        <v>42057.277858796297</v>
      </c>
      <c r="T3209" s="15">
        <f t="shared" si="257"/>
        <v>42117.236192129625</v>
      </c>
      <c r="U3209">
        <f t="shared" si="258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1" t="s">
        <v>8315</v>
      </c>
      <c r="R3210" t="s">
        <v>8316</v>
      </c>
      <c r="S3210" s="15">
        <f t="shared" si="256"/>
        <v>41827.605057870373</v>
      </c>
      <c r="T3210" s="15">
        <f t="shared" si="257"/>
        <v>41848.605057870373</v>
      </c>
      <c r="U3210">
        <f t="shared" si="258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1" t="s">
        <v>8315</v>
      </c>
      <c r="R3211" t="s">
        <v>8316</v>
      </c>
      <c r="S3211" s="15">
        <f t="shared" si="256"/>
        <v>41778.637245370373</v>
      </c>
      <c r="T3211" s="15">
        <f t="shared" si="257"/>
        <v>41810.958333333336</v>
      </c>
      <c r="U3211">
        <f t="shared" si="258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1" t="s">
        <v>8315</v>
      </c>
      <c r="R3212" t="s">
        <v>8316</v>
      </c>
      <c r="S3212" s="15">
        <f t="shared" si="256"/>
        <v>41013.936562499999</v>
      </c>
      <c r="T3212" s="15">
        <f t="shared" si="257"/>
        <v>41061.165972222225</v>
      </c>
      <c r="U3212">
        <f t="shared" si="258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1" t="s">
        <v>8315</v>
      </c>
      <c r="R3213" t="s">
        <v>8316</v>
      </c>
      <c r="S3213" s="15">
        <f t="shared" si="256"/>
        <v>41834.586574074077</v>
      </c>
      <c r="T3213" s="15">
        <f t="shared" si="257"/>
        <v>41866.083333333336</v>
      </c>
      <c r="U3213">
        <f t="shared" si="258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1" t="s">
        <v>8315</v>
      </c>
      <c r="R3214" t="s">
        <v>8316</v>
      </c>
      <c r="S3214" s="15">
        <f t="shared" si="256"/>
        <v>41829.795729166668</v>
      </c>
      <c r="T3214" s="15">
        <f t="shared" si="257"/>
        <v>41859.795729166668</v>
      </c>
      <c r="U3214">
        <f t="shared" si="258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1" t="s">
        <v>8315</v>
      </c>
      <c r="R3215" t="s">
        <v>8316</v>
      </c>
      <c r="S3215" s="15">
        <f t="shared" si="256"/>
        <v>42171.763414351852</v>
      </c>
      <c r="T3215" s="15">
        <f t="shared" si="257"/>
        <v>42211.763414351852</v>
      </c>
      <c r="U3215">
        <f t="shared" si="258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1" t="s">
        <v>8315</v>
      </c>
      <c r="R3216" t="s">
        <v>8316</v>
      </c>
      <c r="S3216" s="15">
        <f t="shared" si="256"/>
        <v>42337.792511574073</v>
      </c>
      <c r="T3216" s="15">
        <f t="shared" si="257"/>
        <v>42374.996527777781</v>
      </c>
      <c r="U3216">
        <f t="shared" si="258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1" t="s">
        <v>8315</v>
      </c>
      <c r="R3217" t="s">
        <v>8316</v>
      </c>
      <c r="S3217" s="15">
        <f t="shared" si="256"/>
        <v>42219.665173611109</v>
      </c>
      <c r="T3217" s="15">
        <f t="shared" si="257"/>
        <v>42257.165972222225</v>
      </c>
      <c r="U3217">
        <f t="shared" si="258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1" t="s">
        <v>8315</v>
      </c>
      <c r="R3218" t="s">
        <v>8316</v>
      </c>
      <c r="S3218" s="15">
        <f t="shared" si="256"/>
        <v>42165.462627314817</v>
      </c>
      <c r="T3218" s="15">
        <f t="shared" si="257"/>
        <v>42196.604166666672</v>
      </c>
      <c r="U3218">
        <f t="shared" si="258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1" t="s">
        <v>8315</v>
      </c>
      <c r="R3219" t="s">
        <v>8316</v>
      </c>
      <c r="S3219" s="15">
        <f t="shared" si="256"/>
        <v>42648.546111111107</v>
      </c>
      <c r="T3219" s="15">
        <f t="shared" si="257"/>
        <v>42678.546111111107</v>
      </c>
      <c r="U3219">
        <f t="shared" si="258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1" t="s">
        <v>8315</v>
      </c>
      <c r="R3220" t="s">
        <v>8316</v>
      </c>
      <c r="S3220" s="15">
        <f t="shared" si="256"/>
        <v>41971.002152777779</v>
      </c>
      <c r="T3220" s="15">
        <f t="shared" si="257"/>
        <v>42004</v>
      </c>
      <c r="U3220">
        <f t="shared" si="258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1" t="s">
        <v>8315</v>
      </c>
      <c r="R3221" t="s">
        <v>8316</v>
      </c>
      <c r="S3221" s="15">
        <f t="shared" si="256"/>
        <v>42050.983182870375</v>
      </c>
      <c r="T3221" s="15">
        <f t="shared" si="257"/>
        <v>42085.941516203704</v>
      </c>
      <c r="U3221">
        <f t="shared" si="258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1" t="s">
        <v>8315</v>
      </c>
      <c r="R3222" t="s">
        <v>8316</v>
      </c>
      <c r="S3222" s="15">
        <f t="shared" si="256"/>
        <v>42772.833379629628</v>
      </c>
      <c r="T3222" s="15">
        <f t="shared" si="257"/>
        <v>42806.875</v>
      </c>
      <c r="U3222">
        <f t="shared" si="258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1" t="s">
        <v>8315</v>
      </c>
      <c r="R3223" t="s">
        <v>8316</v>
      </c>
      <c r="S3223" s="15">
        <f t="shared" si="256"/>
        <v>42155.696793981479</v>
      </c>
      <c r="T3223" s="15">
        <f t="shared" si="257"/>
        <v>42190.696793981479</v>
      </c>
      <c r="U3223">
        <f t="shared" si="258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1" t="s">
        <v>8315</v>
      </c>
      <c r="R3224" t="s">
        <v>8316</v>
      </c>
      <c r="S3224" s="15">
        <f t="shared" si="256"/>
        <v>42270.582141203704</v>
      </c>
      <c r="T3224" s="15">
        <f t="shared" si="257"/>
        <v>42301.895138888889</v>
      </c>
      <c r="U3224">
        <f t="shared" si="258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1" t="s">
        <v>8315</v>
      </c>
      <c r="R3225" t="s">
        <v>8316</v>
      </c>
      <c r="S3225" s="15">
        <f t="shared" si="256"/>
        <v>42206.835370370376</v>
      </c>
      <c r="T3225" s="15">
        <f t="shared" si="257"/>
        <v>42236.835370370376</v>
      </c>
      <c r="U3225">
        <f t="shared" si="258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1" t="s">
        <v>8315</v>
      </c>
      <c r="R3226" t="s">
        <v>8316</v>
      </c>
      <c r="S3226" s="15">
        <f t="shared" si="256"/>
        <v>42697.850844907407</v>
      </c>
      <c r="T3226" s="15">
        <f t="shared" si="257"/>
        <v>42745.208333333328</v>
      </c>
      <c r="U3226">
        <f t="shared" si="258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1" t="s">
        <v>8315</v>
      </c>
      <c r="R3227" t="s">
        <v>8316</v>
      </c>
      <c r="S3227" s="15">
        <f t="shared" si="256"/>
        <v>42503.559467592597</v>
      </c>
      <c r="T3227" s="15">
        <f t="shared" si="257"/>
        <v>42524.875</v>
      </c>
      <c r="U3227">
        <f t="shared" si="258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1" t="s">
        <v>8315</v>
      </c>
      <c r="R3228" t="s">
        <v>8316</v>
      </c>
      <c r="S3228" s="15">
        <f t="shared" si="256"/>
        <v>42277.583472222221</v>
      </c>
      <c r="T3228" s="15">
        <f t="shared" si="257"/>
        <v>42307.583472222221</v>
      </c>
      <c r="U3228">
        <f t="shared" si="258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1" t="s">
        <v>8315</v>
      </c>
      <c r="R3229" t="s">
        <v>8316</v>
      </c>
      <c r="S3229" s="15">
        <f t="shared" si="256"/>
        <v>42722.882361111115</v>
      </c>
      <c r="T3229" s="15">
        <f t="shared" si="257"/>
        <v>42752.882361111115</v>
      </c>
      <c r="U3229">
        <f t="shared" si="258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1" t="s">
        <v>8315</v>
      </c>
      <c r="R3230" t="s">
        <v>8316</v>
      </c>
      <c r="S3230" s="15">
        <f t="shared" si="256"/>
        <v>42323.70930555556</v>
      </c>
      <c r="T3230" s="15">
        <f t="shared" si="257"/>
        <v>42355.207638888889</v>
      </c>
      <c r="U3230">
        <f t="shared" si="258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59">ROUND(E3231/D3231*100,0)</f>
        <v>108</v>
      </c>
      <c r="P3231">
        <f t="shared" si="255"/>
        <v>106.8</v>
      </c>
      <c r="Q3231" s="11" t="s">
        <v>8315</v>
      </c>
      <c r="R3231" t="s">
        <v>8316</v>
      </c>
      <c r="S3231" s="15">
        <f t="shared" si="256"/>
        <v>41933.291643518518</v>
      </c>
      <c r="T3231" s="15">
        <f t="shared" si="257"/>
        <v>41963.333310185189</v>
      </c>
      <c r="U3231">
        <f t="shared" si="258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9"/>
        <v>110</v>
      </c>
      <c r="P3232">
        <f t="shared" si="255"/>
        <v>77.22</v>
      </c>
      <c r="Q3232" s="11" t="s">
        <v>8315</v>
      </c>
      <c r="R3232" t="s">
        <v>8316</v>
      </c>
      <c r="S3232" s="15">
        <f t="shared" si="256"/>
        <v>41898.168125000004</v>
      </c>
      <c r="T3232" s="15">
        <f t="shared" si="257"/>
        <v>41913.165972222225</v>
      </c>
      <c r="U3232">
        <f t="shared" si="258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9"/>
        <v>161</v>
      </c>
      <c r="P3233">
        <f t="shared" si="255"/>
        <v>57.5</v>
      </c>
      <c r="Q3233" s="11" t="s">
        <v>8315</v>
      </c>
      <c r="R3233" t="s">
        <v>8316</v>
      </c>
      <c r="S3233" s="15">
        <f t="shared" si="256"/>
        <v>42446.943831018521</v>
      </c>
      <c r="T3233" s="15">
        <f t="shared" si="257"/>
        <v>42476.943831018521</v>
      </c>
      <c r="U3233">
        <f t="shared" si="258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9"/>
        <v>131</v>
      </c>
      <c r="P3234">
        <f t="shared" si="255"/>
        <v>50.46</v>
      </c>
      <c r="Q3234" s="11" t="s">
        <v>8315</v>
      </c>
      <c r="R3234" t="s">
        <v>8316</v>
      </c>
      <c r="S3234" s="15">
        <f t="shared" si="256"/>
        <v>42463.81385416667</v>
      </c>
      <c r="T3234" s="15">
        <f t="shared" si="257"/>
        <v>42494.165972222225</v>
      </c>
      <c r="U3234">
        <f t="shared" si="258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9"/>
        <v>119</v>
      </c>
      <c r="P3235">
        <f t="shared" si="255"/>
        <v>97.38</v>
      </c>
      <c r="Q3235" s="11" t="s">
        <v>8315</v>
      </c>
      <c r="R3235" t="s">
        <v>8316</v>
      </c>
      <c r="S3235" s="15">
        <f t="shared" si="256"/>
        <v>42766.805034722223</v>
      </c>
      <c r="T3235" s="15">
        <f t="shared" si="257"/>
        <v>42796.805034722223</v>
      </c>
      <c r="U3235">
        <f t="shared" si="258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9"/>
        <v>100</v>
      </c>
      <c r="P3236">
        <f t="shared" si="255"/>
        <v>34.92</v>
      </c>
      <c r="Q3236" s="11" t="s">
        <v>8315</v>
      </c>
      <c r="R3236" t="s">
        <v>8316</v>
      </c>
      <c r="S3236" s="15">
        <f t="shared" si="256"/>
        <v>42734.789444444439</v>
      </c>
      <c r="T3236" s="15">
        <f t="shared" si="257"/>
        <v>42767.979861111111</v>
      </c>
      <c r="U3236">
        <f t="shared" si="258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9"/>
        <v>103</v>
      </c>
      <c r="P3237">
        <f t="shared" si="255"/>
        <v>85.53</v>
      </c>
      <c r="Q3237" s="11" t="s">
        <v>8315</v>
      </c>
      <c r="R3237" t="s">
        <v>8316</v>
      </c>
      <c r="S3237" s="15">
        <f t="shared" si="256"/>
        <v>42522.347812499997</v>
      </c>
      <c r="T3237" s="15">
        <f t="shared" si="257"/>
        <v>42552.347812499997</v>
      </c>
      <c r="U3237">
        <f t="shared" si="258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9"/>
        <v>101</v>
      </c>
      <c r="P3238">
        <f t="shared" si="255"/>
        <v>182.91</v>
      </c>
      <c r="Q3238" s="11" t="s">
        <v>8315</v>
      </c>
      <c r="R3238" t="s">
        <v>8316</v>
      </c>
      <c r="S3238" s="15">
        <f t="shared" si="256"/>
        <v>42702.917048611111</v>
      </c>
      <c r="T3238" s="15">
        <f t="shared" si="257"/>
        <v>42732.917048611111</v>
      </c>
      <c r="U3238">
        <f t="shared" si="258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9"/>
        <v>101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6"/>
        <v>42252.474351851852</v>
      </c>
      <c r="T3239" s="15">
        <f t="shared" si="257"/>
        <v>42276.165972222225</v>
      </c>
      <c r="U3239">
        <f t="shared" si="258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9"/>
        <v>112</v>
      </c>
      <c r="P3240">
        <f t="shared" si="255"/>
        <v>39.81</v>
      </c>
      <c r="Q3240" s="11" t="s">
        <v>8315</v>
      </c>
      <c r="R3240" t="s">
        <v>8316</v>
      </c>
      <c r="S3240" s="15">
        <f t="shared" si="256"/>
        <v>42156.510393518518</v>
      </c>
      <c r="T3240" s="15">
        <f t="shared" si="257"/>
        <v>42186.510393518518</v>
      </c>
      <c r="U3240">
        <f t="shared" si="258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9"/>
        <v>106</v>
      </c>
      <c r="P3241">
        <f t="shared" si="255"/>
        <v>59.7</v>
      </c>
      <c r="Q3241" s="11" t="s">
        <v>8315</v>
      </c>
      <c r="R3241" t="s">
        <v>8316</v>
      </c>
      <c r="S3241" s="15">
        <f t="shared" si="256"/>
        <v>42278.089039351849</v>
      </c>
      <c r="T3241" s="15">
        <f t="shared" si="257"/>
        <v>42302.999305555553</v>
      </c>
      <c r="U3241">
        <f t="shared" si="258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9"/>
        <v>101</v>
      </c>
      <c r="P3242">
        <f t="shared" si="255"/>
        <v>88.74</v>
      </c>
      <c r="Q3242" s="11" t="s">
        <v>8315</v>
      </c>
      <c r="R3242" t="s">
        <v>8316</v>
      </c>
      <c r="S3242" s="15">
        <f t="shared" si="256"/>
        <v>42754.693842592591</v>
      </c>
      <c r="T3242" s="15">
        <f t="shared" si="257"/>
        <v>42782.958333333328</v>
      </c>
      <c r="U3242">
        <f t="shared" si="258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9"/>
        <v>115</v>
      </c>
      <c r="P3243">
        <f t="shared" si="255"/>
        <v>58.69</v>
      </c>
      <c r="Q3243" s="11" t="s">
        <v>8315</v>
      </c>
      <c r="R3243" t="s">
        <v>8316</v>
      </c>
      <c r="S3243" s="15">
        <f t="shared" si="256"/>
        <v>41893.324884259258</v>
      </c>
      <c r="T3243" s="15">
        <f t="shared" si="257"/>
        <v>41926.290972222225</v>
      </c>
      <c r="U3243">
        <f t="shared" si="258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9"/>
        <v>127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6"/>
        <v>41871.755694444444</v>
      </c>
      <c r="T3244" s="15">
        <f t="shared" si="257"/>
        <v>41901.755694444444</v>
      </c>
      <c r="U3244">
        <f t="shared" si="258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9"/>
        <v>103</v>
      </c>
      <c r="P3245">
        <f t="shared" si="255"/>
        <v>115.87</v>
      </c>
      <c r="Q3245" s="11" t="s">
        <v>8315</v>
      </c>
      <c r="R3245" t="s">
        <v>8316</v>
      </c>
      <c r="S3245" s="15">
        <f t="shared" si="256"/>
        <v>42262.096782407403</v>
      </c>
      <c r="T3245" s="15">
        <f t="shared" si="257"/>
        <v>42286</v>
      </c>
      <c r="U3245">
        <f t="shared" si="258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9"/>
        <v>103</v>
      </c>
      <c r="P3246">
        <f t="shared" si="255"/>
        <v>23.87</v>
      </c>
      <c r="Q3246" s="11" t="s">
        <v>8315</v>
      </c>
      <c r="R3246" t="s">
        <v>8316</v>
      </c>
      <c r="S3246" s="15">
        <f t="shared" si="256"/>
        <v>42675.694236111114</v>
      </c>
      <c r="T3246" s="15">
        <f t="shared" si="257"/>
        <v>42705.735902777778</v>
      </c>
      <c r="U3246">
        <f t="shared" si="258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9"/>
        <v>104</v>
      </c>
      <c r="P3247">
        <f t="shared" si="255"/>
        <v>81.13</v>
      </c>
      <c r="Q3247" s="11" t="s">
        <v>8315</v>
      </c>
      <c r="R3247" t="s">
        <v>8316</v>
      </c>
      <c r="S3247" s="15">
        <f t="shared" si="256"/>
        <v>42135.60020833333</v>
      </c>
      <c r="T3247" s="15">
        <f t="shared" si="257"/>
        <v>42167.083333333328</v>
      </c>
      <c r="U3247">
        <f t="shared" si="258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9"/>
        <v>111</v>
      </c>
      <c r="P3248">
        <f t="shared" si="255"/>
        <v>57.63</v>
      </c>
      <c r="Q3248" s="11" t="s">
        <v>8315</v>
      </c>
      <c r="R3248" t="s">
        <v>8316</v>
      </c>
      <c r="S3248" s="15">
        <f t="shared" si="256"/>
        <v>42230.472222222219</v>
      </c>
      <c r="T3248" s="15">
        <f t="shared" si="257"/>
        <v>42259.165972222225</v>
      </c>
      <c r="U3248">
        <f t="shared" si="258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9"/>
        <v>106</v>
      </c>
      <c r="P3249">
        <f t="shared" si="255"/>
        <v>46.43</v>
      </c>
      <c r="Q3249" s="11" t="s">
        <v>8315</v>
      </c>
      <c r="R3249" t="s">
        <v>8316</v>
      </c>
      <c r="S3249" s="15">
        <f t="shared" si="256"/>
        <v>42167.434166666666</v>
      </c>
      <c r="T3249" s="15">
        <f t="shared" si="257"/>
        <v>42197.434166666666</v>
      </c>
      <c r="U3249">
        <f t="shared" si="258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9"/>
        <v>101</v>
      </c>
      <c r="P3250">
        <f t="shared" si="255"/>
        <v>60.48</v>
      </c>
      <c r="Q3250" s="11" t="s">
        <v>8315</v>
      </c>
      <c r="R3250" t="s">
        <v>8316</v>
      </c>
      <c r="S3250" s="15">
        <f t="shared" si="256"/>
        <v>42068.888391203705</v>
      </c>
      <c r="T3250" s="15">
        <f t="shared" si="257"/>
        <v>42098.846724537041</v>
      </c>
      <c r="U3250">
        <f t="shared" si="258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9"/>
        <v>105</v>
      </c>
      <c r="P3251">
        <f t="shared" si="255"/>
        <v>65.58</v>
      </c>
      <c r="Q3251" s="11" t="s">
        <v>8315</v>
      </c>
      <c r="R3251" t="s">
        <v>8316</v>
      </c>
      <c r="S3251" s="15">
        <f t="shared" si="256"/>
        <v>42145.746689814812</v>
      </c>
      <c r="T3251" s="15">
        <f t="shared" si="257"/>
        <v>42175.746689814812</v>
      </c>
      <c r="U3251">
        <f t="shared" si="258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9"/>
        <v>102</v>
      </c>
      <c r="P3252">
        <f t="shared" si="255"/>
        <v>119.19</v>
      </c>
      <c r="Q3252" s="11" t="s">
        <v>8315</v>
      </c>
      <c r="R3252" t="s">
        <v>8316</v>
      </c>
      <c r="S3252" s="15">
        <f t="shared" si="256"/>
        <v>41918.742175925923</v>
      </c>
      <c r="T3252" s="15">
        <f t="shared" si="257"/>
        <v>41948.783842592595</v>
      </c>
      <c r="U3252">
        <f t="shared" si="258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9"/>
        <v>111</v>
      </c>
      <c r="P3253">
        <f t="shared" si="255"/>
        <v>83.05</v>
      </c>
      <c r="Q3253" s="11" t="s">
        <v>8315</v>
      </c>
      <c r="R3253" t="s">
        <v>8316</v>
      </c>
      <c r="S3253" s="15">
        <f t="shared" si="256"/>
        <v>42146.731087962966</v>
      </c>
      <c r="T3253" s="15">
        <f t="shared" si="257"/>
        <v>42176.731087962966</v>
      </c>
      <c r="U3253">
        <f t="shared" si="258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9"/>
        <v>128</v>
      </c>
      <c r="P3254">
        <f t="shared" si="255"/>
        <v>57.52</v>
      </c>
      <c r="Q3254" s="11" t="s">
        <v>8315</v>
      </c>
      <c r="R3254" t="s">
        <v>8316</v>
      </c>
      <c r="S3254" s="15">
        <f t="shared" si="256"/>
        <v>42590.472685185188</v>
      </c>
      <c r="T3254" s="15">
        <f t="shared" si="257"/>
        <v>42620.472685185188</v>
      </c>
      <c r="U3254">
        <f t="shared" si="258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9"/>
        <v>102</v>
      </c>
      <c r="P3255">
        <f t="shared" si="255"/>
        <v>177.09</v>
      </c>
      <c r="Q3255" s="11" t="s">
        <v>8315</v>
      </c>
      <c r="R3255" t="s">
        <v>8316</v>
      </c>
      <c r="S3255" s="15">
        <f t="shared" si="256"/>
        <v>42602.576712962968</v>
      </c>
      <c r="T3255" s="15">
        <f t="shared" si="257"/>
        <v>42621.15625</v>
      </c>
      <c r="U3255">
        <f t="shared" si="258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9"/>
        <v>101</v>
      </c>
      <c r="P3256">
        <f t="shared" si="255"/>
        <v>70.77</v>
      </c>
      <c r="Q3256" s="11" t="s">
        <v>8315</v>
      </c>
      <c r="R3256" t="s">
        <v>8316</v>
      </c>
      <c r="S3256" s="15">
        <f t="shared" si="256"/>
        <v>42059.085752314815</v>
      </c>
      <c r="T3256" s="15">
        <f t="shared" si="257"/>
        <v>42089.044085648144</v>
      </c>
      <c r="U3256">
        <f t="shared" si="258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9"/>
        <v>175</v>
      </c>
      <c r="P3257">
        <f t="shared" si="255"/>
        <v>29.17</v>
      </c>
      <c r="Q3257" s="11" t="s">
        <v>8315</v>
      </c>
      <c r="R3257" t="s">
        <v>8316</v>
      </c>
      <c r="S3257" s="15">
        <f t="shared" si="256"/>
        <v>41889.768229166664</v>
      </c>
      <c r="T3257" s="15">
        <f t="shared" si="257"/>
        <v>41919.768229166664</v>
      </c>
      <c r="U3257">
        <f t="shared" si="258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9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6"/>
        <v>42144.573807870373</v>
      </c>
      <c r="T3258" s="15">
        <f t="shared" si="257"/>
        <v>42166.165972222225</v>
      </c>
      <c r="U3258">
        <f t="shared" si="258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9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6"/>
        <v>42758.559629629628</v>
      </c>
      <c r="T3259" s="15">
        <f t="shared" si="257"/>
        <v>42788.559629629628</v>
      </c>
      <c r="U3259">
        <f t="shared" si="258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9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6"/>
        <v>41982.887280092589</v>
      </c>
      <c r="T3260" s="15">
        <f t="shared" si="257"/>
        <v>42012.887280092589</v>
      </c>
      <c r="U3260">
        <f t="shared" si="258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9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6"/>
        <v>42614.760937500003</v>
      </c>
      <c r="T3261" s="15">
        <f t="shared" si="257"/>
        <v>42644.165972222225</v>
      </c>
      <c r="U3261">
        <f t="shared" si="258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9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6"/>
        <v>42303.672662037032</v>
      </c>
      <c r="T3262" s="15">
        <f t="shared" si="257"/>
        <v>42338.714328703703</v>
      </c>
      <c r="U3262">
        <f t="shared" si="258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9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6"/>
        <v>42171.725416666668</v>
      </c>
      <c r="T3263" s="15">
        <f t="shared" si="257"/>
        <v>42201.725416666668</v>
      </c>
      <c r="U3263">
        <f t="shared" si="258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9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6"/>
        <v>41964.315532407403</v>
      </c>
      <c r="T3264" s="15">
        <f t="shared" si="257"/>
        <v>41995.166666666672</v>
      </c>
      <c r="U3264">
        <f t="shared" si="258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9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6"/>
        <v>42284.516064814816</v>
      </c>
      <c r="T3265" s="15">
        <f t="shared" si="257"/>
        <v>42307.875</v>
      </c>
      <c r="U3265">
        <f t="shared" si="258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9"/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6"/>
        <v>42016.800208333334</v>
      </c>
      <c r="T3266" s="15">
        <f t="shared" si="257"/>
        <v>42032.916666666672</v>
      </c>
      <c r="U3266">
        <f t="shared" si="258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ref="P3267:P3330" si="260">IFERROR(ROUND(E3267/L3267,2),0)</f>
        <v>70.290000000000006</v>
      </c>
      <c r="Q3267" s="11" t="s">
        <v>8315</v>
      </c>
      <c r="R3267" t="s">
        <v>8316</v>
      </c>
      <c r="S3267" s="15">
        <f t="shared" ref="S3267:S3330" si="261">(((J3267/60)/60)/24)+DATE(1970,1,1)</f>
        <v>42311.711979166663</v>
      </c>
      <c r="T3267" s="15">
        <f t="shared" ref="T3267:T3330" si="262">(((I3267/60)/60)/24)+DATE(1970,1,1)</f>
        <v>42341.708333333328</v>
      </c>
      <c r="U3267">
        <f t="shared" ref="U3267:U3330" si="263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1" t="s">
        <v>8315</v>
      </c>
      <c r="R3268" t="s">
        <v>8316</v>
      </c>
      <c r="S3268" s="15">
        <f t="shared" si="261"/>
        <v>42136.536134259266</v>
      </c>
      <c r="T3268" s="15">
        <f t="shared" si="262"/>
        <v>42167.875</v>
      </c>
      <c r="U3268">
        <f t="shared" si="263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1" t="s">
        <v>8315</v>
      </c>
      <c r="R3269" t="s">
        <v>8316</v>
      </c>
      <c r="S3269" s="15">
        <f t="shared" si="261"/>
        <v>42172.757638888885</v>
      </c>
      <c r="T3269" s="15">
        <f t="shared" si="262"/>
        <v>42202.757638888885</v>
      </c>
      <c r="U3269">
        <f t="shared" si="263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1" t="s">
        <v>8315</v>
      </c>
      <c r="R3270" t="s">
        <v>8316</v>
      </c>
      <c r="S3270" s="15">
        <f t="shared" si="261"/>
        <v>42590.90425925926</v>
      </c>
      <c r="T3270" s="15">
        <f t="shared" si="262"/>
        <v>42606.90425925926</v>
      </c>
      <c r="U3270">
        <f t="shared" si="263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1" t="s">
        <v>8315</v>
      </c>
      <c r="R3271" t="s">
        <v>8316</v>
      </c>
      <c r="S3271" s="15">
        <f t="shared" si="261"/>
        <v>42137.395798611105</v>
      </c>
      <c r="T3271" s="15">
        <f t="shared" si="262"/>
        <v>42171.458333333328</v>
      </c>
      <c r="U3271">
        <f t="shared" si="263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1" t="s">
        <v>8315</v>
      </c>
      <c r="R3272" t="s">
        <v>8316</v>
      </c>
      <c r="S3272" s="15">
        <f t="shared" si="261"/>
        <v>42167.533159722225</v>
      </c>
      <c r="T3272" s="15">
        <f t="shared" si="262"/>
        <v>42197.533159722225</v>
      </c>
      <c r="U3272">
        <f t="shared" si="263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1" t="s">
        <v>8315</v>
      </c>
      <c r="R3273" t="s">
        <v>8316</v>
      </c>
      <c r="S3273" s="15">
        <f t="shared" si="261"/>
        <v>41915.437210648146</v>
      </c>
      <c r="T3273" s="15">
        <f t="shared" si="262"/>
        <v>41945.478877314818</v>
      </c>
      <c r="U3273">
        <f t="shared" si="263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1" t="s">
        <v>8315</v>
      </c>
      <c r="R3274" t="s">
        <v>8316</v>
      </c>
      <c r="S3274" s="15">
        <f t="shared" si="261"/>
        <v>42284.500104166669</v>
      </c>
      <c r="T3274" s="15">
        <f t="shared" si="262"/>
        <v>42314.541770833333</v>
      </c>
      <c r="U3274">
        <f t="shared" si="263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1" t="s">
        <v>8315</v>
      </c>
      <c r="R3275" t="s">
        <v>8316</v>
      </c>
      <c r="S3275" s="15">
        <f t="shared" si="261"/>
        <v>42611.801412037035</v>
      </c>
      <c r="T3275" s="15">
        <f t="shared" si="262"/>
        <v>42627.791666666672</v>
      </c>
      <c r="U3275">
        <f t="shared" si="263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1" t="s">
        <v>8315</v>
      </c>
      <c r="R3276" t="s">
        <v>8316</v>
      </c>
      <c r="S3276" s="15">
        <f t="shared" si="261"/>
        <v>42400.704537037032</v>
      </c>
      <c r="T3276" s="15">
        <f t="shared" si="262"/>
        <v>42444.875</v>
      </c>
      <c r="U3276">
        <f t="shared" si="263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1" t="s">
        <v>8315</v>
      </c>
      <c r="R3277" t="s">
        <v>8316</v>
      </c>
      <c r="S3277" s="15">
        <f t="shared" si="261"/>
        <v>42017.88045138889</v>
      </c>
      <c r="T3277" s="15">
        <f t="shared" si="262"/>
        <v>42044.1875</v>
      </c>
      <c r="U3277">
        <f t="shared" si="263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1" t="s">
        <v>8315</v>
      </c>
      <c r="R3278" t="s">
        <v>8316</v>
      </c>
      <c r="S3278" s="15">
        <f t="shared" si="261"/>
        <v>42426.949988425928</v>
      </c>
      <c r="T3278" s="15">
        <f t="shared" si="262"/>
        <v>42461.165972222225</v>
      </c>
      <c r="U3278">
        <f t="shared" si="263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1" t="s">
        <v>8315</v>
      </c>
      <c r="R3279" t="s">
        <v>8316</v>
      </c>
      <c r="S3279" s="15">
        <f t="shared" si="261"/>
        <v>41931.682939814818</v>
      </c>
      <c r="T3279" s="15">
        <f t="shared" si="262"/>
        <v>41961.724606481483</v>
      </c>
      <c r="U3279">
        <f t="shared" si="263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1" t="s">
        <v>8315</v>
      </c>
      <c r="R3280" t="s">
        <v>8316</v>
      </c>
      <c r="S3280" s="15">
        <f t="shared" si="261"/>
        <v>42124.848414351851</v>
      </c>
      <c r="T3280" s="15">
        <f t="shared" si="262"/>
        <v>42154.848414351851</v>
      </c>
      <c r="U3280">
        <f t="shared" si="263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1" t="s">
        <v>8315</v>
      </c>
      <c r="R3281" t="s">
        <v>8316</v>
      </c>
      <c r="S3281" s="15">
        <f t="shared" si="261"/>
        <v>42431.102534722217</v>
      </c>
      <c r="T3281" s="15">
        <f t="shared" si="262"/>
        <v>42461.06086805556</v>
      </c>
      <c r="U3281">
        <f t="shared" si="263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1" t="s">
        <v>8315</v>
      </c>
      <c r="R3282" t="s">
        <v>8316</v>
      </c>
      <c r="S3282" s="15">
        <f t="shared" si="261"/>
        <v>42121.756921296299</v>
      </c>
      <c r="T3282" s="15">
        <f t="shared" si="262"/>
        <v>42156.208333333328</v>
      </c>
      <c r="U3282">
        <f t="shared" si="263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1" t="s">
        <v>8315</v>
      </c>
      <c r="R3283" t="s">
        <v>8316</v>
      </c>
      <c r="S3283" s="15">
        <f t="shared" si="261"/>
        <v>42219.019733796296</v>
      </c>
      <c r="T3283" s="15">
        <f t="shared" si="262"/>
        <v>42249.019733796296</v>
      </c>
      <c r="U3283">
        <f t="shared" si="263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1" t="s">
        <v>8315</v>
      </c>
      <c r="R3284" t="s">
        <v>8316</v>
      </c>
      <c r="S3284" s="15">
        <f t="shared" si="261"/>
        <v>42445.19430555556</v>
      </c>
      <c r="T3284" s="15">
        <f t="shared" si="262"/>
        <v>42489.19430555556</v>
      </c>
      <c r="U3284">
        <f t="shared" si="263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1" t="s">
        <v>8315</v>
      </c>
      <c r="R3285" t="s">
        <v>8316</v>
      </c>
      <c r="S3285" s="15">
        <f t="shared" si="261"/>
        <v>42379.74418981481</v>
      </c>
      <c r="T3285" s="15">
        <f t="shared" si="262"/>
        <v>42410.875</v>
      </c>
      <c r="U3285">
        <f t="shared" si="263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1" t="s">
        <v>8315</v>
      </c>
      <c r="R3286" t="s">
        <v>8316</v>
      </c>
      <c r="S3286" s="15">
        <f t="shared" si="261"/>
        <v>42380.884872685187</v>
      </c>
      <c r="T3286" s="15">
        <f t="shared" si="262"/>
        <v>42398.249305555553</v>
      </c>
      <c r="U3286">
        <f t="shared" si="263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1" t="s">
        <v>8315</v>
      </c>
      <c r="R3287" t="s">
        <v>8316</v>
      </c>
      <c r="S3287" s="15">
        <f t="shared" si="261"/>
        <v>42762.942430555559</v>
      </c>
      <c r="T3287" s="15">
        <f t="shared" si="262"/>
        <v>42794.208333333328</v>
      </c>
      <c r="U3287">
        <f t="shared" si="263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1" t="s">
        <v>8315</v>
      </c>
      <c r="R3288" t="s">
        <v>8316</v>
      </c>
      <c r="S3288" s="15">
        <f t="shared" si="261"/>
        <v>42567.840069444443</v>
      </c>
      <c r="T3288" s="15">
        <f t="shared" si="262"/>
        <v>42597.840069444443</v>
      </c>
      <c r="U3288">
        <f t="shared" si="263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1" t="s">
        <v>8315</v>
      </c>
      <c r="R3289" t="s">
        <v>8316</v>
      </c>
      <c r="S3289" s="15">
        <f t="shared" si="261"/>
        <v>42311.750324074077</v>
      </c>
      <c r="T3289" s="15">
        <f t="shared" si="262"/>
        <v>42336.750324074077</v>
      </c>
      <c r="U3289">
        <f t="shared" si="263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1" t="s">
        <v>8315</v>
      </c>
      <c r="R3290" t="s">
        <v>8316</v>
      </c>
      <c r="S3290" s="15">
        <f t="shared" si="261"/>
        <v>42505.774479166663</v>
      </c>
      <c r="T3290" s="15">
        <f t="shared" si="262"/>
        <v>42541.958333333328</v>
      </c>
      <c r="U3290">
        <f t="shared" si="263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1" t="s">
        <v>8315</v>
      </c>
      <c r="R3291" t="s">
        <v>8316</v>
      </c>
      <c r="S3291" s="15">
        <f t="shared" si="261"/>
        <v>42758.368078703701</v>
      </c>
      <c r="T3291" s="15">
        <f t="shared" si="262"/>
        <v>42786.368078703701</v>
      </c>
      <c r="U3291">
        <f t="shared" si="263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1" t="s">
        <v>8315</v>
      </c>
      <c r="R3292" t="s">
        <v>8316</v>
      </c>
      <c r="S3292" s="15">
        <f t="shared" si="261"/>
        <v>42775.51494212963</v>
      </c>
      <c r="T3292" s="15">
        <f t="shared" si="262"/>
        <v>42805.51494212963</v>
      </c>
      <c r="U3292">
        <f t="shared" si="263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1" t="s">
        <v>8315</v>
      </c>
      <c r="R3293" t="s">
        <v>8316</v>
      </c>
      <c r="S3293" s="15">
        <f t="shared" si="261"/>
        <v>42232.702546296292</v>
      </c>
      <c r="T3293" s="15">
        <f t="shared" si="262"/>
        <v>42264.165972222225</v>
      </c>
      <c r="U3293">
        <f t="shared" si="263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1" t="s">
        <v>8315</v>
      </c>
      <c r="R3294" t="s">
        <v>8316</v>
      </c>
      <c r="S3294" s="15">
        <f t="shared" si="261"/>
        <v>42282.770231481481</v>
      </c>
      <c r="T3294" s="15">
        <f t="shared" si="262"/>
        <v>42342.811898148153</v>
      </c>
      <c r="U3294">
        <f t="shared" si="263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64">ROUND(E3295/D3295*100,0)</f>
        <v>170</v>
      </c>
      <c r="P3295">
        <f t="shared" si="260"/>
        <v>84.29</v>
      </c>
      <c r="Q3295" s="11" t="s">
        <v>8315</v>
      </c>
      <c r="R3295" t="s">
        <v>8316</v>
      </c>
      <c r="S3295" s="15">
        <f t="shared" si="261"/>
        <v>42768.425370370373</v>
      </c>
      <c r="T3295" s="15">
        <f t="shared" si="262"/>
        <v>42798.425370370373</v>
      </c>
      <c r="U3295">
        <f t="shared" si="263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4"/>
        <v>118</v>
      </c>
      <c r="P3296">
        <f t="shared" si="260"/>
        <v>29.58</v>
      </c>
      <c r="Q3296" s="11" t="s">
        <v>8315</v>
      </c>
      <c r="R3296" t="s">
        <v>8316</v>
      </c>
      <c r="S3296" s="15">
        <f t="shared" si="261"/>
        <v>42141.541134259256</v>
      </c>
      <c r="T3296" s="15">
        <f t="shared" si="262"/>
        <v>42171.541134259256</v>
      </c>
      <c r="U3296">
        <f t="shared" si="263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4"/>
        <v>103</v>
      </c>
      <c r="P3297">
        <f t="shared" si="260"/>
        <v>26.67</v>
      </c>
      <c r="Q3297" s="11" t="s">
        <v>8315</v>
      </c>
      <c r="R3297" t="s">
        <v>8316</v>
      </c>
      <c r="S3297" s="15">
        <f t="shared" si="261"/>
        <v>42609.442465277782</v>
      </c>
      <c r="T3297" s="15">
        <f t="shared" si="262"/>
        <v>42639.442465277782</v>
      </c>
      <c r="U3297">
        <f t="shared" si="263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4"/>
        <v>144</v>
      </c>
      <c r="P3298">
        <f t="shared" si="260"/>
        <v>45.98</v>
      </c>
      <c r="Q3298" s="11" t="s">
        <v>8315</v>
      </c>
      <c r="R3298" t="s">
        <v>8316</v>
      </c>
      <c r="S3298" s="15">
        <f t="shared" si="261"/>
        <v>42309.756620370375</v>
      </c>
      <c r="T3298" s="15">
        <f t="shared" si="262"/>
        <v>42330.916666666672</v>
      </c>
      <c r="U3298">
        <f t="shared" si="263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4"/>
        <v>100</v>
      </c>
      <c r="P3299">
        <f t="shared" si="260"/>
        <v>125.09</v>
      </c>
      <c r="Q3299" s="11" t="s">
        <v>8315</v>
      </c>
      <c r="R3299" t="s">
        <v>8316</v>
      </c>
      <c r="S3299" s="15">
        <f t="shared" si="261"/>
        <v>42193.771481481483</v>
      </c>
      <c r="T3299" s="15">
        <f t="shared" si="262"/>
        <v>42212.957638888889</v>
      </c>
      <c r="U3299">
        <f t="shared" si="263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4"/>
        <v>102</v>
      </c>
      <c r="P3300">
        <f t="shared" si="260"/>
        <v>141.29</v>
      </c>
      <c r="Q3300" s="11" t="s">
        <v>8315</v>
      </c>
      <c r="R3300" t="s">
        <v>8316</v>
      </c>
      <c r="S3300" s="15">
        <f t="shared" si="261"/>
        <v>42239.957962962959</v>
      </c>
      <c r="T3300" s="15">
        <f t="shared" si="262"/>
        <v>42260</v>
      </c>
      <c r="U3300">
        <f t="shared" si="263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4"/>
        <v>116</v>
      </c>
      <c r="P3301">
        <f t="shared" si="260"/>
        <v>55.33</v>
      </c>
      <c r="Q3301" s="11" t="s">
        <v>8315</v>
      </c>
      <c r="R3301" t="s">
        <v>8316</v>
      </c>
      <c r="S3301" s="15">
        <f t="shared" si="261"/>
        <v>42261.917395833334</v>
      </c>
      <c r="T3301" s="15">
        <f t="shared" si="262"/>
        <v>42291.917395833334</v>
      </c>
      <c r="U3301">
        <f t="shared" si="263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4"/>
        <v>136</v>
      </c>
      <c r="P3302">
        <f t="shared" si="260"/>
        <v>46.42</v>
      </c>
      <c r="Q3302" s="11" t="s">
        <v>8315</v>
      </c>
      <c r="R3302" t="s">
        <v>8316</v>
      </c>
      <c r="S3302" s="15">
        <f t="shared" si="261"/>
        <v>42102.743773148148</v>
      </c>
      <c r="T3302" s="15">
        <f t="shared" si="262"/>
        <v>42123.743773148148</v>
      </c>
      <c r="U3302">
        <f t="shared" si="263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4"/>
        <v>133</v>
      </c>
      <c r="P3303">
        <f t="shared" si="260"/>
        <v>57.2</v>
      </c>
      <c r="Q3303" s="11" t="s">
        <v>8315</v>
      </c>
      <c r="R3303" t="s">
        <v>8316</v>
      </c>
      <c r="S3303" s="15">
        <f t="shared" si="261"/>
        <v>42538.73583333334</v>
      </c>
      <c r="T3303" s="15">
        <f t="shared" si="262"/>
        <v>42583.290972222225</v>
      </c>
      <c r="U3303">
        <f t="shared" si="263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4"/>
        <v>103</v>
      </c>
      <c r="P3304">
        <f t="shared" si="260"/>
        <v>173.7</v>
      </c>
      <c r="Q3304" s="11" t="s">
        <v>8315</v>
      </c>
      <c r="R3304" t="s">
        <v>8316</v>
      </c>
      <c r="S3304" s="15">
        <f t="shared" si="261"/>
        <v>42681.35157407407</v>
      </c>
      <c r="T3304" s="15">
        <f t="shared" si="262"/>
        <v>42711.35157407407</v>
      </c>
      <c r="U3304">
        <f t="shared" si="263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4"/>
        <v>116</v>
      </c>
      <c r="P3305">
        <f t="shared" si="260"/>
        <v>59.6</v>
      </c>
      <c r="Q3305" s="11" t="s">
        <v>8315</v>
      </c>
      <c r="R3305" t="s">
        <v>8316</v>
      </c>
      <c r="S3305" s="15">
        <f t="shared" si="261"/>
        <v>42056.65143518518</v>
      </c>
      <c r="T3305" s="15">
        <f t="shared" si="262"/>
        <v>42091.609768518523</v>
      </c>
      <c r="U3305">
        <f t="shared" si="263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4"/>
        <v>105</v>
      </c>
      <c r="P3306">
        <f t="shared" si="260"/>
        <v>89.59</v>
      </c>
      <c r="Q3306" s="11" t="s">
        <v>8315</v>
      </c>
      <c r="R3306" t="s">
        <v>8316</v>
      </c>
      <c r="S3306" s="15">
        <f t="shared" si="261"/>
        <v>42696.624444444446</v>
      </c>
      <c r="T3306" s="15">
        <f t="shared" si="262"/>
        <v>42726.624444444446</v>
      </c>
      <c r="U3306">
        <f t="shared" si="263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4"/>
        <v>102</v>
      </c>
      <c r="P3307">
        <f t="shared" si="260"/>
        <v>204.05</v>
      </c>
      <c r="Q3307" s="11" t="s">
        <v>8315</v>
      </c>
      <c r="R3307" t="s">
        <v>8316</v>
      </c>
      <c r="S3307" s="15">
        <f t="shared" si="261"/>
        <v>42186.855879629627</v>
      </c>
      <c r="T3307" s="15">
        <f t="shared" si="262"/>
        <v>42216.855879629627</v>
      </c>
      <c r="U3307">
        <f t="shared" si="263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4"/>
        <v>175</v>
      </c>
      <c r="P3308">
        <f t="shared" si="260"/>
        <v>48.7</v>
      </c>
      <c r="Q3308" s="11" t="s">
        <v>8315</v>
      </c>
      <c r="R3308" t="s">
        <v>8316</v>
      </c>
      <c r="S3308" s="15">
        <f t="shared" si="261"/>
        <v>42493.219236111108</v>
      </c>
      <c r="T3308" s="15">
        <f t="shared" si="262"/>
        <v>42531.125</v>
      </c>
      <c r="U3308">
        <f t="shared" si="263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4"/>
        <v>107</v>
      </c>
      <c r="P3309">
        <f t="shared" si="260"/>
        <v>53.34</v>
      </c>
      <c r="Q3309" s="11" t="s">
        <v>8315</v>
      </c>
      <c r="R3309" t="s">
        <v>8316</v>
      </c>
      <c r="S3309" s="15">
        <f t="shared" si="261"/>
        <v>42475.057164351849</v>
      </c>
      <c r="T3309" s="15">
        <f t="shared" si="262"/>
        <v>42505.057164351849</v>
      </c>
      <c r="U3309">
        <f t="shared" si="263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4"/>
        <v>122</v>
      </c>
      <c r="P3310">
        <f t="shared" si="260"/>
        <v>75.09</v>
      </c>
      <c r="Q3310" s="11" t="s">
        <v>8315</v>
      </c>
      <c r="R3310" t="s">
        <v>8316</v>
      </c>
      <c r="S3310" s="15">
        <f t="shared" si="261"/>
        <v>42452.876909722225</v>
      </c>
      <c r="T3310" s="15">
        <f t="shared" si="262"/>
        <v>42473.876909722225</v>
      </c>
      <c r="U3310">
        <f t="shared" si="263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4"/>
        <v>159</v>
      </c>
      <c r="P3311">
        <f t="shared" si="260"/>
        <v>18</v>
      </c>
      <c r="Q3311" s="11" t="s">
        <v>8315</v>
      </c>
      <c r="R3311" t="s">
        <v>8316</v>
      </c>
      <c r="S3311" s="15">
        <f t="shared" si="261"/>
        <v>42628.650208333333</v>
      </c>
      <c r="T3311" s="15">
        <f t="shared" si="262"/>
        <v>42659.650208333333</v>
      </c>
      <c r="U3311">
        <f t="shared" si="263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4"/>
        <v>100</v>
      </c>
      <c r="P3312">
        <f t="shared" si="260"/>
        <v>209.84</v>
      </c>
      <c r="Q3312" s="11" t="s">
        <v>8315</v>
      </c>
      <c r="R3312" t="s">
        <v>8316</v>
      </c>
      <c r="S3312" s="15">
        <f t="shared" si="261"/>
        <v>42253.928530092591</v>
      </c>
      <c r="T3312" s="15">
        <f t="shared" si="262"/>
        <v>42283.928530092591</v>
      </c>
      <c r="U3312">
        <f t="shared" si="263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4"/>
        <v>110</v>
      </c>
      <c r="P3313">
        <f t="shared" si="260"/>
        <v>61.02</v>
      </c>
      <c r="Q3313" s="11" t="s">
        <v>8315</v>
      </c>
      <c r="R3313" t="s">
        <v>8316</v>
      </c>
      <c r="S3313" s="15">
        <f t="shared" si="261"/>
        <v>42264.29178240741</v>
      </c>
      <c r="T3313" s="15">
        <f t="shared" si="262"/>
        <v>42294.29178240741</v>
      </c>
      <c r="U3313">
        <f t="shared" si="263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4"/>
        <v>100</v>
      </c>
      <c r="P3314">
        <f t="shared" si="260"/>
        <v>61</v>
      </c>
      <c r="Q3314" s="11" t="s">
        <v>8315</v>
      </c>
      <c r="R3314" t="s">
        <v>8316</v>
      </c>
      <c r="S3314" s="15">
        <f t="shared" si="261"/>
        <v>42664.809560185182</v>
      </c>
      <c r="T3314" s="15">
        <f t="shared" si="262"/>
        <v>42685.916666666672</v>
      </c>
      <c r="U3314">
        <f t="shared" si="263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4"/>
        <v>116</v>
      </c>
      <c r="P3315">
        <f t="shared" si="260"/>
        <v>80.03</v>
      </c>
      <c r="Q3315" s="11" t="s">
        <v>8315</v>
      </c>
      <c r="R3315" t="s">
        <v>8316</v>
      </c>
      <c r="S3315" s="15">
        <f t="shared" si="261"/>
        <v>42382.244409722218</v>
      </c>
      <c r="T3315" s="15">
        <f t="shared" si="262"/>
        <v>42396.041666666672</v>
      </c>
      <c r="U3315">
        <f t="shared" si="263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4"/>
        <v>211</v>
      </c>
      <c r="P3316">
        <f t="shared" si="260"/>
        <v>29.07</v>
      </c>
      <c r="Q3316" s="11" t="s">
        <v>8315</v>
      </c>
      <c r="R3316" t="s">
        <v>8316</v>
      </c>
      <c r="S3316" s="15">
        <f t="shared" si="261"/>
        <v>42105.267488425925</v>
      </c>
      <c r="T3316" s="15">
        <f t="shared" si="262"/>
        <v>42132.836805555555</v>
      </c>
      <c r="U3316">
        <f t="shared" si="263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4"/>
        <v>110</v>
      </c>
      <c r="P3317">
        <f t="shared" si="260"/>
        <v>49.44</v>
      </c>
      <c r="Q3317" s="11" t="s">
        <v>8315</v>
      </c>
      <c r="R3317" t="s">
        <v>8316</v>
      </c>
      <c r="S3317" s="15">
        <f t="shared" si="261"/>
        <v>42466.303715277783</v>
      </c>
      <c r="T3317" s="15">
        <f t="shared" si="262"/>
        <v>42496.303715277783</v>
      </c>
      <c r="U3317">
        <f t="shared" si="263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4"/>
        <v>100</v>
      </c>
      <c r="P3318">
        <f t="shared" si="260"/>
        <v>93.98</v>
      </c>
      <c r="Q3318" s="11" t="s">
        <v>8315</v>
      </c>
      <c r="R3318" t="s">
        <v>8316</v>
      </c>
      <c r="S3318" s="15">
        <f t="shared" si="261"/>
        <v>41826.871238425927</v>
      </c>
      <c r="T3318" s="15">
        <f t="shared" si="262"/>
        <v>41859.57916666667</v>
      </c>
      <c r="U3318">
        <f t="shared" si="263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4"/>
        <v>106</v>
      </c>
      <c r="P3319">
        <f t="shared" si="260"/>
        <v>61.94</v>
      </c>
      <c r="Q3319" s="11" t="s">
        <v>8315</v>
      </c>
      <c r="R3319" t="s">
        <v>8316</v>
      </c>
      <c r="S3319" s="15">
        <f t="shared" si="261"/>
        <v>42499.039629629624</v>
      </c>
      <c r="T3319" s="15">
        <f t="shared" si="262"/>
        <v>42529.039629629624</v>
      </c>
      <c r="U3319">
        <f t="shared" si="263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4"/>
        <v>126</v>
      </c>
      <c r="P3320">
        <f t="shared" si="260"/>
        <v>78.5</v>
      </c>
      <c r="Q3320" s="11" t="s">
        <v>8315</v>
      </c>
      <c r="R3320" t="s">
        <v>8316</v>
      </c>
      <c r="S3320" s="15">
        <f t="shared" si="261"/>
        <v>42431.302002314813</v>
      </c>
      <c r="T3320" s="15">
        <f t="shared" si="262"/>
        <v>42471.104166666672</v>
      </c>
      <c r="U3320">
        <f t="shared" si="263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4"/>
        <v>108</v>
      </c>
      <c r="P3321">
        <f t="shared" si="260"/>
        <v>33.75</v>
      </c>
      <c r="Q3321" s="11" t="s">
        <v>8315</v>
      </c>
      <c r="R3321" t="s">
        <v>8316</v>
      </c>
      <c r="S3321" s="15">
        <f t="shared" si="261"/>
        <v>41990.585486111115</v>
      </c>
      <c r="T3321" s="15">
        <f t="shared" si="262"/>
        <v>42035.585486111115</v>
      </c>
      <c r="U3321">
        <f t="shared" si="263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4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61"/>
        <v>42513.045798611114</v>
      </c>
      <c r="T3322" s="15">
        <f t="shared" si="262"/>
        <v>42543.045798611114</v>
      </c>
      <c r="U3322">
        <f t="shared" si="263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4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61"/>
        <v>41914.100289351853</v>
      </c>
      <c r="T3323" s="15">
        <f t="shared" si="262"/>
        <v>41928.165972222225</v>
      </c>
      <c r="U3323">
        <f t="shared" si="263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4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61"/>
        <v>42521.010370370372</v>
      </c>
      <c r="T3324" s="15">
        <f t="shared" si="262"/>
        <v>42543.163194444445</v>
      </c>
      <c r="U3324">
        <f t="shared" si="263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4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61"/>
        <v>42608.36583333333</v>
      </c>
      <c r="T3325" s="15">
        <f t="shared" si="262"/>
        <v>42638.36583333333</v>
      </c>
      <c r="U3325">
        <f t="shared" si="263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4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61"/>
        <v>42512.58321759259</v>
      </c>
      <c r="T3326" s="15">
        <f t="shared" si="262"/>
        <v>42526.58321759259</v>
      </c>
      <c r="U3326">
        <f t="shared" si="263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4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61"/>
        <v>42064.785613425927</v>
      </c>
      <c r="T3327" s="15">
        <f t="shared" si="262"/>
        <v>42099.743946759263</v>
      </c>
      <c r="U3327">
        <f t="shared" si="263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4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61"/>
        <v>42041.714178240742</v>
      </c>
      <c r="T3328" s="15">
        <f t="shared" si="262"/>
        <v>42071.67251157407</v>
      </c>
      <c r="U3328">
        <f t="shared" si="263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4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61"/>
        <v>42468.374606481477</v>
      </c>
      <c r="T3329" s="15">
        <f t="shared" si="262"/>
        <v>42498.374606481477</v>
      </c>
      <c r="U3329">
        <f t="shared" si="263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4"/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61"/>
        <v>41822.57503472222</v>
      </c>
      <c r="T3330" s="15">
        <f t="shared" si="262"/>
        <v>41825.041666666664</v>
      </c>
      <c r="U3330">
        <f t="shared" si="263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ref="P3331:P3394" si="265">IFERROR(ROUND(E3331/L3331,2),0)</f>
        <v>44.92</v>
      </c>
      <c r="Q3331" s="11" t="s">
        <v>8315</v>
      </c>
      <c r="R3331" t="s">
        <v>8316</v>
      </c>
      <c r="S3331" s="15">
        <f t="shared" ref="S3331:S3394" si="266">(((J3331/60)/60)/24)+DATE(1970,1,1)</f>
        <v>41837.323009259257</v>
      </c>
      <c r="T3331" s="15">
        <f t="shared" ref="T3331:T3394" si="267">(((I3331/60)/60)/24)+DATE(1970,1,1)</f>
        <v>41847.958333333336</v>
      </c>
      <c r="U3331">
        <f t="shared" ref="U3331:U3394" si="268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1" t="s">
        <v>8315</v>
      </c>
      <c r="R3332" t="s">
        <v>8316</v>
      </c>
      <c r="S3332" s="15">
        <f t="shared" si="266"/>
        <v>42065.887361111112</v>
      </c>
      <c r="T3332" s="15">
        <f t="shared" si="267"/>
        <v>42095.845694444448</v>
      </c>
      <c r="U3332">
        <f t="shared" si="268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1" t="s">
        <v>8315</v>
      </c>
      <c r="R3333" t="s">
        <v>8316</v>
      </c>
      <c r="S3333" s="15">
        <f t="shared" si="266"/>
        <v>42248.697754629626</v>
      </c>
      <c r="T3333" s="15">
        <f t="shared" si="267"/>
        <v>42283.697754629626</v>
      </c>
      <c r="U3333">
        <f t="shared" si="268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1" t="s">
        <v>8315</v>
      </c>
      <c r="R3334" t="s">
        <v>8316</v>
      </c>
      <c r="S3334" s="15">
        <f t="shared" si="266"/>
        <v>41809.860300925924</v>
      </c>
      <c r="T3334" s="15">
        <f t="shared" si="267"/>
        <v>41839.860300925924</v>
      </c>
      <c r="U3334">
        <f t="shared" si="268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1" t="s">
        <v>8315</v>
      </c>
      <c r="R3335" t="s">
        <v>8316</v>
      </c>
      <c r="S3335" s="15">
        <f t="shared" si="266"/>
        <v>42148.676851851851</v>
      </c>
      <c r="T3335" s="15">
        <f t="shared" si="267"/>
        <v>42170.676851851851</v>
      </c>
      <c r="U3335">
        <f t="shared" si="268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1" t="s">
        <v>8315</v>
      </c>
      <c r="R3336" t="s">
        <v>8316</v>
      </c>
      <c r="S3336" s="15">
        <f t="shared" si="266"/>
        <v>42185.521087962959</v>
      </c>
      <c r="T3336" s="15">
        <f t="shared" si="267"/>
        <v>42215.521087962959</v>
      </c>
      <c r="U3336">
        <f t="shared" si="268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1" t="s">
        <v>8315</v>
      </c>
      <c r="R3337" t="s">
        <v>8316</v>
      </c>
      <c r="S3337" s="15">
        <f t="shared" si="266"/>
        <v>41827.674143518518</v>
      </c>
      <c r="T3337" s="15">
        <f t="shared" si="267"/>
        <v>41854.958333333336</v>
      </c>
      <c r="U3337">
        <f t="shared" si="268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1" t="s">
        <v>8315</v>
      </c>
      <c r="R3338" t="s">
        <v>8316</v>
      </c>
      <c r="S3338" s="15">
        <f t="shared" si="266"/>
        <v>42437.398680555561</v>
      </c>
      <c r="T3338" s="15">
        <f t="shared" si="267"/>
        <v>42465.35701388889</v>
      </c>
      <c r="U3338">
        <f t="shared" si="268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1" t="s">
        <v>8315</v>
      </c>
      <c r="R3339" t="s">
        <v>8316</v>
      </c>
      <c r="S3339" s="15">
        <f t="shared" si="266"/>
        <v>41901.282025462962</v>
      </c>
      <c r="T3339" s="15">
        <f t="shared" si="267"/>
        <v>41922.875</v>
      </c>
      <c r="U3339">
        <f t="shared" si="268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1" t="s">
        <v>8315</v>
      </c>
      <c r="R3340" t="s">
        <v>8316</v>
      </c>
      <c r="S3340" s="15">
        <f t="shared" si="266"/>
        <v>42769.574999999997</v>
      </c>
      <c r="T3340" s="15">
        <f t="shared" si="267"/>
        <v>42790.574999999997</v>
      </c>
      <c r="U3340">
        <f t="shared" si="268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1" t="s">
        <v>8315</v>
      </c>
      <c r="R3341" t="s">
        <v>8316</v>
      </c>
      <c r="S3341" s="15">
        <f t="shared" si="266"/>
        <v>42549.665717592594</v>
      </c>
      <c r="T3341" s="15">
        <f t="shared" si="267"/>
        <v>42579.665717592594</v>
      </c>
      <c r="U3341">
        <f t="shared" si="268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1" t="s">
        <v>8315</v>
      </c>
      <c r="R3342" t="s">
        <v>8316</v>
      </c>
      <c r="S3342" s="15">
        <f t="shared" si="266"/>
        <v>42685.974004629628</v>
      </c>
      <c r="T3342" s="15">
        <f t="shared" si="267"/>
        <v>42710.974004629628</v>
      </c>
      <c r="U3342">
        <f t="shared" si="268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1" t="s">
        <v>8315</v>
      </c>
      <c r="R3343" t="s">
        <v>8316</v>
      </c>
      <c r="S3343" s="15">
        <f t="shared" si="266"/>
        <v>42510.798854166671</v>
      </c>
      <c r="T3343" s="15">
        <f t="shared" si="267"/>
        <v>42533.708333333328</v>
      </c>
      <c r="U3343">
        <f t="shared" si="268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1" t="s">
        <v>8315</v>
      </c>
      <c r="R3344" t="s">
        <v>8316</v>
      </c>
      <c r="S3344" s="15">
        <f t="shared" si="266"/>
        <v>42062.296412037031</v>
      </c>
      <c r="T3344" s="15">
        <f t="shared" si="267"/>
        <v>42095.207638888889</v>
      </c>
      <c r="U3344">
        <f t="shared" si="268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1" t="s">
        <v>8315</v>
      </c>
      <c r="R3345" t="s">
        <v>8316</v>
      </c>
      <c r="S3345" s="15">
        <f t="shared" si="266"/>
        <v>42452.916481481487</v>
      </c>
      <c r="T3345" s="15">
        <f t="shared" si="267"/>
        <v>42473.554166666669</v>
      </c>
      <c r="U3345">
        <f t="shared" si="268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1" t="s">
        <v>8315</v>
      </c>
      <c r="R3346" t="s">
        <v>8316</v>
      </c>
      <c r="S3346" s="15">
        <f t="shared" si="266"/>
        <v>41851.200150462959</v>
      </c>
      <c r="T3346" s="15">
        <f t="shared" si="267"/>
        <v>41881.200150462959</v>
      </c>
      <c r="U3346">
        <f t="shared" si="268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1" t="s">
        <v>8315</v>
      </c>
      <c r="R3347" t="s">
        <v>8316</v>
      </c>
      <c r="S3347" s="15">
        <f t="shared" si="266"/>
        <v>42053.106111111112</v>
      </c>
      <c r="T3347" s="15">
        <f t="shared" si="267"/>
        <v>42112.025694444441</v>
      </c>
      <c r="U3347">
        <f t="shared" si="268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1" t="s">
        <v>8315</v>
      </c>
      <c r="R3348" t="s">
        <v>8316</v>
      </c>
      <c r="S3348" s="15">
        <f t="shared" si="266"/>
        <v>42054.024421296301</v>
      </c>
      <c r="T3348" s="15">
        <f t="shared" si="267"/>
        <v>42061.024421296301</v>
      </c>
      <c r="U3348">
        <f t="shared" si="268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1" t="s">
        <v>8315</v>
      </c>
      <c r="R3349" t="s">
        <v>8316</v>
      </c>
      <c r="S3349" s="15">
        <f t="shared" si="266"/>
        <v>42484.551550925928</v>
      </c>
      <c r="T3349" s="15">
        <f t="shared" si="267"/>
        <v>42498.875</v>
      </c>
      <c r="U3349">
        <f t="shared" si="268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1" t="s">
        <v>8315</v>
      </c>
      <c r="R3350" t="s">
        <v>8316</v>
      </c>
      <c r="S3350" s="15">
        <f t="shared" si="266"/>
        <v>42466.558796296296</v>
      </c>
      <c r="T3350" s="15">
        <f t="shared" si="267"/>
        <v>42490.165972222225</v>
      </c>
      <c r="U3350">
        <f t="shared" si="268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1" t="s">
        <v>8315</v>
      </c>
      <c r="R3351" t="s">
        <v>8316</v>
      </c>
      <c r="S3351" s="15">
        <f t="shared" si="266"/>
        <v>42513.110787037032</v>
      </c>
      <c r="T3351" s="15">
        <f t="shared" si="267"/>
        <v>42534.708333333328</v>
      </c>
      <c r="U3351">
        <f t="shared" si="268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1" t="s">
        <v>8315</v>
      </c>
      <c r="R3352" t="s">
        <v>8316</v>
      </c>
      <c r="S3352" s="15">
        <f t="shared" si="266"/>
        <v>42302.701516203699</v>
      </c>
      <c r="T3352" s="15">
        <f t="shared" si="267"/>
        <v>42337.958333333328</v>
      </c>
      <c r="U3352">
        <f t="shared" si="268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1" t="s">
        <v>8315</v>
      </c>
      <c r="R3353" t="s">
        <v>8316</v>
      </c>
      <c r="S3353" s="15">
        <f t="shared" si="266"/>
        <v>41806.395428240743</v>
      </c>
      <c r="T3353" s="15">
        <f t="shared" si="267"/>
        <v>41843.458333333336</v>
      </c>
      <c r="U3353">
        <f t="shared" si="268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1" t="s">
        <v>8315</v>
      </c>
      <c r="R3354" t="s">
        <v>8316</v>
      </c>
      <c r="S3354" s="15">
        <f t="shared" si="266"/>
        <v>42495.992800925931</v>
      </c>
      <c r="T3354" s="15">
        <f t="shared" si="267"/>
        <v>42552.958333333328</v>
      </c>
      <c r="U3354">
        <f t="shared" si="268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1" t="s">
        <v>8315</v>
      </c>
      <c r="R3355" t="s">
        <v>8316</v>
      </c>
      <c r="S3355" s="15">
        <f t="shared" si="266"/>
        <v>42479.432291666672</v>
      </c>
      <c r="T3355" s="15">
        <f t="shared" si="267"/>
        <v>42492.958333333328</v>
      </c>
      <c r="U3355">
        <f t="shared" si="268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1" t="s">
        <v>8315</v>
      </c>
      <c r="R3356" t="s">
        <v>8316</v>
      </c>
      <c r="S3356" s="15">
        <f t="shared" si="266"/>
        <v>42270.7269212963</v>
      </c>
      <c r="T3356" s="15">
        <f t="shared" si="267"/>
        <v>42306.167361111111</v>
      </c>
      <c r="U3356">
        <f t="shared" si="268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1" t="s">
        <v>8315</v>
      </c>
      <c r="R3357" t="s">
        <v>8316</v>
      </c>
      <c r="S3357" s="15">
        <f t="shared" si="266"/>
        <v>42489.619525462964</v>
      </c>
      <c r="T3357" s="15">
        <f t="shared" si="267"/>
        <v>42500.470138888893</v>
      </c>
      <c r="U3357">
        <f t="shared" si="268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1" t="s">
        <v>8315</v>
      </c>
      <c r="R3358" t="s">
        <v>8316</v>
      </c>
      <c r="S3358" s="15">
        <f t="shared" si="266"/>
        <v>42536.815648148149</v>
      </c>
      <c r="T3358" s="15">
        <f t="shared" si="267"/>
        <v>42566.815648148149</v>
      </c>
      <c r="U3358">
        <f t="shared" si="268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69">ROUND(E3359/D3359*100,0)</f>
        <v>101</v>
      </c>
      <c r="P3359">
        <f t="shared" si="265"/>
        <v>96.19</v>
      </c>
      <c r="Q3359" s="11" t="s">
        <v>8315</v>
      </c>
      <c r="R3359" t="s">
        <v>8316</v>
      </c>
      <c r="S3359" s="15">
        <f t="shared" si="266"/>
        <v>41822.417939814812</v>
      </c>
      <c r="T3359" s="15">
        <f t="shared" si="267"/>
        <v>41852.417939814812</v>
      </c>
      <c r="U3359">
        <f t="shared" si="268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9"/>
        <v>103</v>
      </c>
      <c r="P3360">
        <f t="shared" si="265"/>
        <v>63.57</v>
      </c>
      <c r="Q3360" s="11" t="s">
        <v>8315</v>
      </c>
      <c r="R3360" t="s">
        <v>8316</v>
      </c>
      <c r="S3360" s="15">
        <f t="shared" si="266"/>
        <v>41932.311099537037</v>
      </c>
      <c r="T3360" s="15">
        <f t="shared" si="267"/>
        <v>41962.352766203709</v>
      </c>
      <c r="U3360">
        <f t="shared" si="268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9"/>
        <v>106</v>
      </c>
      <c r="P3361">
        <f t="shared" si="265"/>
        <v>184.78</v>
      </c>
      <c r="Q3361" s="11" t="s">
        <v>8315</v>
      </c>
      <c r="R3361" t="s">
        <v>8316</v>
      </c>
      <c r="S3361" s="15">
        <f t="shared" si="266"/>
        <v>42746.057106481487</v>
      </c>
      <c r="T3361" s="15">
        <f t="shared" si="267"/>
        <v>42791.057106481487</v>
      </c>
      <c r="U3361">
        <f t="shared" si="268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9"/>
        <v>101</v>
      </c>
      <c r="P3362">
        <f t="shared" si="265"/>
        <v>126.72</v>
      </c>
      <c r="Q3362" s="11" t="s">
        <v>8315</v>
      </c>
      <c r="R3362" t="s">
        <v>8316</v>
      </c>
      <c r="S3362" s="15">
        <f t="shared" si="266"/>
        <v>42697.082673611112</v>
      </c>
      <c r="T3362" s="15">
        <f t="shared" si="267"/>
        <v>42718.665972222225</v>
      </c>
      <c r="U3362">
        <f t="shared" si="268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9"/>
        <v>113</v>
      </c>
      <c r="P3363">
        <f t="shared" si="265"/>
        <v>83.43</v>
      </c>
      <c r="Q3363" s="11" t="s">
        <v>8315</v>
      </c>
      <c r="R3363" t="s">
        <v>8316</v>
      </c>
      <c r="S3363" s="15">
        <f t="shared" si="266"/>
        <v>41866.025347222225</v>
      </c>
      <c r="T3363" s="15">
        <f t="shared" si="267"/>
        <v>41883.665972222225</v>
      </c>
      <c r="U3363">
        <f t="shared" si="268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9"/>
        <v>218</v>
      </c>
      <c r="P3364">
        <f t="shared" si="265"/>
        <v>54.5</v>
      </c>
      <c r="Q3364" s="11" t="s">
        <v>8315</v>
      </c>
      <c r="R3364" t="s">
        <v>8316</v>
      </c>
      <c r="S3364" s="15">
        <f t="shared" si="266"/>
        <v>42056.091631944444</v>
      </c>
      <c r="T3364" s="15">
        <f t="shared" si="267"/>
        <v>42070.204861111109</v>
      </c>
      <c r="U3364">
        <f t="shared" si="268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9"/>
        <v>101</v>
      </c>
      <c r="P3365">
        <f t="shared" si="265"/>
        <v>302.31</v>
      </c>
      <c r="Q3365" s="11" t="s">
        <v>8315</v>
      </c>
      <c r="R3365" t="s">
        <v>8316</v>
      </c>
      <c r="S3365" s="15">
        <f t="shared" si="266"/>
        <v>41851.771354166667</v>
      </c>
      <c r="T3365" s="15">
        <f t="shared" si="267"/>
        <v>41870.666666666664</v>
      </c>
      <c r="U3365">
        <f t="shared" si="268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9"/>
        <v>106</v>
      </c>
      <c r="P3366">
        <f t="shared" si="265"/>
        <v>44.14</v>
      </c>
      <c r="Q3366" s="11" t="s">
        <v>8315</v>
      </c>
      <c r="R3366" t="s">
        <v>8316</v>
      </c>
      <c r="S3366" s="15">
        <f t="shared" si="266"/>
        <v>42422.977418981478</v>
      </c>
      <c r="T3366" s="15">
        <f t="shared" si="267"/>
        <v>42444.875</v>
      </c>
      <c r="U3366">
        <f t="shared" si="268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9"/>
        <v>104</v>
      </c>
      <c r="P3367">
        <f t="shared" si="265"/>
        <v>866.67</v>
      </c>
      <c r="Q3367" s="11" t="s">
        <v>8315</v>
      </c>
      <c r="R3367" t="s">
        <v>8316</v>
      </c>
      <c r="S3367" s="15">
        <f t="shared" si="266"/>
        <v>42321.101759259262</v>
      </c>
      <c r="T3367" s="15">
        <f t="shared" si="267"/>
        <v>42351.101759259262</v>
      </c>
      <c r="U3367">
        <f t="shared" si="268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9"/>
        <v>221</v>
      </c>
      <c r="P3368">
        <f t="shared" si="265"/>
        <v>61.39</v>
      </c>
      <c r="Q3368" s="11" t="s">
        <v>8315</v>
      </c>
      <c r="R3368" t="s">
        <v>8316</v>
      </c>
      <c r="S3368" s="15">
        <f t="shared" si="266"/>
        <v>42107.067557870367</v>
      </c>
      <c r="T3368" s="15">
        <f t="shared" si="267"/>
        <v>42137.067557870367</v>
      </c>
      <c r="U3368">
        <f t="shared" si="268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9"/>
        <v>119</v>
      </c>
      <c r="P3369">
        <f t="shared" si="265"/>
        <v>29.67</v>
      </c>
      <c r="Q3369" s="11" t="s">
        <v>8315</v>
      </c>
      <c r="R3369" t="s">
        <v>8316</v>
      </c>
      <c r="S3369" s="15">
        <f t="shared" si="266"/>
        <v>42192.933958333335</v>
      </c>
      <c r="T3369" s="15">
        <f t="shared" si="267"/>
        <v>42217.933958333335</v>
      </c>
      <c r="U3369">
        <f t="shared" si="268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9"/>
        <v>105</v>
      </c>
      <c r="P3370">
        <f t="shared" si="265"/>
        <v>45.48</v>
      </c>
      <c r="Q3370" s="11" t="s">
        <v>8315</v>
      </c>
      <c r="R3370" t="s">
        <v>8316</v>
      </c>
      <c r="S3370" s="15">
        <f t="shared" si="266"/>
        <v>41969.199756944443</v>
      </c>
      <c r="T3370" s="15">
        <f t="shared" si="267"/>
        <v>42005.208333333328</v>
      </c>
      <c r="U3370">
        <f t="shared" si="268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9"/>
        <v>104</v>
      </c>
      <c r="P3371">
        <f t="shared" si="265"/>
        <v>96.2</v>
      </c>
      <c r="Q3371" s="11" t="s">
        <v>8315</v>
      </c>
      <c r="R3371" t="s">
        <v>8316</v>
      </c>
      <c r="S3371" s="15">
        <f t="shared" si="266"/>
        <v>42690.041435185187</v>
      </c>
      <c r="T3371" s="15">
        <f t="shared" si="267"/>
        <v>42750.041435185187</v>
      </c>
      <c r="U3371">
        <f t="shared" si="268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9"/>
        <v>118</v>
      </c>
      <c r="P3372">
        <f t="shared" si="265"/>
        <v>67.92</v>
      </c>
      <c r="Q3372" s="11" t="s">
        <v>8315</v>
      </c>
      <c r="R3372" t="s">
        <v>8316</v>
      </c>
      <c r="S3372" s="15">
        <f t="shared" si="266"/>
        <v>42690.334317129629</v>
      </c>
      <c r="T3372" s="15">
        <f t="shared" si="267"/>
        <v>42721.333333333328</v>
      </c>
      <c r="U3372">
        <f t="shared" si="268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9"/>
        <v>139</v>
      </c>
      <c r="P3373">
        <f t="shared" si="265"/>
        <v>30.78</v>
      </c>
      <c r="Q3373" s="11" t="s">
        <v>8315</v>
      </c>
      <c r="R3373" t="s">
        <v>8316</v>
      </c>
      <c r="S3373" s="15">
        <f t="shared" si="266"/>
        <v>42312.874594907407</v>
      </c>
      <c r="T3373" s="15">
        <f t="shared" si="267"/>
        <v>42340.874594907407</v>
      </c>
      <c r="U3373">
        <f t="shared" si="268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9"/>
        <v>104</v>
      </c>
      <c r="P3374">
        <f t="shared" si="265"/>
        <v>38.33</v>
      </c>
      <c r="Q3374" s="11" t="s">
        <v>8315</v>
      </c>
      <c r="R3374" t="s">
        <v>8316</v>
      </c>
      <c r="S3374" s="15">
        <f t="shared" si="266"/>
        <v>41855.548101851848</v>
      </c>
      <c r="T3374" s="15">
        <f t="shared" si="267"/>
        <v>41876.207638888889</v>
      </c>
      <c r="U3374">
        <f t="shared" si="268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9"/>
        <v>100</v>
      </c>
      <c r="P3375">
        <f t="shared" si="265"/>
        <v>66.83</v>
      </c>
      <c r="Q3375" s="11" t="s">
        <v>8315</v>
      </c>
      <c r="R3375" t="s">
        <v>8316</v>
      </c>
      <c r="S3375" s="15">
        <f t="shared" si="266"/>
        <v>42179.854629629626</v>
      </c>
      <c r="T3375" s="15">
        <f t="shared" si="267"/>
        <v>42203.666666666672</v>
      </c>
      <c r="U3375">
        <f t="shared" si="268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9"/>
        <v>107</v>
      </c>
      <c r="P3376">
        <f t="shared" si="265"/>
        <v>71.73</v>
      </c>
      <c r="Q3376" s="11" t="s">
        <v>8315</v>
      </c>
      <c r="R3376" t="s">
        <v>8316</v>
      </c>
      <c r="S3376" s="15">
        <f t="shared" si="266"/>
        <v>42275.731666666667</v>
      </c>
      <c r="T3376" s="15">
        <f t="shared" si="267"/>
        <v>42305.731666666667</v>
      </c>
      <c r="U3376">
        <f t="shared" si="268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9"/>
        <v>100</v>
      </c>
      <c r="P3377">
        <f t="shared" si="265"/>
        <v>176.47</v>
      </c>
      <c r="Q3377" s="11" t="s">
        <v>8315</v>
      </c>
      <c r="R3377" t="s">
        <v>8316</v>
      </c>
      <c r="S3377" s="15">
        <f t="shared" si="266"/>
        <v>41765.610798611109</v>
      </c>
      <c r="T3377" s="15">
        <f t="shared" si="267"/>
        <v>41777.610798611109</v>
      </c>
      <c r="U3377">
        <f t="shared" si="268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9"/>
        <v>100</v>
      </c>
      <c r="P3378">
        <f t="shared" si="265"/>
        <v>421.11</v>
      </c>
      <c r="Q3378" s="11" t="s">
        <v>8315</v>
      </c>
      <c r="R3378" t="s">
        <v>8316</v>
      </c>
      <c r="S3378" s="15">
        <f t="shared" si="266"/>
        <v>42059.701319444444</v>
      </c>
      <c r="T3378" s="15">
        <f t="shared" si="267"/>
        <v>42119.659652777773</v>
      </c>
      <c r="U3378">
        <f t="shared" si="268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9"/>
        <v>101</v>
      </c>
      <c r="P3379">
        <f t="shared" si="265"/>
        <v>104.99</v>
      </c>
      <c r="Q3379" s="11" t="s">
        <v>8315</v>
      </c>
      <c r="R3379" t="s">
        <v>8316</v>
      </c>
      <c r="S3379" s="15">
        <f t="shared" si="266"/>
        <v>42053.732627314821</v>
      </c>
      <c r="T3379" s="15">
        <f t="shared" si="267"/>
        <v>42083.705555555556</v>
      </c>
      <c r="U3379">
        <f t="shared" si="268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9"/>
        <v>108</v>
      </c>
      <c r="P3380">
        <f t="shared" si="265"/>
        <v>28.19</v>
      </c>
      <c r="Q3380" s="11" t="s">
        <v>8315</v>
      </c>
      <c r="R3380" t="s">
        <v>8316</v>
      </c>
      <c r="S3380" s="15">
        <f t="shared" si="266"/>
        <v>41858.355393518519</v>
      </c>
      <c r="T3380" s="15">
        <f t="shared" si="267"/>
        <v>41882.547222222223</v>
      </c>
      <c r="U3380">
        <f t="shared" si="268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9"/>
        <v>104</v>
      </c>
      <c r="P3381">
        <f t="shared" si="265"/>
        <v>54.55</v>
      </c>
      <c r="Q3381" s="11" t="s">
        <v>8315</v>
      </c>
      <c r="R3381" t="s">
        <v>8316</v>
      </c>
      <c r="S3381" s="15">
        <f t="shared" si="266"/>
        <v>42225.513888888891</v>
      </c>
      <c r="T3381" s="15">
        <f t="shared" si="267"/>
        <v>42242.958333333328</v>
      </c>
      <c r="U3381">
        <f t="shared" si="268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9"/>
        <v>104</v>
      </c>
      <c r="P3382">
        <f t="shared" si="265"/>
        <v>111.89</v>
      </c>
      <c r="Q3382" s="11" t="s">
        <v>8315</v>
      </c>
      <c r="R3382" t="s">
        <v>8316</v>
      </c>
      <c r="S3382" s="15">
        <f t="shared" si="266"/>
        <v>41937.95344907407</v>
      </c>
      <c r="T3382" s="15">
        <f t="shared" si="267"/>
        <v>41972.995115740734</v>
      </c>
      <c r="U3382">
        <f t="shared" si="268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9"/>
        <v>102</v>
      </c>
      <c r="P3383">
        <f t="shared" si="265"/>
        <v>85.21</v>
      </c>
      <c r="Q3383" s="11" t="s">
        <v>8315</v>
      </c>
      <c r="R3383" t="s">
        <v>8316</v>
      </c>
      <c r="S3383" s="15">
        <f t="shared" si="266"/>
        <v>42044.184988425928</v>
      </c>
      <c r="T3383" s="15">
        <f t="shared" si="267"/>
        <v>42074.143321759257</v>
      </c>
      <c r="U3383">
        <f t="shared" si="268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9"/>
        <v>101</v>
      </c>
      <c r="P3384">
        <f t="shared" si="265"/>
        <v>76.650000000000006</v>
      </c>
      <c r="Q3384" s="11" t="s">
        <v>8315</v>
      </c>
      <c r="R3384" t="s">
        <v>8316</v>
      </c>
      <c r="S3384" s="15">
        <f t="shared" si="266"/>
        <v>42559.431203703702</v>
      </c>
      <c r="T3384" s="15">
        <f t="shared" si="267"/>
        <v>42583.957638888889</v>
      </c>
      <c r="U3384">
        <f t="shared" si="268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9"/>
        <v>112</v>
      </c>
      <c r="P3385">
        <f t="shared" si="265"/>
        <v>65.17</v>
      </c>
      <c r="Q3385" s="11" t="s">
        <v>8315</v>
      </c>
      <c r="R3385" t="s">
        <v>8316</v>
      </c>
      <c r="S3385" s="15">
        <f t="shared" si="266"/>
        <v>42524.782638888893</v>
      </c>
      <c r="T3385" s="15">
        <f t="shared" si="267"/>
        <v>42544.782638888893</v>
      </c>
      <c r="U3385">
        <f t="shared" si="268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9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6"/>
        <v>42292.087592592594</v>
      </c>
      <c r="T3386" s="15">
        <f t="shared" si="267"/>
        <v>42329.125</v>
      </c>
      <c r="U3386">
        <f t="shared" si="268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9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6"/>
        <v>41953.8675</v>
      </c>
      <c r="T3387" s="15">
        <f t="shared" si="267"/>
        <v>41983.8675</v>
      </c>
      <c r="U3387">
        <f t="shared" si="268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9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6"/>
        <v>41946.644745370373</v>
      </c>
      <c r="T3388" s="15">
        <f t="shared" si="267"/>
        <v>41976.644745370373</v>
      </c>
      <c r="U3388">
        <f t="shared" si="268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9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6"/>
        <v>41947.762592592589</v>
      </c>
      <c r="T3389" s="15">
        <f t="shared" si="267"/>
        <v>41987.762592592597</v>
      </c>
      <c r="U3389">
        <f t="shared" si="268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9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6"/>
        <v>42143.461122685185</v>
      </c>
      <c r="T3390" s="15">
        <f t="shared" si="267"/>
        <v>42173.461122685185</v>
      </c>
      <c r="U3390">
        <f t="shared" si="268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9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6"/>
        <v>42494.563449074078</v>
      </c>
      <c r="T3391" s="15">
        <f t="shared" si="267"/>
        <v>42524.563449074078</v>
      </c>
      <c r="U3391">
        <f t="shared" si="268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9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6"/>
        <v>41815.774826388886</v>
      </c>
      <c r="T3392" s="15">
        <f t="shared" si="267"/>
        <v>41830.774826388886</v>
      </c>
      <c r="U3392">
        <f t="shared" si="268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9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6"/>
        <v>41830.545694444445</v>
      </c>
      <c r="T3393" s="15">
        <f t="shared" si="267"/>
        <v>41859.936111111114</v>
      </c>
      <c r="U3393">
        <f t="shared" si="268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9"/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6"/>
        <v>42446.845543981486</v>
      </c>
      <c r="T3394" s="15">
        <f t="shared" si="267"/>
        <v>42496.845543981486</v>
      </c>
      <c r="U3394">
        <f t="shared" si="268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ref="P3395:P3458" si="270">IFERROR(ROUND(E3395/L3395,2),0)</f>
        <v>36.07</v>
      </c>
      <c r="Q3395" s="11" t="s">
        <v>8315</v>
      </c>
      <c r="R3395" t="s">
        <v>8316</v>
      </c>
      <c r="S3395" s="15">
        <f t="shared" ref="S3395:S3458" si="271">(((J3395/60)/60)/24)+DATE(1970,1,1)</f>
        <v>41923.921643518523</v>
      </c>
      <c r="T3395" s="15">
        <f t="shared" ref="T3395:T3458" si="272">(((I3395/60)/60)/24)+DATE(1970,1,1)</f>
        <v>41949.031944444447</v>
      </c>
      <c r="U3395">
        <f t="shared" ref="U3395:U3458" si="273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1" t="s">
        <v>8315</v>
      </c>
      <c r="R3396" t="s">
        <v>8316</v>
      </c>
      <c r="S3396" s="15">
        <f t="shared" si="271"/>
        <v>41817.59542824074</v>
      </c>
      <c r="T3396" s="15">
        <f t="shared" si="272"/>
        <v>41847.59542824074</v>
      </c>
      <c r="U3396">
        <f t="shared" si="273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1" t="s">
        <v>8315</v>
      </c>
      <c r="R3397" t="s">
        <v>8316</v>
      </c>
      <c r="S3397" s="15">
        <f t="shared" si="271"/>
        <v>42140.712314814817</v>
      </c>
      <c r="T3397" s="15">
        <f t="shared" si="272"/>
        <v>42154.756944444445</v>
      </c>
      <c r="U3397">
        <f t="shared" si="273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1" t="s">
        <v>8315</v>
      </c>
      <c r="R3398" t="s">
        <v>8316</v>
      </c>
      <c r="S3398" s="15">
        <f t="shared" si="271"/>
        <v>41764.44663194444</v>
      </c>
      <c r="T3398" s="15">
        <f t="shared" si="272"/>
        <v>41791.165972222225</v>
      </c>
      <c r="U3398">
        <f t="shared" si="273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1" t="s">
        <v>8315</v>
      </c>
      <c r="R3399" t="s">
        <v>8316</v>
      </c>
      <c r="S3399" s="15">
        <f t="shared" si="271"/>
        <v>42378.478344907402</v>
      </c>
      <c r="T3399" s="15">
        <f t="shared" si="272"/>
        <v>42418.916666666672</v>
      </c>
      <c r="U3399">
        <f t="shared" si="273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1" t="s">
        <v>8315</v>
      </c>
      <c r="R3400" t="s">
        <v>8316</v>
      </c>
      <c r="S3400" s="15">
        <f t="shared" si="271"/>
        <v>41941.75203703704</v>
      </c>
      <c r="T3400" s="15">
        <f t="shared" si="272"/>
        <v>41964.708333333328</v>
      </c>
      <c r="U3400">
        <f t="shared" si="273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1" t="s">
        <v>8315</v>
      </c>
      <c r="R3401" t="s">
        <v>8316</v>
      </c>
      <c r="S3401" s="15">
        <f t="shared" si="271"/>
        <v>42026.920428240745</v>
      </c>
      <c r="T3401" s="15">
        <f t="shared" si="272"/>
        <v>42056.920428240745</v>
      </c>
      <c r="U3401">
        <f t="shared" si="273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1" t="s">
        <v>8315</v>
      </c>
      <c r="R3402" t="s">
        <v>8316</v>
      </c>
      <c r="S3402" s="15">
        <f t="shared" si="271"/>
        <v>41834.953865740739</v>
      </c>
      <c r="T3402" s="15">
        <f t="shared" si="272"/>
        <v>41879.953865740739</v>
      </c>
      <c r="U3402">
        <f t="shared" si="273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1" t="s">
        <v>8315</v>
      </c>
      <c r="R3403" t="s">
        <v>8316</v>
      </c>
      <c r="S3403" s="15">
        <f t="shared" si="271"/>
        <v>42193.723912037036</v>
      </c>
      <c r="T3403" s="15">
        <f t="shared" si="272"/>
        <v>42223.723912037036</v>
      </c>
      <c r="U3403">
        <f t="shared" si="273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1" t="s">
        <v>8315</v>
      </c>
      <c r="R3404" t="s">
        <v>8316</v>
      </c>
      <c r="S3404" s="15">
        <f t="shared" si="271"/>
        <v>42290.61855324074</v>
      </c>
      <c r="T3404" s="15">
        <f t="shared" si="272"/>
        <v>42320.104861111111</v>
      </c>
      <c r="U3404">
        <f t="shared" si="273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1" t="s">
        <v>8315</v>
      </c>
      <c r="R3405" t="s">
        <v>8316</v>
      </c>
      <c r="S3405" s="15">
        <f t="shared" si="271"/>
        <v>42150.462083333332</v>
      </c>
      <c r="T3405" s="15">
        <f t="shared" si="272"/>
        <v>42180.462083333332</v>
      </c>
      <c r="U3405">
        <f t="shared" si="273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1" t="s">
        <v>8315</v>
      </c>
      <c r="R3406" t="s">
        <v>8316</v>
      </c>
      <c r="S3406" s="15">
        <f t="shared" si="271"/>
        <v>42152.503495370373</v>
      </c>
      <c r="T3406" s="15">
        <f t="shared" si="272"/>
        <v>42172.503495370373</v>
      </c>
      <c r="U3406">
        <f t="shared" si="273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1" t="s">
        <v>8315</v>
      </c>
      <c r="R3407" t="s">
        <v>8316</v>
      </c>
      <c r="S3407" s="15">
        <f t="shared" si="271"/>
        <v>42410.017199074078</v>
      </c>
      <c r="T3407" s="15">
        <f t="shared" si="272"/>
        <v>42430.999305555553</v>
      </c>
      <c r="U3407">
        <f t="shared" si="273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1" t="s">
        <v>8315</v>
      </c>
      <c r="R3408" t="s">
        <v>8316</v>
      </c>
      <c r="S3408" s="15">
        <f t="shared" si="271"/>
        <v>41791.492777777778</v>
      </c>
      <c r="T3408" s="15">
        <f t="shared" si="272"/>
        <v>41836.492777777778</v>
      </c>
      <c r="U3408">
        <f t="shared" si="273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1" t="s">
        <v>8315</v>
      </c>
      <c r="R3409" t="s">
        <v>8316</v>
      </c>
      <c r="S3409" s="15">
        <f t="shared" si="271"/>
        <v>41796.422326388885</v>
      </c>
      <c r="T3409" s="15">
        <f t="shared" si="272"/>
        <v>41826.422326388885</v>
      </c>
      <c r="U3409">
        <f t="shared" si="273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1" t="s">
        <v>8315</v>
      </c>
      <c r="R3410" t="s">
        <v>8316</v>
      </c>
      <c r="S3410" s="15">
        <f t="shared" si="271"/>
        <v>41808.991944444446</v>
      </c>
      <c r="T3410" s="15">
        <f t="shared" si="272"/>
        <v>41838.991944444446</v>
      </c>
      <c r="U3410">
        <f t="shared" si="273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1" t="s">
        <v>8315</v>
      </c>
      <c r="R3411" t="s">
        <v>8316</v>
      </c>
      <c r="S3411" s="15">
        <f t="shared" si="271"/>
        <v>42544.814328703709</v>
      </c>
      <c r="T3411" s="15">
        <f t="shared" si="272"/>
        <v>42582.873611111107</v>
      </c>
      <c r="U3411">
        <f t="shared" si="273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1" t="s">
        <v>8315</v>
      </c>
      <c r="R3412" t="s">
        <v>8316</v>
      </c>
      <c r="S3412" s="15">
        <f t="shared" si="271"/>
        <v>42500.041550925926</v>
      </c>
      <c r="T3412" s="15">
        <f t="shared" si="272"/>
        <v>42527.291666666672</v>
      </c>
      <c r="U3412">
        <f t="shared" si="273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1" t="s">
        <v>8315</v>
      </c>
      <c r="R3413" t="s">
        <v>8316</v>
      </c>
      <c r="S3413" s="15">
        <f t="shared" si="271"/>
        <v>42265.022824074069</v>
      </c>
      <c r="T3413" s="15">
        <f t="shared" si="272"/>
        <v>42285.022824074069</v>
      </c>
      <c r="U3413">
        <f t="shared" si="273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1" t="s">
        <v>8315</v>
      </c>
      <c r="R3414" t="s">
        <v>8316</v>
      </c>
      <c r="S3414" s="15">
        <f t="shared" si="271"/>
        <v>41879.959050925929</v>
      </c>
      <c r="T3414" s="15">
        <f t="shared" si="272"/>
        <v>41909.959050925929</v>
      </c>
      <c r="U3414">
        <f t="shared" si="273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1" t="s">
        <v>8315</v>
      </c>
      <c r="R3415" t="s">
        <v>8316</v>
      </c>
      <c r="S3415" s="15">
        <f t="shared" si="271"/>
        <v>42053.733078703706</v>
      </c>
      <c r="T3415" s="15">
        <f t="shared" si="272"/>
        <v>42063.207638888889</v>
      </c>
      <c r="U3415">
        <f t="shared" si="273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1" t="s">
        <v>8315</v>
      </c>
      <c r="R3416" t="s">
        <v>8316</v>
      </c>
      <c r="S3416" s="15">
        <f t="shared" si="271"/>
        <v>42675.832465277781</v>
      </c>
      <c r="T3416" s="15">
        <f t="shared" si="272"/>
        <v>42705.332638888889</v>
      </c>
      <c r="U3416">
        <f t="shared" si="273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1" t="s">
        <v>8315</v>
      </c>
      <c r="R3417" t="s">
        <v>8316</v>
      </c>
      <c r="S3417" s="15">
        <f t="shared" si="271"/>
        <v>42467.144166666665</v>
      </c>
      <c r="T3417" s="15">
        <f t="shared" si="272"/>
        <v>42477.979166666672</v>
      </c>
      <c r="U3417">
        <f t="shared" si="273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1" t="s">
        <v>8315</v>
      </c>
      <c r="R3418" t="s">
        <v>8316</v>
      </c>
      <c r="S3418" s="15">
        <f t="shared" si="271"/>
        <v>42089.412557870368</v>
      </c>
      <c r="T3418" s="15">
        <f t="shared" si="272"/>
        <v>42117.770833333328</v>
      </c>
      <c r="U3418">
        <f t="shared" si="273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1" t="s">
        <v>8315</v>
      </c>
      <c r="R3419" t="s">
        <v>8316</v>
      </c>
      <c r="S3419" s="15">
        <f t="shared" si="271"/>
        <v>41894.91375</v>
      </c>
      <c r="T3419" s="15">
        <f t="shared" si="272"/>
        <v>41938.029861111114</v>
      </c>
      <c r="U3419">
        <f t="shared" si="273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1" t="s">
        <v>8315</v>
      </c>
      <c r="R3420" t="s">
        <v>8316</v>
      </c>
      <c r="S3420" s="15">
        <f t="shared" si="271"/>
        <v>41752.83457175926</v>
      </c>
      <c r="T3420" s="15">
        <f t="shared" si="272"/>
        <v>41782.83457175926</v>
      </c>
      <c r="U3420">
        <f t="shared" si="273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1" t="s">
        <v>8315</v>
      </c>
      <c r="R3421" t="s">
        <v>8316</v>
      </c>
      <c r="S3421" s="15">
        <f t="shared" si="271"/>
        <v>42448.821585648147</v>
      </c>
      <c r="T3421" s="15">
        <f t="shared" si="272"/>
        <v>42466.895833333328</v>
      </c>
      <c r="U3421">
        <f t="shared" si="273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1" t="s">
        <v>8315</v>
      </c>
      <c r="R3422" t="s">
        <v>8316</v>
      </c>
      <c r="S3422" s="15">
        <f t="shared" si="271"/>
        <v>42405.090300925927</v>
      </c>
      <c r="T3422" s="15">
        <f t="shared" si="272"/>
        <v>42414</v>
      </c>
      <c r="U3422">
        <f t="shared" si="273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74">ROUND(E3423/D3423*100,0)</f>
        <v>101</v>
      </c>
      <c r="P3423">
        <f t="shared" si="270"/>
        <v>103.21</v>
      </c>
      <c r="Q3423" s="11" t="s">
        <v>8315</v>
      </c>
      <c r="R3423" t="s">
        <v>8316</v>
      </c>
      <c r="S3423" s="15">
        <f t="shared" si="271"/>
        <v>42037.791238425925</v>
      </c>
      <c r="T3423" s="15">
        <f t="shared" si="272"/>
        <v>42067.791238425925</v>
      </c>
      <c r="U3423">
        <f t="shared" si="273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4"/>
        <v>109</v>
      </c>
      <c r="P3424">
        <f t="shared" si="270"/>
        <v>71.150000000000006</v>
      </c>
      <c r="Q3424" s="11" t="s">
        <v>8315</v>
      </c>
      <c r="R3424" t="s">
        <v>8316</v>
      </c>
      <c r="S3424" s="15">
        <f t="shared" si="271"/>
        <v>42323.562222222223</v>
      </c>
      <c r="T3424" s="15">
        <f t="shared" si="272"/>
        <v>42352</v>
      </c>
      <c r="U3424">
        <f t="shared" si="273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4"/>
        <v>140</v>
      </c>
      <c r="P3425">
        <f t="shared" si="270"/>
        <v>35</v>
      </c>
      <c r="Q3425" s="11" t="s">
        <v>8315</v>
      </c>
      <c r="R3425" t="s">
        <v>8316</v>
      </c>
      <c r="S3425" s="15">
        <f t="shared" si="271"/>
        <v>42088.911354166667</v>
      </c>
      <c r="T3425" s="15">
        <f t="shared" si="272"/>
        <v>42118.911354166667</v>
      </c>
      <c r="U3425">
        <f t="shared" si="273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4"/>
        <v>104</v>
      </c>
      <c r="P3426">
        <f t="shared" si="270"/>
        <v>81.78</v>
      </c>
      <c r="Q3426" s="11" t="s">
        <v>8315</v>
      </c>
      <c r="R3426" t="s">
        <v>8316</v>
      </c>
      <c r="S3426" s="15">
        <f t="shared" si="271"/>
        <v>42018.676898148144</v>
      </c>
      <c r="T3426" s="15">
        <f t="shared" si="272"/>
        <v>42040.290972222225</v>
      </c>
      <c r="U3426">
        <f t="shared" si="273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4"/>
        <v>103</v>
      </c>
      <c r="P3427">
        <f t="shared" si="270"/>
        <v>297.02999999999997</v>
      </c>
      <c r="Q3427" s="11" t="s">
        <v>8315</v>
      </c>
      <c r="R3427" t="s">
        <v>8316</v>
      </c>
      <c r="S3427" s="15">
        <f t="shared" si="271"/>
        <v>41884.617314814815</v>
      </c>
      <c r="T3427" s="15">
        <f t="shared" si="272"/>
        <v>41916.617314814815</v>
      </c>
      <c r="U3427">
        <f t="shared" si="273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4"/>
        <v>108</v>
      </c>
      <c r="P3428">
        <f t="shared" si="270"/>
        <v>46.61</v>
      </c>
      <c r="Q3428" s="11" t="s">
        <v>8315</v>
      </c>
      <c r="R3428" t="s">
        <v>8316</v>
      </c>
      <c r="S3428" s="15">
        <f t="shared" si="271"/>
        <v>41884.056747685187</v>
      </c>
      <c r="T3428" s="15">
        <f t="shared" si="272"/>
        <v>41903.083333333336</v>
      </c>
      <c r="U3428">
        <f t="shared" si="273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4"/>
        <v>100</v>
      </c>
      <c r="P3429">
        <f t="shared" si="270"/>
        <v>51.72</v>
      </c>
      <c r="Q3429" s="11" t="s">
        <v>8315</v>
      </c>
      <c r="R3429" t="s">
        <v>8316</v>
      </c>
      <c r="S3429" s="15">
        <f t="shared" si="271"/>
        <v>41792.645277777774</v>
      </c>
      <c r="T3429" s="15">
        <f t="shared" si="272"/>
        <v>41822.645277777774</v>
      </c>
      <c r="U3429">
        <f t="shared" si="273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4"/>
        <v>103</v>
      </c>
      <c r="P3430">
        <f t="shared" si="270"/>
        <v>40.29</v>
      </c>
      <c r="Q3430" s="11" t="s">
        <v>8315</v>
      </c>
      <c r="R3430" t="s">
        <v>8316</v>
      </c>
      <c r="S3430" s="15">
        <f t="shared" si="271"/>
        <v>42038.720451388886</v>
      </c>
      <c r="T3430" s="15">
        <f t="shared" si="272"/>
        <v>42063.708333333328</v>
      </c>
      <c r="U3430">
        <f t="shared" si="273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4"/>
        <v>130</v>
      </c>
      <c r="P3431">
        <f t="shared" si="270"/>
        <v>16.25</v>
      </c>
      <c r="Q3431" s="11" t="s">
        <v>8315</v>
      </c>
      <c r="R3431" t="s">
        <v>8316</v>
      </c>
      <c r="S3431" s="15">
        <f t="shared" si="271"/>
        <v>42662.021539351852</v>
      </c>
      <c r="T3431" s="15">
        <f t="shared" si="272"/>
        <v>42676.021539351852</v>
      </c>
      <c r="U3431">
        <f t="shared" si="273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4"/>
        <v>109</v>
      </c>
      <c r="P3432">
        <f t="shared" si="270"/>
        <v>30.15</v>
      </c>
      <c r="Q3432" s="11" t="s">
        <v>8315</v>
      </c>
      <c r="R3432" t="s">
        <v>8316</v>
      </c>
      <c r="S3432" s="15">
        <f t="shared" si="271"/>
        <v>41820.945613425924</v>
      </c>
      <c r="T3432" s="15">
        <f t="shared" si="272"/>
        <v>41850.945613425924</v>
      </c>
      <c r="U3432">
        <f t="shared" si="273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4"/>
        <v>100</v>
      </c>
      <c r="P3433">
        <f t="shared" si="270"/>
        <v>95.24</v>
      </c>
      <c r="Q3433" s="11" t="s">
        <v>8315</v>
      </c>
      <c r="R3433" t="s">
        <v>8316</v>
      </c>
      <c r="S3433" s="15">
        <f t="shared" si="271"/>
        <v>41839.730937500004</v>
      </c>
      <c r="T3433" s="15">
        <f t="shared" si="272"/>
        <v>41869.730937500004</v>
      </c>
      <c r="U3433">
        <f t="shared" si="273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4"/>
        <v>110</v>
      </c>
      <c r="P3434">
        <f t="shared" si="270"/>
        <v>52.21</v>
      </c>
      <c r="Q3434" s="11" t="s">
        <v>8315</v>
      </c>
      <c r="R3434" t="s">
        <v>8316</v>
      </c>
      <c r="S3434" s="15">
        <f t="shared" si="271"/>
        <v>42380.581180555557</v>
      </c>
      <c r="T3434" s="15">
        <f t="shared" si="272"/>
        <v>42405.916666666672</v>
      </c>
      <c r="U3434">
        <f t="shared" si="273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4"/>
        <v>100</v>
      </c>
      <c r="P3435">
        <f t="shared" si="270"/>
        <v>134.15</v>
      </c>
      <c r="Q3435" s="11" t="s">
        <v>8315</v>
      </c>
      <c r="R3435" t="s">
        <v>8316</v>
      </c>
      <c r="S3435" s="15">
        <f t="shared" si="271"/>
        <v>41776.063136574077</v>
      </c>
      <c r="T3435" s="15">
        <f t="shared" si="272"/>
        <v>41807.125</v>
      </c>
      <c r="U3435">
        <f t="shared" si="273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4"/>
        <v>106</v>
      </c>
      <c r="P3436">
        <f t="shared" si="270"/>
        <v>62.83</v>
      </c>
      <c r="Q3436" s="11" t="s">
        <v>8315</v>
      </c>
      <c r="R3436" t="s">
        <v>8316</v>
      </c>
      <c r="S3436" s="15">
        <f t="shared" si="271"/>
        <v>41800.380428240744</v>
      </c>
      <c r="T3436" s="15">
        <f t="shared" si="272"/>
        <v>41830.380428240744</v>
      </c>
      <c r="U3436">
        <f t="shared" si="273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4"/>
        <v>112</v>
      </c>
      <c r="P3437">
        <f t="shared" si="270"/>
        <v>58.95</v>
      </c>
      <c r="Q3437" s="11" t="s">
        <v>8315</v>
      </c>
      <c r="R3437" t="s">
        <v>8316</v>
      </c>
      <c r="S3437" s="15">
        <f t="shared" si="271"/>
        <v>42572.61681712963</v>
      </c>
      <c r="T3437" s="15">
        <f t="shared" si="272"/>
        <v>42589.125</v>
      </c>
      <c r="U3437">
        <f t="shared" si="273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4"/>
        <v>106</v>
      </c>
      <c r="P3438">
        <f t="shared" si="270"/>
        <v>143.11000000000001</v>
      </c>
      <c r="Q3438" s="11" t="s">
        <v>8315</v>
      </c>
      <c r="R3438" t="s">
        <v>8316</v>
      </c>
      <c r="S3438" s="15">
        <f t="shared" si="271"/>
        <v>41851.541585648149</v>
      </c>
      <c r="T3438" s="15">
        <f t="shared" si="272"/>
        <v>41872.686111111114</v>
      </c>
      <c r="U3438">
        <f t="shared" si="273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4"/>
        <v>101</v>
      </c>
      <c r="P3439">
        <f t="shared" si="270"/>
        <v>84.17</v>
      </c>
      <c r="Q3439" s="11" t="s">
        <v>8315</v>
      </c>
      <c r="R3439" t="s">
        <v>8316</v>
      </c>
      <c r="S3439" s="15">
        <f t="shared" si="271"/>
        <v>42205.710879629631</v>
      </c>
      <c r="T3439" s="15">
        <f t="shared" si="272"/>
        <v>42235.710879629631</v>
      </c>
      <c r="U3439">
        <f t="shared" si="273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4"/>
        <v>104</v>
      </c>
      <c r="P3440">
        <f t="shared" si="270"/>
        <v>186.07</v>
      </c>
      <c r="Q3440" s="11" t="s">
        <v>8315</v>
      </c>
      <c r="R3440" t="s">
        <v>8316</v>
      </c>
      <c r="S3440" s="15">
        <f t="shared" si="271"/>
        <v>42100.927858796291</v>
      </c>
      <c r="T3440" s="15">
        <f t="shared" si="272"/>
        <v>42126.875</v>
      </c>
      <c r="U3440">
        <f t="shared" si="273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4"/>
        <v>135</v>
      </c>
      <c r="P3441">
        <f t="shared" si="270"/>
        <v>89.79</v>
      </c>
      <c r="Q3441" s="11" t="s">
        <v>8315</v>
      </c>
      <c r="R3441" t="s">
        <v>8316</v>
      </c>
      <c r="S3441" s="15">
        <f t="shared" si="271"/>
        <v>42374.911226851851</v>
      </c>
      <c r="T3441" s="15">
        <f t="shared" si="272"/>
        <v>42388.207638888889</v>
      </c>
      <c r="U3441">
        <f t="shared" si="273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4"/>
        <v>105</v>
      </c>
      <c r="P3442">
        <f t="shared" si="270"/>
        <v>64.16</v>
      </c>
      <c r="Q3442" s="11" t="s">
        <v>8315</v>
      </c>
      <c r="R3442" t="s">
        <v>8316</v>
      </c>
      <c r="S3442" s="15">
        <f t="shared" si="271"/>
        <v>41809.12300925926</v>
      </c>
      <c r="T3442" s="15">
        <f t="shared" si="272"/>
        <v>41831.677083333336</v>
      </c>
      <c r="U3442">
        <f t="shared" si="273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4"/>
        <v>103</v>
      </c>
      <c r="P3443">
        <f t="shared" si="270"/>
        <v>59.65</v>
      </c>
      <c r="Q3443" s="11" t="s">
        <v>8315</v>
      </c>
      <c r="R3443" t="s">
        <v>8316</v>
      </c>
      <c r="S3443" s="15">
        <f t="shared" si="271"/>
        <v>42294.429641203707</v>
      </c>
      <c r="T3443" s="15">
        <f t="shared" si="272"/>
        <v>42321.845138888893</v>
      </c>
      <c r="U3443">
        <f t="shared" si="273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4"/>
        <v>100</v>
      </c>
      <c r="P3444">
        <f t="shared" si="270"/>
        <v>31.25</v>
      </c>
      <c r="Q3444" s="11" t="s">
        <v>8315</v>
      </c>
      <c r="R3444" t="s">
        <v>8316</v>
      </c>
      <c r="S3444" s="15">
        <f t="shared" si="271"/>
        <v>42124.841111111105</v>
      </c>
      <c r="T3444" s="15">
        <f t="shared" si="272"/>
        <v>42154.841111111105</v>
      </c>
      <c r="U3444">
        <f t="shared" si="273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4"/>
        <v>186</v>
      </c>
      <c r="P3445">
        <f t="shared" si="270"/>
        <v>41.22</v>
      </c>
      <c r="Q3445" s="11" t="s">
        <v>8315</v>
      </c>
      <c r="R3445" t="s">
        <v>8316</v>
      </c>
      <c r="S3445" s="15">
        <f t="shared" si="271"/>
        <v>41861.524837962963</v>
      </c>
      <c r="T3445" s="15">
        <f t="shared" si="272"/>
        <v>41891.524837962963</v>
      </c>
      <c r="U3445">
        <f t="shared" si="273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4"/>
        <v>289</v>
      </c>
      <c r="P3446">
        <f t="shared" si="270"/>
        <v>43.35</v>
      </c>
      <c r="Q3446" s="11" t="s">
        <v>8315</v>
      </c>
      <c r="R3446" t="s">
        <v>8316</v>
      </c>
      <c r="S3446" s="15">
        <f t="shared" si="271"/>
        <v>42521.291504629626</v>
      </c>
      <c r="T3446" s="15">
        <f t="shared" si="272"/>
        <v>42529.582638888889</v>
      </c>
      <c r="U3446">
        <f t="shared" si="273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4"/>
        <v>100</v>
      </c>
      <c r="P3447">
        <f t="shared" si="270"/>
        <v>64.52</v>
      </c>
      <c r="Q3447" s="11" t="s">
        <v>8315</v>
      </c>
      <c r="R3447" t="s">
        <v>8316</v>
      </c>
      <c r="S3447" s="15">
        <f t="shared" si="271"/>
        <v>42272.530509259261</v>
      </c>
      <c r="T3447" s="15">
        <f t="shared" si="272"/>
        <v>42300.530509259261</v>
      </c>
      <c r="U3447">
        <f t="shared" si="273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4"/>
        <v>108</v>
      </c>
      <c r="P3448">
        <f t="shared" si="270"/>
        <v>43.28</v>
      </c>
      <c r="Q3448" s="11" t="s">
        <v>8315</v>
      </c>
      <c r="R3448" t="s">
        <v>8316</v>
      </c>
      <c r="S3448" s="15">
        <f t="shared" si="271"/>
        <v>42016.832465277781</v>
      </c>
      <c r="T3448" s="15">
        <f t="shared" si="272"/>
        <v>42040.513888888891</v>
      </c>
      <c r="U3448">
        <f t="shared" si="273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4"/>
        <v>108</v>
      </c>
      <c r="P3449">
        <f t="shared" si="270"/>
        <v>77</v>
      </c>
      <c r="Q3449" s="11" t="s">
        <v>8315</v>
      </c>
      <c r="R3449" t="s">
        <v>8316</v>
      </c>
      <c r="S3449" s="15">
        <f t="shared" si="271"/>
        <v>42402.889027777783</v>
      </c>
      <c r="T3449" s="15">
        <f t="shared" si="272"/>
        <v>42447.847361111111</v>
      </c>
      <c r="U3449">
        <f t="shared" si="273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4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71"/>
        <v>41960.119085648148</v>
      </c>
      <c r="T3450" s="15">
        <f t="shared" si="272"/>
        <v>41990.119085648148</v>
      </c>
      <c r="U3450">
        <f t="shared" si="273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4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71"/>
        <v>42532.052523148144</v>
      </c>
      <c r="T3451" s="15">
        <f t="shared" si="272"/>
        <v>42560.166666666672</v>
      </c>
      <c r="U3451">
        <f t="shared" si="273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4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71"/>
        <v>42036.704525462963</v>
      </c>
      <c r="T3452" s="15">
        <f t="shared" si="272"/>
        <v>42096.662858796291</v>
      </c>
      <c r="U3452">
        <f t="shared" si="273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4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71"/>
        <v>42088.723692129628</v>
      </c>
      <c r="T3453" s="15">
        <f t="shared" si="272"/>
        <v>42115.723692129628</v>
      </c>
      <c r="U3453">
        <f t="shared" si="273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4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71"/>
        <v>41820.639189814814</v>
      </c>
      <c r="T3454" s="15">
        <f t="shared" si="272"/>
        <v>41843.165972222225</v>
      </c>
      <c r="U3454">
        <f t="shared" si="273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4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71"/>
        <v>42535.97865740741</v>
      </c>
      <c r="T3455" s="15">
        <f t="shared" si="272"/>
        <v>42595.97865740741</v>
      </c>
      <c r="U3455">
        <f t="shared" si="273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4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71"/>
        <v>41821.698599537034</v>
      </c>
      <c r="T3456" s="15">
        <f t="shared" si="272"/>
        <v>41851.698599537034</v>
      </c>
      <c r="U3456">
        <f t="shared" si="273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4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71"/>
        <v>42626.7503125</v>
      </c>
      <c r="T3457" s="15">
        <f t="shared" si="272"/>
        <v>42656.7503125</v>
      </c>
      <c r="U3457">
        <f t="shared" si="273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4"/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71"/>
        <v>41821.205636574072</v>
      </c>
      <c r="T3458" s="15">
        <f t="shared" si="272"/>
        <v>41852.290972222225</v>
      </c>
      <c r="U3458">
        <f t="shared" si="273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ref="P3459:P3522" si="275">IFERROR(ROUND(E3459/L3459,2),0)</f>
        <v>50.98</v>
      </c>
      <c r="Q3459" s="11" t="s">
        <v>8315</v>
      </c>
      <c r="R3459" t="s">
        <v>8316</v>
      </c>
      <c r="S3459" s="15">
        <f t="shared" ref="S3459:S3522" si="276">(((J3459/60)/60)/24)+DATE(1970,1,1)</f>
        <v>42016.706678240742</v>
      </c>
      <c r="T3459" s="15">
        <f t="shared" ref="T3459:T3522" si="277">(((I3459/60)/60)/24)+DATE(1970,1,1)</f>
        <v>42047.249305555553</v>
      </c>
      <c r="U3459">
        <f t="shared" ref="U3459:U3522" si="278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1" t="s">
        <v>8315</v>
      </c>
      <c r="R3460" t="s">
        <v>8316</v>
      </c>
      <c r="S3460" s="15">
        <f t="shared" si="276"/>
        <v>42011.202581018515</v>
      </c>
      <c r="T3460" s="15">
        <f t="shared" si="277"/>
        <v>42038.185416666667</v>
      </c>
      <c r="U3460">
        <f t="shared" si="278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1" t="s">
        <v>8315</v>
      </c>
      <c r="R3461" t="s">
        <v>8316</v>
      </c>
      <c r="S3461" s="15">
        <f t="shared" si="276"/>
        <v>42480.479861111111</v>
      </c>
      <c r="T3461" s="15">
        <f t="shared" si="277"/>
        <v>42510.479861111111</v>
      </c>
      <c r="U3461">
        <f t="shared" si="278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1" t="s">
        <v>8315</v>
      </c>
      <c r="R3462" t="s">
        <v>8316</v>
      </c>
      <c r="S3462" s="15">
        <f t="shared" si="276"/>
        <v>41852.527222222219</v>
      </c>
      <c r="T3462" s="15">
        <f t="shared" si="277"/>
        <v>41866.527222222219</v>
      </c>
      <c r="U3462">
        <f t="shared" si="278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1" t="s">
        <v>8315</v>
      </c>
      <c r="R3463" t="s">
        <v>8316</v>
      </c>
      <c r="S3463" s="15">
        <f t="shared" si="276"/>
        <v>42643.632858796293</v>
      </c>
      <c r="T3463" s="15">
        <f t="shared" si="277"/>
        <v>42672.125</v>
      </c>
      <c r="U3463">
        <f t="shared" si="278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1" t="s">
        <v>8315</v>
      </c>
      <c r="R3464" t="s">
        <v>8316</v>
      </c>
      <c r="S3464" s="15">
        <f t="shared" si="276"/>
        <v>42179.898472222223</v>
      </c>
      <c r="T3464" s="15">
        <f t="shared" si="277"/>
        <v>42195.75</v>
      </c>
      <c r="U3464">
        <f t="shared" si="278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1" t="s">
        <v>8315</v>
      </c>
      <c r="R3465" t="s">
        <v>8316</v>
      </c>
      <c r="S3465" s="15">
        <f t="shared" si="276"/>
        <v>42612.918807870374</v>
      </c>
      <c r="T3465" s="15">
        <f t="shared" si="277"/>
        <v>42654.165972222225</v>
      </c>
      <c r="U3465">
        <f t="shared" si="278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1" t="s">
        <v>8315</v>
      </c>
      <c r="R3466" t="s">
        <v>8316</v>
      </c>
      <c r="S3466" s="15">
        <f t="shared" si="276"/>
        <v>42575.130057870367</v>
      </c>
      <c r="T3466" s="15">
        <f t="shared" si="277"/>
        <v>42605.130057870367</v>
      </c>
      <c r="U3466">
        <f t="shared" si="278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1" t="s">
        <v>8315</v>
      </c>
      <c r="R3467" t="s">
        <v>8316</v>
      </c>
      <c r="S3467" s="15">
        <f t="shared" si="276"/>
        <v>42200.625833333332</v>
      </c>
      <c r="T3467" s="15">
        <f t="shared" si="277"/>
        <v>42225.666666666672</v>
      </c>
      <c r="U3467">
        <f t="shared" si="278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1" t="s">
        <v>8315</v>
      </c>
      <c r="R3468" t="s">
        <v>8316</v>
      </c>
      <c r="S3468" s="15">
        <f t="shared" si="276"/>
        <v>42420.019097222219</v>
      </c>
      <c r="T3468" s="15">
        <f t="shared" si="277"/>
        <v>42479.977430555555</v>
      </c>
      <c r="U3468">
        <f t="shared" si="278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1" t="s">
        <v>8315</v>
      </c>
      <c r="R3469" t="s">
        <v>8316</v>
      </c>
      <c r="S3469" s="15">
        <f t="shared" si="276"/>
        <v>42053.671666666662</v>
      </c>
      <c r="T3469" s="15">
        <f t="shared" si="277"/>
        <v>42083.630000000005</v>
      </c>
      <c r="U3469">
        <f t="shared" si="278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1" t="s">
        <v>8315</v>
      </c>
      <c r="R3470" t="s">
        <v>8316</v>
      </c>
      <c r="S3470" s="15">
        <f t="shared" si="276"/>
        <v>42605.765381944439</v>
      </c>
      <c r="T3470" s="15">
        <f t="shared" si="277"/>
        <v>42634.125</v>
      </c>
      <c r="U3470">
        <f t="shared" si="278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1" t="s">
        <v>8315</v>
      </c>
      <c r="R3471" t="s">
        <v>8316</v>
      </c>
      <c r="S3471" s="15">
        <f t="shared" si="276"/>
        <v>42458.641724537039</v>
      </c>
      <c r="T3471" s="15">
        <f t="shared" si="277"/>
        <v>42488.641724537039</v>
      </c>
      <c r="U3471">
        <f t="shared" si="278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1" t="s">
        <v>8315</v>
      </c>
      <c r="R3472" t="s">
        <v>8316</v>
      </c>
      <c r="S3472" s="15">
        <f t="shared" si="276"/>
        <v>42529.022013888884</v>
      </c>
      <c r="T3472" s="15">
        <f t="shared" si="277"/>
        <v>42566.901388888888</v>
      </c>
      <c r="U3472">
        <f t="shared" si="278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1" t="s">
        <v>8315</v>
      </c>
      <c r="R3473" t="s">
        <v>8316</v>
      </c>
      <c r="S3473" s="15">
        <f t="shared" si="276"/>
        <v>41841.820486111108</v>
      </c>
      <c r="T3473" s="15">
        <f t="shared" si="277"/>
        <v>41882.833333333336</v>
      </c>
      <c r="U3473">
        <f t="shared" si="278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1" t="s">
        <v>8315</v>
      </c>
      <c r="R3474" t="s">
        <v>8316</v>
      </c>
      <c r="S3474" s="15">
        <f t="shared" si="276"/>
        <v>41928.170497685183</v>
      </c>
      <c r="T3474" s="15">
        <f t="shared" si="277"/>
        <v>41949.249305555553</v>
      </c>
      <c r="U3474">
        <f t="shared" si="278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1" t="s">
        <v>8315</v>
      </c>
      <c r="R3475" t="s">
        <v>8316</v>
      </c>
      <c r="S3475" s="15">
        <f t="shared" si="276"/>
        <v>42062.834444444445</v>
      </c>
      <c r="T3475" s="15">
        <f t="shared" si="277"/>
        <v>42083.852083333331</v>
      </c>
      <c r="U3475">
        <f t="shared" si="278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1" t="s">
        <v>8315</v>
      </c>
      <c r="R3476" t="s">
        <v>8316</v>
      </c>
      <c r="S3476" s="15">
        <f t="shared" si="276"/>
        <v>42541.501516203702</v>
      </c>
      <c r="T3476" s="15">
        <f t="shared" si="277"/>
        <v>42571.501516203702</v>
      </c>
      <c r="U3476">
        <f t="shared" si="278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1" t="s">
        <v>8315</v>
      </c>
      <c r="R3477" t="s">
        <v>8316</v>
      </c>
      <c r="S3477" s="15">
        <f t="shared" si="276"/>
        <v>41918.880833333329</v>
      </c>
      <c r="T3477" s="15">
        <f t="shared" si="277"/>
        <v>41946</v>
      </c>
      <c r="U3477">
        <f t="shared" si="278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1" t="s">
        <v>8315</v>
      </c>
      <c r="R3478" t="s">
        <v>8316</v>
      </c>
      <c r="S3478" s="15">
        <f t="shared" si="276"/>
        <v>41921.279976851853</v>
      </c>
      <c r="T3478" s="15">
        <f t="shared" si="277"/>
        <v>41939.125</v>
      </c>
      <c r="U3478">
        <f t="shared" si="278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1" t="s">
        <v>8315</v>
      </c>
      <c r="R3479" t="s">
        <v>8316</v>
      </c>
      <c r="S3479" s="15">
        <f t="shared" si="276"/>
        <v>42128.736608796295</v>
      </c>
      <c r="T3479" s="15">
        <f t="shared" si="277"/>
        <v>42141.125</v>
      </c>
      <c r="U3479">
        <f t="shared" si="278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1" t="s">
        <v>8315</v>
      </c>
      <c r="R3480" t="s">
        <v>8316</v>
      </c>
      <c r="S3480" s="15">
        <f t="shared" si="276"/>
        <v>42053.916921296302</v>
      </c>
      <c r="T3480" s="15">
        <f t="shared" si="277"/>
        <v>42079.875</v>
      </c>
      <c r="U3480">
        <f t="shared" si="278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1" t="s">
        <v>8315</v>
      </c>
      <c r="R3481" t="s">
        <v>8316</v>
      </c>
      <c r="S3481" s="15">
        <f t="shared" si="276"/>
        <v>41781.855092592588</v>
      </c>
      <c r="T3481" s="15">
        <f t="shared" si="277"/>
        <v>41811.855092592588</v>
      </c>
      <c r="U3481">
        <f t="shared" si="278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1" t="s">
        <v>8315</v>
      </c>
      <c r="R3482" t="s">
        <v>8316</v>
      </c>
      <c r="S3482" s="15">
        <f t="shared" si="276"/>
        <v>42171.317442129628</v>
      </c>
      <c r="T3482" s="15">
        <f t="shared" si="277"/>
        <v>42195.875</v>
      </c>
      <c r="U3482">
        <f t="shared" si="278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1" t="s">
        <v>8315</v>
      </c>
      <c r="R3483" t="s">
        <v>8316</v>
      </c>
      <c r="S3483" s="15">
        <f t="shared" si="276"/>
        <v>41989.24754629629</v>
      </c>
      <c r="T3483" s="15">
        <f t="shared" si="277"/>
        <v>42006.24754629629</v>
      </c>
      <c r="U3483">
        <f t="shared" si="278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1" t="s">
        <v>8315</v>
      </c>
      <c r="R3484" t="s">
        <v>8316</v>
      </c>
      <c r="S3484" s="15">
        <f t="shared" si="276"/>
        <v>41796.771597222221</v>
      </c>
      <c r="T3484" s="15">
        <f t="shared" si="277"/>
        <v>41826.771597222221</v>
      </c>
      <c r="U3484">
        <f t="shared" si="278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1" t="s">
        <v>8315</v>
      </c>
      <c r="R3485" t="s">
        <v>8316</v>
      </c>
      <c r="S3485" s="15">
        <f t="shared" si="276"/>
        <v>41793.668761574074</v>
      </c>
      <c r="T3485" s="15">
        <f t="shared" si="277"/>
        <v>41823.668761574074</v>
      </c>
      <c r="U3485">
        <f t="shared" si="278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1" t="s">
        <v>8315</v>
      </c>
      <c r="R3486" t="s">
        <v>8316</v>
      </c>
      <c r="S3486" s="15">
        <f t="shared" si="276"/>
        <v>42506.760405092587</v>
      </c>
      <c r="T3486" s="15">
        <f t="shared" si="277"/>
        <v>42536.760405092587</v>
      </c>
      <c r="U3486">
        <f t="shared" si="278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79">ROUND(E3487/D3487*100,0)</f>
        <v>101</v>
      </c>
      <c r="P3487">
        <f t="shared" si="275"/>
        <v>55.33</v>
      </c>
      <c r="Q3487" s="11" t="s">
        <v>8315</v>
      </c>
      <c r="R3487" t="s">
        <v>8316</v>
      </c>
      <c r="S3487" s="15">
        <f t="shared" si="276"/>
        <v>42372.693055555559</v>
      </c>
      <c r="T3487" s="15">
        <f t="shared" si="277"/>
        <v>42402.693055555559</v>
      </c>
      <c r="U3487">
        <f t="shared" si="278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9"/>
        <v>155</v>
      </c>
      <c r="P3488">
        <f t="shared" si="275"/>
        <v>83.14</v>
      </c>
      <c r="Q3488" s="11" t="s">
        <v>8315</v>
      </c>
      <c r="R3488" t="s">
        <v>8316</v>
      </c>
      <c r="S3488" s="15">
        <f t="shared" si="276"/>
        <v>42126.87501157407</v>
      </c>
      <c r="T3488" s="15">
        <f t="shared" si="277"/>
        <v>42158.290972222225</v>
      </c>
      <c r="U3488">
        <f t="shared" si="278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9"/>
        <v>128</v>
      </c>
      <c r="P3489">
        <f t="shared" si="275"/>
        <v>38.71</v>
      </c>
      <c r="Q3489" s="11" t="s">
        <v>8315</v>
      </c>
      <c r="R3489" t="s">
        <v>8316</v>
      </c>
      <c r="S3489" s="15">
        <f t="shared" si="276"/>
        <v>42149.940416666665</v>
      </c>
      <c r="T3489" s="15">
        <f t="shared" si="277"/>
        <v>42179.940416666665</v>
      </c>
      <c r="U3489">
        <f t="shared" si="278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9"/>
        <v>121</v>
      </c>
      <c r="P3490">
        <f t="shared" si="275"/>
        <v>125.38</v>
      </c>
      <c r="Q3490" s="11" t="s">
        <v>8315</v>
      </c>
      <c r="R3490" t="s">
        <v>8316</v>
      </c>
      <c r="S3490" s="15">
        <f t="shared" si="276"/>
        <v>42087.768055555556</v>
      </c>
      <c r="T3490" s="15">
        <f t="shared" si="277"/>
        <v>42111.666666666672</v>
      </c>
      <c r="U3490">
        <f t="shared" si="278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9"/>
        <v>113</v>
      </c>
      <c r="P3491">
        <f t="shared" si="275"/>
        <v>78.260000000000005</v>
      </c>
      <c r="Q3491" s="11" t="s">
        <v>8315</v>
      </c>
      <c r="R3491" t="s">
        <v>8316</v>
      </c>
      <c r="S3491" s="15">
        <f t="shared" si="276"/>
        <v>41753.635775462964</v>
      </c>
      <c r="T3491" s="15">
        <f t="shared" si="277"/>
        <v>41783.875</v>
      </c>
      <c r="U3491">
        <f t="shared" si="278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9"/>
        <v>128</v>
      </c>
      <c r="P3492">
        <f t="shared" si="275"/>
        <v>47.22</v>
      </c>
      <c r="Q3492" s="11" t="s">
        <v>8315</v>
      </c>
      <c r="R3492" t="s">
        <v>8316</v>
      </c>
      <c r="S3492" s="15">
        <f t="shared" si="276"/>
        <v>42443.802361111113</v>
      </c>
      <c r="T3492" s="15">
        <f t="shared" si="277"/>
        <v>42473.802361111113</v>
      </c>
      <c r="U3492">
        <f t="shared" si="278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9"/>
        <v>158</v>
      </c>
      <c r="P3493">
        <f t="shared" si="275"/>
        <v>79.099999999999994</v>
      </c>
      <c r="Q3493" s="11" t="s">
        <v>8315</v>
      </c>
      <c r="R3493" t="s">
        <v>8316</v>
      </c>
      <c r="S3493" s="15">
        <f t="shared" si="276"/>
        <v>42121.249814814815</v>
      </c>
      <c r="T3493" s="15">
        <f t="shared" si="277"/>
        <v>42142.249814814815</v>
      </c>
      <c r="U3493">
        <f t="shared" si="278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9"/>
        <v>105</v>
      </c>
      <c r="P3494">
        <f t="shared" si="275"/>
        <v>114.29</v>
      </c>
      <c r="Q3494" s="11" t="s">
        <v>8315</v>
      </c>
      <c r="R3494" t="s">
        <v>8316</v>
      </c>
      <c r="S3494" s="15">
        <f t="shared" si="276"/>
        <v>42268.009224537032</v>
      </c>
      <c r="T3494" s="15">
        <f t="shared" si="277"/>
        <v>42303.009224537032</v>
      </c>
      <c r="U3494">
        <f t="shared" si="278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9"/>
        <v>100</v>
      </c>
      <c r="P3495">
        <f t="shared" si="275"/>
        <v>51.72</v>
      </c>
      <c r="Q3495" s="11" t="s">
        <v>8315</v>
      </c>
      <c r="R3495" t="s">
        <v>8316</v>
      </c>
      <c r="S3495" s="15">
        <f t="shared" si="276"/>
        <v>41848.866157407407</v>
      </c>
      <c r="T3495" s="15">
        <f t="shared" si="277"/>
        <v>41868.21597222222</v>
      </c>
      <c r="U3495">
        <f t="shared" si="278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9"/>
        <v>100</v>
      </c>
      <c r="P3496">
        <f t="shared" si="275"/>
        <v>30.77</v>
      </c>
      <c r="Q3496" s="11" t="s">
        <v>8315</v>
      </c>
      <c r="R3496" t="s">
        <v>8316</v>
      </c>
      <c r="S3496" s="15">
        <f t="shared" si="276"/>
        <v>42689.214988425927</v>
      </c>
      <c r="T3496" s="15">
        <f t="shared" si="277"/>
        <v>42700.25</v>
      </c>
      <c r="U3496">
        <f t="shared" si="278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9"/>
        <v>107</v>
      </c>
      <c r="P3497">
        <f t="shared" si="275"/>
        <v>74.209999999999994</v>
      </c>
      <c r="Q3497" s="11" t="s">
        <v>8315</v>
      </c>
      <c r="R3497" t="s">
        <v>8316</v>
      </c>
      <c r="S3497" s="15">
        <f t="shared" si="276"/>
        <v>41915.762835648151</v>
      </c>
      <c r="T3497" s="15">
        <f t="shared" si="277"/>
        <v>41944.720833333333</v>
      </c>
      <c r="U3497">
        <f t="shared" si="278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9"/>
        <v>124</v>
      </c>
      <c r="P3498">
        <f t="shared" si="275"/>
        <v>47.85</v>
      </c>
      <c r="Q3498" s="11" t="s">
        <v>8315</v>
      </c>
      <c r="R3498" t="s">
        <v>8316</v>
      </c>
      <c r="S3498" s="15">
        <f t="shared" si="276"/>
        <v>42584.846828703703</v>
      </c>
      <c r="T3498" s="15">
        <f t="shared" si="277"/>
        <v>42624.846828703703</v>
      </c>
      <c r="U3498">
        <f t="shared" si="278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9"/>
        <v>109</v>
      </c>
      <c r="P3499">
        <f t="shared" si="275"/>
        <v>34.409999999999997</v>
      </c>
      <c r="Q3499" s="11" t="s">
        <v>8315</v>
      </c>
      <c r="R3499" t="s">
        <v>8316</v>
      </c>
      <c r="S3499" s="15">
        <f t="shared" si="276"/>
        <v>42511.741944444439</v>
      </c>
      <c r="T3499" s="15">
        <f t="shared" si="277"/>
        <v>42523.916666666672</v>
      </c>
      <c r="U3499">
        <f t="shared" si="278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9"/>
        <v>102</v>
      </c>
      <c r="P3500">
        <f t="shared" si="275"/>
        <v>40.24</v>
      </c>
      <c r="Q3500" s="11" t="s">
        <v>8315</v>
      </c>
      <c r="R3500" t="s">
        <v>8316</v>
      </c>
      <c r="S3500" s="15">
        <f t="shared" si="276"/>
        <v>42459.15861111111</v>
      </c>
      <c r="T3500" s="15">
        <f t="shared" si="277"/>
        <v>42518.905555555553</v>
      </c>
      <c r="U3500">
        <f t="shared" si="278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9"/>
        <v>106</v>
      </c>
      <c r="P3501">
        <f t="shared" si="275"/>
        <v>60.29</v>
      </c>
      <c r="Q3501" s="11" t="s">
        <v>8315</v>
      </c>
      <c r="R3501" t="s">
        <v>8316</v>
      </c>
      <c r="S3501" s="15">
        <f t="shared" si="276"/>
        <v>42132.036168981482</v>
      </c>
      <c r="T3501" s="15">
        <f t="shared" si="277"/>
        <v>42186.290972222225</v>
      </c>
      <c r="U3501">
        <f t="shared" si="278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9"/>
        <v>106</v>
      </c>
      <c r="P3502">
        <f t="shared" si="275"/>
        <v>25.31</v>
      </c>
      <c r="Q3502" s="11" t="s">
        <v>8315</v>
      </c>
      <c r="R3502" t="s">
        <v>8316</v>
      </c>
      <c r="S3502" s="15">
        <f t="shared" si="276"/>
        <v>42419.91942129629</v>
      </c>
      <c r="T3502" s="15">
        <f t="shared" si="277"/>
        <v>42436.207638888889</v>
      </c>
      <c r="U3502">
        <f t="shared" si="278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9"/>
        <v>101</v>
      </c>
      <c r="P3503">
        <f t="shared" si="275"/>
        <v>35.950000000000003</v>
      </c>
      <c r="Q3503" s="11" t="s">
        <v>8315</v>
      </c>
      <c r="R3503" t="s">
        <v>8316</v>
      </c>
      <c r="S3503" s="15">
        <f t="shared" si="276"/>
        <v>42233.763831018514</v>
      </c>
      <c r="T3503" s="15">
        <f t="shared" si="277"/>
        <v>42258.763831018514</v>
      </c>
      <c r="U3503">
        <f t="shared" si="278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9"/>
        <v>105</v>
      </c>
      <c r="P3504">
        <f t="shared" si="275"/>
        <v>136</v>
      </c>
      <c r="Q3504" s="11" t="s">
        <v>8315</v>
      </c>
      <c r="R3504" t="s">
        <v>8316</v>
      </c>
      <c r="S3504" s="15">
        <f t="shared" si="276"/>
        <v>42430.839398148149</v>
      </c>
      <c r="T3504" s="15">
        <f t="shared" si="277"/>
        <v>42445.165972222225</v>
      </c>
      <c r="U3504">
        <f t="shared" si="278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9"/>
        <v>108</v>
      </c>
      <c r="P3505">
        <f t="shared" si="275"/>
        <v>70.760000000000005</v>
      </c>
      <c r="Q3505" s="11" t="s">
        <v>8315</v>
      </c>
      <c r="R3505" t="s">
        <v>8316</v>
      </c>
      <c r="S3505" s="15">
        <f t="shared" si="276"/>
        <v>42545.478333333333</v>
      </c>
      <c r="T3505" s="15">
        <f t="shared" si="277"/>
        <v>42575.478333333333</v>
      </c>
      <c r="U3505">
        <f t="shared" si="278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9"/>
        <v>100</v>
      </c>
      <c r="P3506">
        <f t="shared" si="275"/>
        <v>125</v>
      </c>
      <c r="Q3506" s="11" t="s">
        <v>8315</v>
      </c>
      <c r="R3506" t="s">
        <v>8316</v>
      </c>
      <c r="S3506" s="15">
        <f t="shared" si="276"/>
        <v>42297.748738425929</v>
      </c>
      <c r="T3506" s="15">
        <f t="shared" si="277"/>
        <v>42327.790405092594</v>
      </c>
      <c r="U3506">
        <f t="shared" si="278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9"/>
        <v>104</v>
      </c>
      <c r="P3507">
        <f t="shared" si="275"/>
        <v>66.510000000000005</v>
      </c>
      <c r="Q3507" s="11" t="s">
        <v>8315</v>
      </c>
      <c r="R3507" t="s">
        <v>8316</v>
      </c>
      <c r="S3507" s="15">
        <f t="shared" si="276"/>
        <v>41760.935706018521</v>
      </c>
      <c r="T3507" s="15">
        <f t="shared" si="277"/>
        <v>41772.166666666664</v>
      </c>
      <c r="U3507">
        <f t="shared" si="278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9"/>
        <v>102</v>
      </c>
      <c r="P3508">
        <f t="shared" si="275"/>
        <v>105</v>
      </c>
      <c r="Q3508" s="11" t="s">
        <v>8315</v>
      </c>
      <c r="R3508" t="s">
        <v>8316</v>
      </c>
      <c r="S3508" s="15">
        <f t="shared" si="276"/>
        <v>41829.734259259261</v>
      </c>
      <c r="T3508" s="15">
        <f t="shared" si="277"/>
        <v>41874.734259259261</v>
      </c>
      <c r="U3508">
        <f t="shared" si="278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9"/>
        <v>104</v>
      </c>
      <c r="P3509">
        <f t="shared" si="275"/>
        <v>145</v>
      </c>
      <c r="Q3509" s="11" t="s">
        <v>8315</v>
      </c>
      <c r="R3509" t="s">
        <v>8316</v>
      </c>
      <c r="S3509" s="15">
        <f t="shared" si="276"/>
        <v>42491.92288194444</v>
      </c>
      <c r="T3509" s="15">
        <f t="shared" si="277"/>
        <v>42521.92288194444</v>
      </c>
      <c r="U3509">
        <f t="shared" si="278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9"/>
        <v>180</v>
      </c>
      <c r="P3510">
        <f t="shared" si="275"/>
        <v>12</v>
      </c>
      <c r="Q3510" s="11" t="s">
        <v>8315</v>
      </c>
      <c r="R3510" t="s">
        <v>8316</v>
      </c>
      <c r="S3510" s="15">
        <f t="shared" si="276"/>
        <v>42477.729780092588</v>
      </c>
      <c r="T3510" s="15">
        <f t="shared" si="277"/>
        <v>42500.875</v>
      </c>
      <c r="U3510">
        <f t="shared" si="278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9"/>
        <v>106</v>
      </c>
      <c r="P3511">
        <f t="shared" si="275"/>
        <v>96.67</v>
      </c>
      <c r="Q3511" s="11" t="s">
        <v>8315</v>
      </c>
      <c r="R3511" t="s">
        <v>8316</v>
      </c>
      <c r="S3511" s="15">
        <f t="shared" si="276"/>
        <v>41950.859560185185</v>
      </c>
      <c r="T3511" s="15">
        <f t="shared" si="277"/>
        <v>41964.204861111109</v>
      </c>
      <c r="U3511">
        <f t="shared" si="278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9"/>
        <v>101</v>
      </c>
      <c r="P3512">
        <f t="shared" si="275"/>
        <v>60.33</v>
      </c>
      <c r="Q3512" s="11" t="s">
        <v>8315</v>
      </c>
      <c r="R3512" t="s">
        <v>8316</v>
      </c>
      <c r="S3512" s="15">
        <f t="shared" si="276"/>
        <v>41802.62090277778</v>
      </c>
      <c r="T3512" s="15">
        <f t="shared" si="277"/>
        <v>41822.62090277778</v>
      </c>
      <c r="U3512">
        <f t="shared" si="278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9"/>
        <v>101</v>
      </c>
      <c r="P3513">
        <f t="shared" si="275"/>
        <v>79.89</v>
      </c>
      <c r="Q3513" s="11" t="s">
        <v>8315</v>
      </c>
      <c r="R3513" t="s">
        <v>8316</v>
      </c>
      <c r="S3513" s="15">
        <f t="shared" si="276"/>
        <v>41927.873784722222</v>
      </c>
      <c r="T3513" s="15">
        <f t="shared" si="277"/>
        <v>41950.770833333336</v>
      </c>
      <c r="U3513">
        <f t="shared" si="278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9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6"/>
        <v>42057.536944444444</v>
      </c>
      <c r="T3514" s="15">
        <f t="shared" si="277"/>
        <v>42117.49527777778</v>
      </c>
      <c r="U3514">
        <f t="shared" si="278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9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6"/>
        <v>41781.096203703702</v>
      </c>
      <c r="T3515" s="15">
        <f t="shared" si="277"/>
        <v>41794.207638888889</v>
      </c>
      <c r="U3515">
        <f t="shared" si="278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9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6"/>
        <v>42020.846666666665</v>
      </c>
      <c r="T3516" s="15">
        <f t="shared" si="277"/>
        <v>42037.207638888889</v>
      </c>
      <c r="U3516">
        <f t="shared" si="278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9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6"/>
        <v>42125.772812499999</v>
      </c>
      <c r="T3517" s="15">
        <f t="shared" si="277"/>
        <v>42155.772812499999</v>
      </c>
      <c r="U3517">
        <f t="shared" si="278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9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6"/>
        <v>41856.010069444441</v>
      </c>
      <c r="T3518" s="15">
        <f t="shared" si="277"/>
        <v>41890.125</v>
      </c>
      <c r="U3518">
        <f t="shared" si="278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9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6"/>
        <v>41794.817523148151</v>
      </c>
      <c r="T3519" s="15">
        <f t="shared" si="277"/>
        <v>41824.458333333336</v>
      </c>
      <c r="U3519">
        <f t="shared" si="278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9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6"/>
        <v>41893.783553240741</v>
      </c>
      <c r="T3520" s="15">
        <f t="shared" si="277"/>
        <v>41914.597916666666</v>
      </c>
      <c r="U3520">
        <f t="shared" si="278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9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6"/>
        <v>42037.598958333328</v>
      </c>
      <c r="T3521" s="15">
        <f t="shared" si="277"/>
        <v>42067.598958333328</v>
      </c>
      <c r="U3521">
        <f t="shared" si="278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9"/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6"/>
        <v>42227.824212962965</v>
      </c>
      <c r="T3522" s="15">
        <f t="shared" si="277"/>
        <v>42253.57430555555</v>
      </c>
      <c r="U3522">
        <f t="shared" si="278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ref="P3523:P3586" si="280">IFERROR(ROUND(E3523/L3523,2),0)</f>
        <v>45.62</v>
      </c>
      <c r="Q3523" s="11" t="s">
        <v>8315</v>
      </c>
      <c r="R3523" t="s">
        <v>8316</v>
      </c>
      <c r="S3523" s="15">
        <f t="shared" ref="S3523:S3586" si="281">(((J3523/60)/60)/24)+DATE(1970,1,1)</f>
        <v>41881.361342592594</v>
      </c>
      <c r="T3523" s="15">
        <f t="shared" ref="T3523:T3586" si="282">(((I3523/60)/60)/24)+DATE(1970,1,1)</f>
        <v>41911.361342592594</v>
      </c>
      <c r="U3523">
        <f t="shared" ref="U3523:U3586" si="283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1" t="s">
        <v>8315</v>
      </c>
      <c r="R3524" t="s">
        <v>8316</v>
      </c>
      <c r="S3524" s="15">
        <f t="shared" si="281"/>
        <v>42234.789884259255</v>
      </c>
      <c r="T3524" s="15">
        <f t="shared" si="282"/>
        <v>42262.420833333337</v>
      </c>
      <c r="U3524">
        <f t="shared" si="283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1" t="s">
        <v>8315</v>
      </c>
      <c r="R3525" t="s">
        <v>8316</v>
      </c>
      <c r="S3525" s="15">
        <f t="shared" si="281"/>
        <v>42581.397546296299</v>
      </c>
      <c r="T3525" s="15">
        <f t="shared" si="282"/>
        <v>42638.958333333328</v>
      </c>
      <c r="U3525">
        <f t="shared" si="283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1" t="s">
        <v>8315</v>
      </c>
      <c r="R3526" t="s">
        <v>8316</v>
      </c>
      <c r="S3526" s="15">
        <f t="shared" si="281"/>
        <v>41880.76357638889</v>
      </c>
      <c r="T3526" s="15">
        <f t="shared" si="282"/>
        <v>41895.166666666664</v>
      </c>
      <c r="U3526">
        <f t="shared" si="283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1" t="s">
        <v>8315</v>
      </c>
      <c r="R3527" t="s">
        <v>8316</v>
      </c>
      <c r="S3527" s="15">
        <f t="shared" si="281"/>
        <v>42214.6956712963</v>
      </c>
      <c r="T3527" s="15">
        <f t="shared" si="282"/>
        <v>42225.666666666672</v>
      </c>
      <c r="U3527">
        <f t="shared" si="283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1" t="s">
        <v>8315</v>
      </c>
      <c r="R3528" t="s">
        <v>8316</v>
      </c>
      <c r="S3528" s="15">
        <f t="shared" si="281"/>
        <v>42460.335312499999</v>
      </c>
      <c r="T3528" s="15">
        <f t="shared" si="282"/>
        <v>42488.249305555553</v>
      </c>
      <c r="U3528">
        <f t="shared" si="283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1" t="s">
        <v>8315</v>
      </c>
      <c r="R3529" t="s">
        <v>8316</v>
      </c>
      <c r="S3529" s="15">
        <f t="shared" si="281"/>
        <v>42167.023206018523</v>
      </c>
      <c r="T3529" s="15">
        <f t="shared" si="282"/>
        <v>42196.165972222225</v>
      </c>
      <c r="U3529">
        <f t="shared" si="283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1" t="s">
        <v>8315</v>
      </c>
      <c r="R3530" t="s">
        <v>8316</v>
      </c>
      <c r="S3530" s="15">
        <f t="shared" si="281"/>
        <v>42733.50136574074</v>
      </c>
      <c r="T3530" s="15">
        <f t="shared" si="282"/>
        <v>42753.50136574074</v>
      </c>
      <c r="U3530">
        <f t="shared" si="283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1" t="s">
        <v>8315</v>
      </c>
      <c r="R3531" t="s">
        <v>8316</v>
      </c>
      <c r="S3531" s="15">
        <f t="shared" si="281"/>
        <v>42177.761782407411</v>
      </c>
      <c r="T3531" s="15">
        <f t="shared" si="282"/>
        <v>42198.041666666672</v>
      </c>
      <c r="U3531">
        <f t="shared" si="283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1" t="s">
        <v>8315</v>
      </c>
      <c r="R3532" t="s">
        <v>8316</v>
      </c>
      <c r="S3532" s="15">
        <f t="shared" si="281"/>
        <v>42442.623344907406</v>
      </c>
      <c r="T3532" s="15">
        <f t="shared" si="282"/>
        <v>42470.833333333328</v>
      </c>
      <c r="U3532">
        <f t="shared" si="283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1" t="s">
        <v>8315</v>
      </c>
      <c r="R3533" t="s">
        <v>8316</v>
      </c>
      <c r="S3533" s="15">
        <f t="shared" si="281"/>
        <v>42521.654328703706</v>
      </c>
      <c r="T3533" s="15">
        <f t="shared" si="282"/>
        <v>42551.654328703706</v>
      </c>
      <c r="U3533">
        <f t="shared" si="283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1" t="s">
        <v>8315</v>
      </c>
      <c r="R3534" t="s">
        <v>8316</v>
      </c>
      <c r="S3534" s="15">
        <f t="shared" si="281"/>
        <v>41884.599849537037</v>
      </c>
      <c r="T3534" s="15">
        <f t="shared" si="282"/>
        <v>41900.165972222225</v>
      </c>
      <c r="U3534">
        <f t="shared" si="283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1" t="s">
        <v>8315</v>
      </c>
      <c r="R3535" t="s">
        <v>8316</v>
      </c>
      <c r="S3535" s="15">
        <f t="shared" si="281"/>
        <v>42289.761192129634</v>
      </c>
      <c r="T3535" s="15">
        <f t="shared" si="282"/>
        <v>42319.802858796291</v>
      </c>
      <c r="U3535">
        <f t="shared" si="283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1" t="s">
        <v>8315</v>
      </c>
      <c r="R3536" t="s">
        <v>8316</v>
      </c>
      <c r="S3536" s="15">
        <f t="shared" si="281"/>
        <v>42243.6252662037</v>
      </c>
      <c r="T3536" s="15">
        <f t="shared" si="282"/>
        <v>42278.6252662037</v>
      </c>
      <c r="U3536">
        <f t="shared" si="283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1" t="s">
        <v>8315</v>
      </c>
      <c r="R3537" t="s">
        <v>8316</v>
      </c>
      <c r="S3537" s="15">
        <f t="shared" si="281"/>
        <v>42248.640162037031</v>
      </c>
      <c r="T3537" s="15">
        <f t="shared" si="282"/>
        <v>42279.75</v>
      </c>
      <c r="U3537">
        <f t="shared" si="283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1" t="s">
        <v>8315</v>
      </c>
      <c r="R3538" t="s">
        <v>8316</v>
      </c>
      <c r="S3538" s="15">
        <f t="shared" si="281"/>
        <v>42328.727141203708</v>
      </c>
      <c r="T3538" s="15">
        <f t="shared" si="282"/>
        <v>42358.499305555553</v>
      </c>
      <c r="U3538">
        <f t="shared" si="283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1" t="s">
        <v>8315</v>
      </c>
      <c r="R3539" t="s">
        <v>8316</v>
      </c>
      <c r="S3539" s="15">
        <f t="shared" si="281"/>
        <v>41923.354351851849</v>
      </c>
      <c r="T3539" s="15">
        <f t="shared" si="282"/>
        <v>41960.332638888889</v>
      </c>
      <c r="U3539">
        <f t="shared" si="283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1" t="s">
        <v>8315</v>
      </c>
      <c r="R3540" t="s">
        <v>8316</v>
      </c>
      <c r="S3540" s="15">
        <f t="shared" si="281"/>
        <v>42571.420601851853</v>
      </c>
      <c r="T3540" s="15">
        <f t="shared" si="282"/>
        <v>42599.420601851853</v>
      </c>
      <c r="U3540">
        <f t="shared" si="283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1" t="s">
        <v>8315</v>
      </c>
      <c r="R3541" t="s">
        <v>8316</v>
      </c>
      <c r="S3541" s="15">
        <f t="shared" si="281"/>
        <v>42600.756041666667</v>
      </c>
      <c r="T3541" s="15">
        <f t="shared" si="282"/>
        <v>42621.756041666667</v>
      </c>
      <c r="U3541">
        <f t="shared" si="283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1" t="s">
        <v>8315</v>
      </c>
      <c r="R3542" t="s">
        <v>8316</v>
      </c>
      <c r="S3542" s="15">
        <f t="shared" si="281"/>
        <v>42517.003368055557</v>
      </c>
      <c r="T3542" s="15">
        <f t="shared" si="282"/>
        <v>42547.003368055557</v>
      </c>
      <c r="U3542">
        <f t="shared" si="283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1" t="s">
        <v>8315</v>
      </c>
      <c r="R3543" t="s">
        <v>8316</v>
      </c>
      <c r="S3543" s="15">
        <f t="shared" si="281"/>
        <v>42222.730034722219</v>
      </c>
      <c r="T3543" s="15">
        <f t="shared" si="282"/>
        <v>42247.730034722219</v>
      </c>
      <c r="U3543">
        <f t="shared" si="283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1" t="s">
        <v>8315</v>
      </c>
      <c r="R3544" t="s">
        <v>8316</v>
      </c>
      <c r="S3544" s="15">
        <f t="shared" si="281"/>
        <v>41829.599791666667</v>
      </c>
      <c r="T3544" s="15">
        <f t="shared" si="282"/>
        <v>41889.599791666667</v>
      </c>
      <c r="U3544">
        <f t="shared" si="283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1" t="s">
        <v>8315</v>
      </c>
      <c r="R3545" t="s">
        <v>8316</v>
      </c>
      <c r="S3545" s="15">
        <f t="shared" si="281"/>
        <v>42150.755312499998</v>
      </c>
      <c r="T3545" s="15">
        <f t="shared" si="282"/>
        <v>42180.755312499998</v>
      </c>
      <c r="U3545">
        <f t="shared" si="283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1" t="s">
        <v>8315</v>
      </c>
      <c r="R3546" t="s">
        <v>8316</v>
      </c>
      <c r="S3546" s="15">
        <f t="shared" si="281"/>
        <v>42040.831678240742</v>
      </c>
      <c r="T3546" s="15">
        <f t="shared" si="282"/>
        <v>42070.831678240742</v>
      </c>
      <c r="U3546">
        <f t="shared" si="283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1" t="s">
        <v>8315</v>
      </c>
      <c r="R3547" t="s">
        <v>8316</v>
      </c>
      <c r="S3547" s="15">
        <f t="shared" si="281"/>
        <v>42075.807395833333</v>
      </c>
      <c r="T3547" s="15">
        <f t="shared" si="282"/>
        <v>42105.807395833333</v>
      </c>
      <c r="U3547">
        <f t="shared" si="283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1" t="s">
        <v>8315</v>
      </c>
      <c r="R3548" t="s">
        <v>8316</v>
      </c>
      <c r="S3548" s="15">
        <f t="shared" si="281"/>
        <v>42073.660694444443</v>
      </c>
      <c r="T3548" s="15">
        <f t="shared" si="282"/>
        <v>42095.165972222225</v>
      </c>
      <c r="U3548">
        <f t="shared" si="283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1" t="s">
        <v>8315</v>
      </c>
      <c r="R3549" t="s">
        <v>8316</v>
      </c>
      <c r="S3549" s="15">
        <f t="shared" si="281"/>
        <v>42480.078715277778</v>
      </c>
      <c r="T3549" s="15">
        <f t="shared" si="282"/>
        <v>42504.165972222225</v>
      </c>
      <c r="U3549">
        <f t="shared" si="283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1" t="s">
        <v>8315</v>
      </c>
      <c r="R3550" t="s">
        <v>8316</v>
      </c>
      <c r="S3550" s="15">
        <f t="shared" si="281"/>
        <v>42411.942291666666</v>
      </c>
      <c r="T3550" s="15">
        <f t="shared" si="282"/>
        <v>42434.041666666672</v>
      </c>
      <c r="U3550">
        <f t="shared" si="283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84">ROUND(E3551/D3551*100,0)</f>
        <v>102</v>
      </c>
      <c r="P3551">
        <f t="shared" si="280"/>
        <v>24.29</v>
      </c>
      <c r="Q3551" s="11" t="s">
        <v>8315</v>
      </c>
      <c r="R3551" t="s">
        <v>8316</v>
      </c>
      <c r="S3551" s="15">
        <f t="shared" si="281"/>
        <v>42223.394363425927</v>
      </c>
      <c r="T3551" s="15">
        <f t="shared" si="282"/>
        <v>42251.394363425927</v>
      </c>
      <c r="U3551">
        <f t="shared" si="283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4"/>
        <v>105</v>
      </c>
      <c r="P3552">
        <f t="shared" si="280"/>
        <v>40.94</v>
      </c>
      <c r="Q3552" s="11" t="s">
        <v>8315</v>
      </c>
      <c r="R3552" t="s">
        <v>8316</v>
      </c>
      <c r="S3552" s="15">
        <f t="shared" si="281"/>
        <v>42462.893495370372</v>
      </c>
      <c r="T3552" s="15">
        <f t="shared" si="282"/>
        <v>42492.893495370372</v>
      </c>
      <c r="U3552">
        <f t="shared" si="283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4"/>
        <v>102</v>
      </c>
      <c r="P3553">
        <f t="shared" si="280"/>
        <v>61.1</v>
      </c>
      <c r="Q3553" s="11" t="s">
        <v>8315</v>
      </c>
      <c r="R3553" t="s">
        <v>8316</v>
      </c>
      <c r="S3553" s="15">
        <f t="shared" si="281"/>
        <v>41753.515856481477</v>
      </c>
      <c r="T3553" s="15">
        <f t="shared" si="282"/>
        <v>41781.921527777777</v>
      </c>
      <c r="U3553">
        <f t="shared" si="283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4"/>
        <v>100</v>
      </c>
      <c r="P3554">
        <f t="shared" si="280"/>
        <v>38.65</v>
      </c>
      <c r="Q3554" s="11" t="s">
        <v>8315</v>
      </c>
      <c r="R3554" t="s">
        <v>8316</v>
      </c>
      <c r="S3554" s="15">
        <f t="shared" si="281"/>
        <v>41788.587083333332</v>
      </c>
      <c r="T3554" s="15">
        <f t="shared" si="282"/>
        <v>41818.587083333332</v>
      </c>
      <c r="U3554">
        <f t="shared" si="283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4"/>
        <v>106</v>
      </c>
      <c r="P3555">
        <f t="shared" si="280"/>
        <v>56.2</v>
      </c>
      <c r="Q3555" s="11" t="s">
        <v>8315</v>
      </c>
      <c r="R3555" t="s">
        <v>8316</v>
      </c>
      <c r="S3555" s="15">
        <f t="shared" si="281"/>
        <v>42196.028703703705</v>
      </c>
      <c r="T3555" s="15">
        <f t="shared" si="282"/>
        <v>42228</v>
      </c>
      <c r="U3555">
        <f t="shared" si="283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4"/>
        <v>113</v>
      </c>
      <c r="P3556">
        <f t="shared" si="280"/>
        <v>107</v>
      </c>
      <c r="Q3556" s="11" t="s">
        <v>8315</v>
      </c>
      <c r="R3556" t="s">
        <v>8316</v>
      </c>
      <c r="S3556" s="15">
        <f t="shared" si="281"/>
        <v>42016.050451388888</v>
      </c>
      <c r="T3556" s="15">
        <f t="shared" si="282"/>
        <v>42046.708333333328</v>
      </c>
      <c r="U3556">
        <f t="shared" si="283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4"/>
        <v>100</v>
      </c>
      <c r="P3557">
        <f t="shared" si="280"/>
        <v>171.43</v>
      </c>
      <c r="Q3557" s="11" t="s">
        <v>8315</v>
      </c>
      <c r="R3557" t="s">
        <v>8316</v>
      </c>
      <c r="S3557" s="15">
        <f t="shared" si="281"/>
        <v>42661.442060185189</v>
      </c>
      <c r="T3557" s="15">
        <f t="shared" si="282"/>
        <v>42691.483726851846</v>
      </c>
      <c r="U3557">
        <f t="shared" si="283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4"/>
        <v>100</v>
      </c>
      <c r="P3558">
        <f t="shared" si="280"/>
        <v>110.5</v>
      </c>
      <c r="Q3558" s="11" t="s">
        <v>8315</v>
      </c>
      <c r="R3558" t="s">
        <v>8316</v>
      </c>
      <c r="S3558" s="15">
        <f t="shared" si="281"/>
        <v>41808.649583333332</v>
      </c>
      <c r="T3558" s="15">
        <f t="shared" si="282"/>
        <v>41868.649583333332</v>
      </c>
      <c r="U3558">
        <f t="shared" si="283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4"/>
        <v>100</v>
      </c>
      <c r="P3559">
        <f t="shared" si="280"/>
        <v>179.28</v>
      </c>
      <c r="Q3559" s="11" t="s">
        <v>8315</v>
      </c>
      <c r="R3559" t="s">
        <v>8316</v>
      </c>
      <c r="S3559" s="15">
        <f t="shared" si="281"/>
        <v>41730.276747685188</v>
      </c>
      <c r="T3559" s="15">
        <f t="shared" si="282"/>
        <v>41764.276747685188</v>
      </c>
      <c r="U3559">
        <f t="shared" si="283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4"/>
        <v>144</v>
      </c>
      <c r="P3560">
        <f t="shared" si="280"/>
        <v>22.91</v>
      </c>
      <c r="Q3560" s="11" t="s">
        <v>8315</v>
      </c>
      <c r="R3560" t="s">
        <v>8316</v>
      </c>
      <c r="S3560" s="15">
        <f t="shared" si="281"/>
        <v>42139.816840277781</v>
      </c>
      <c r="T3560" s="15">
        <f t="shared" si="282"/>
        <v>42181.875</v>
      </c>
      <c r="U3560">
        <f t="shared" si="283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4"/>
        <v>104</v>
      </c>
      <c r="P3561">
        <f t="shared" si="280"/>
        <v>43.13</v>
      </c>
      <c r="Q3561" s="11" t="s">
        <v>8315</v>
      </c>
      <c r="R3561" t="s">
        <v>8316</v>
      </c>
      <c r="S3561" s="15">
        <f t="shared" si="281"/>
        <v>42194.096157407403</v>
      </c>
      <c r="T3561" s="15">
        <f t="shared" si="282"/>
        <v>42216.373611111107</v>
      </c>
      <c r="U3561">
        <f t="shared" si="283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4"/>
        <v>108</v>
      </c>
      <c r="P3562">
        <f t="shared" si="280"/>
        <v>46.89</v>
      </c>
      <c r="Q3562" s="11" t="s">
        <v>8315</v>
      </c>
      <c r="R3562" t="s">
        <v>8316</v>
      </c>
      <c r="S3562" s="15">
        <f t="shared" si="281"/>
        <v>42115.889652777783</v>
      </c>
      <c r="T3562" s="15">
        <f t="shared" si="282"/>
        <v>42151.114583333328</v>
      </c>
      <c r="U3562">
        <f t="shared" si="283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4"/>
        <v>102</v>
      </c>
      <c r="P3563">
        <f t="shared" si="280"/>
        <v>47.41</v>
      </c>
      <c r="Q3563" s="11" t="s">
        <v>8315</v>
      </c>
      <c r="R3563" t="s">
        <v>8316</v>
      </c>
      <c r="S3563" s="15">
        <f t="shared" si="281"/>
        <v>42203.680300925931</v>
      </c>
      <c r="T3563" s="15">
        <f t="shared" si="282"/>
        <v>42221.774999999994</v>
      </c>
      <c r="U3563">
        <f t="shared" si="283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4"/>
        <v>149</v>
      </c>
      <c r="P3564">
        <f t="shared" si="280"/>
        <v>15.13</v>
      </c>
      <c r="Q3564" s="11" t="s">
        <v>8315</v>
      </c>
      <c r="R3564" t="s">
        <v>8316</v>
      </c>
      <c r="S3564" s="15">
        <f t="shared" si="281"/>
        <v>42433.761886574073</v>
      </c>
      <c r="T3564" s="15">
        <f t="shared" si="282"/>
        <v>42442.916666666672</v>
      </c>
      <c r="U3564">
        <f t="shared" si="283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4"/>
        <v>105</v>
      </c>
      <c r="P3565">
        <f t="shared" si="280"/>
        <v>21.1</v>
      </c>
      <c r="Q3565" s="11" t="s">
        <v>8315</v>
      </c>
      <c r="R3565" t="s">
        <v>8316</v>
      </c>
      <c r="S3565" s="15">
        <f t="shared" si="281"/>
        <v>42555.671944444446</v>
      </c>
      <c r="T3565" s="15">
        <f t="shared" si="282"/>
        <v>42583.791666666672</v>
      </c>
      <c r="U3565">
        <f t="shared" si="283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4"/>
        <v>101</v>
      </c>
      <c r="P3566">
        <f t="shared" si="280"/>
        <v>59.12</v>
      </c>
      <c r="Q3566" s="11" t="s">
        <v>8315</v>
      </c>
      <c r="R3566" t="s">
        <v>8316</v>
      </c>
      <c r="S3566" s="15">
        <f t="shared" si="281"/>
        <v>42236.623252314821</v>
      </c>
      <c r="T3566" s="15">
        <f t="shared" si="282"/>
        <v>42282.666666666672</v>
      </c>
      <c r="U3566">
        <f t="shared" si="283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4"/>
        <v>131</v>
      </c>
      <c r="P3567">
        <f t="shared" si="280"/>
        <v>97.92</v>
      </c>
      <c r="Q3567" s="11" t="s">
        <v>8315</v>
      </c>
      <c r="R3567" t="s">
        <v>8316</v>
      </c>
      <c r="S3567" s="15">
        <f t="shared" si="281"/>
        <v>41974.743148148147</v>
      </c>
      <c r="T3567" s="15">
        <f t="shared" si="282"/>
        <v>42004.743148148147</v>
      </c>
      <c r="U3567">
        <f t="shared" si="283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4"/>
        <v>105</v>
      </c>
      <c r="P3568">
        <f t="shared" si="280"/>
        <v>55.13</v>
      </c>
      <c r="Q3568" s="11" t="s">
        <v>8315</v>
      </c>
      <c r="R3568" t="s">
        <v>8316</v>
      </c>
      <c r="S3568" s="15">
        <f t="shared" si="281"/>
        <v>41997.507905092592</v>
      </c>
      <c r="T3568" s="15">
        <f t="shared" si="282"/>
        <v>42027.507905092592</v>
      </c>
      <c r="U3568">
        <f t="shared" si="283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4"/>
        <v>109</v>
      </c>
      <c r="P3569">
        <f t="shared" si="280"/>
        <v>26.54</v>
      </c>
      <c r="Q3569" s="11" t="s">
        <v>8315</v>
      </c>
      <c r="R3569" t="s">
        <v>8316</v>
      </c>
      <c r="S3569" s="15">
        <f t="shared" si="281"/>
        <v>42135.810694444444</v>
      </c>
      <c r="T3569" s="15">
        <f t="shared" si="282"/>
        <v>42165.810694444444</v>
      </c>
      <c r="U3569">
        <f t="shared" si="283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4"/>
        <v>111</v>
      </c>
      <c r="P3570">
        <f t="shared" si="280"/>
        <v>58.42</v>
      </c>
      <c r="Q3570" s="11" t="s">
        <v>8315</v>
      </c>
      <c r="R3570" t="s">
        <v>8316</v>
      </c>
      <c r="S3570" s="15">
        <f t="shared" si="281"/>
        <v>41869.740671296298</v>
      </c>
      <c r="T3570" s="15">
        <f t="shared" si="282"/>
        <v>41899.740671296298</v>
      </c>
      <c r="U3570">
        <f t="shared" si="283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4"/>
        <v>100</v>
      </c>
      <c r="P3571">
        <f t="shared" si="280"/>
        <v>122.54</v>
      </c>
      <c r="Q3571" s="11" t="s">
        <v>8315</v>
      </c>
      <c r="R3571" t="s">
        <v>8316</v>
      </c>
      <c r="S3571" s="15">
        <f t="shared" si="281"/>
        <v>41982.688611111109</v>
      </c>
      <c r="T3571" s="15">
        <f t="shared" si="282"/>
        <v>42012.688611111109</v>
      </c>
      <c r="U3571">
        <f t="shared" si="283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4"/>
        <v>114</v>
      </c>
      <c r="P3572">
        <f t="shared" si="280"/>
        <v>87.96</v>
      </c>
      <c r="Q3572" s="11" t="s">
        <v>8315</v>
      </c>
      <c r="R3572" t="s">
        <v>8316</v>
      </c>
      <c r="S3572" s="15">
        <f t="shared" si="281"/>
        <v>41976.331979166673</v>
      </c>
      <c r="T3572" s="15">
        <f t="shared" si="282"/>
        <v>42004.291666666672</v>
      </c>
      <c r="U3572">
        <f t="shared" si="283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4"/>
        <v>122</v>
      </c>
      <c r="P3573">
        <f t="shared" si="280"/>
        <v>73.239999999999995</v>
      </c>
      <c r="Q3573" s="11" t="s">
        <v>8315</v>
      </c>
      <c r="R3573" t="s">
        <v>8316</v>
      </c>
      <c r="S3573" s="15">
        <f t="shared" si="281"/>
        <v>41912.858946759261</v>
      </c>
      <c r="T3573" s="15">
        <f t="shared" si="282"/>
        <v>41942.858946759261</v>
      </c>
      <c r="U3573">
        <f t="shared" si="283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4"/>
        <v>100</v>
      </c>
      <c r="P3574">
        <f t="shared" si="280"/>
        <v>55.56</v>
      </c>
      <c r="Q3574" s="11" t="s">
        <v>8315</v>
      </c>
      <c r="R3574" t="s">
        <v>8316</v>
      </c>
      <c r="S3574" s="15">
        <f t="shared" si="281"/>
        <v>42146.570393518516</v>
      </c>
      <c r="T3574" s="15">
        <f t="shared" si="282"/>
        <v>42176.570393518516</v>
      </c>
      <c r="U3574">
        <f t="shared" si="283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4"/>
        <v>103</v>
      </c>
      <c r="P3575">
        <f t="shared" si="280"/>
        <v>39.54</v>
      </c>
      <c r="Q3575" s="11" t="s">
        <v>8315</v>
      </c>
      <c r="R3575" t="s">
        <v>8316</v>
      </c>
      <c r="S3575" s="15">
        <f t="shared" si="281"/>
        <v>41921.375532407408</v>
      </c>
      <c r="T3575" s="15">
        <f t="shared" si="282"/>
        <v>41951.417199074072</v>
      </c>
      <c r="U3575">
        <f t="shared" si="283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4"/>
        <v>106</v>
      </c>
      <c r="P3576">
        <f t="shared" si="280"/>
        <v>136.78</v>
      </c>
      <c r="Q3576" s="11" t="s">
        <v>8315</v>
      </c>
      <c r="R3576" t="s">
        <v>8316</v>
      </c>
      <c r="S3576" s="15">
        <f t="shared" si="281"/>
        <v>41926.942685185182</v>
      </c>
      <c r="T3576" s="15">
        <f t="shared" si="282"/>
        <v>41956.984351851846</v>
      </c>
      <c r="U3576">
        <f t="shared" si="283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4"/>
        <v>101</v>
      </c>
      <c r="P3577">
        <f t="shared" si="280"/>
        <v>99.34</v>
      </c>
      <c r="Q3577" s="11" t="s">
        <v>8315</v>
      </c>
      <c r="R3577" t="s">
        <v>8316</v>
      </c>
      <c r="S3577" s="15">
        <f t="shared" si="281"/>
        <v>42561.783877314811</v>
      </c>
      <c r="T3577" s="15">
        <f t="shared" si="282"/>
        <v>42593.165972222225</v>
      </c>
      <c r="U3577">
        <f t="shared" si="283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4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81"/>
        <v>42649.54923611111</v>
      </c>
      <c r="T3578" s="15">
        <f t="shared" si="282"/>
        <v>42709.590902777782</v>
      </c>
      <c r="U3578">
        <f t="shared" si="283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4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81"/>
        <v>42093.786840277782</v>
      </c>
      <c r="T3579" s="15">
        <f t="shared" si="282"/>
        <v>42120.26944444445</v>
      </c>
      <c r="U3579">
        <f t="shared" si="283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4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81"/>
        <v>42460.733530092592</v>
      </c>
      <c r="T3580" s="15">
        <f t="shared" si="282"/>
        <v>42490.733530092592</v>
      </c>
      <c r="U3580">
        <f t="shared" si="283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4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81"/>
        <v>42430.762222222227</v>
      </c>
      <c r="T3581" s="15">
        <f t="shared" si="282"/>
        <v>42460.720555555556</v>
      </c>
      <c r="U3581">
        <f t="shared" si="283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4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81"/>
        <v>42026.176180555558</v>
      </c>
      <c r="T3582" s="15">
        <f t="shared" si="282"/>
        <v>42064.207638888889</v>
      </c>
      <c r="U3582">
        <f t="shared" si="283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4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81"/>
        <v>41836.471180555556</v>
      </c>
      <c r="T3583" s="15">
        <f t="shared" si="282"/>
        <v>41850.471180555556</v>
      </c>
      <c r="U3583">
        <f t="shared" si="283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4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81"/>
        <v>42451.095856481479</v>
      </c>
      <c r="T3584" s="15">
        <f t="shared" si="282"/>
        <v>42465.095856481479</v>
      </c>
      <c r="U3584">
        <f t="shared" si="283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4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81"/>
        <v>42418.425983796296</v>
      </c>
      <c r="T3585" s="15">
        <f t="shared" si="282"/>
        <v>42478.384317129632</v>
      </c>
      <c r="U3585">
        <f t="shared" si="283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4"/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81"/>
        <v>42168.316481481481</v>
      </c>
      <c r="T3586" s="15">
        <f t="shared" si="282"/>
        <v>42198.316481481481</v>
      </c>
      <c r="U3586">
        <f t="shared" si="283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ref="P3587:P3650" si="285">IFERROR(ROUND(E3587/L3587,2),0)</f>
        <v>176.09</v>
      </c>
      <c r="Q3587" s="11" t="s">
        <v>8315</v>
      </c>
      <c r="R3587" t="s">
        <v>8316</v>
      </c>
      <c r="S3587" s="15">
        <f t="shared" ref="S3587:S3650" si="286">(((J3587/60)/60)/24)+DATE(1970,1,1)</f>
        <v>41964.716319444444</v>
      </c>
      <c r="T3587" s="15">
        <f t="shared" ref="T3587:T3650" si="287">(((I3587/60)/60)/24)+DATE(1970,1,1)</f>
        <v>41994.716319444444</v>
      </c>
      <c r="U3587">
        <f t="shared" ref="U3587:U3650" si="288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1" t="s">
        <v>8315</v>
      </c>
      <c r="R3588" t="s">
        <v>8316</v>
      </c>
      <c r="S3588" s="15">
        <f t="shared" si="286"/>
        <v>42576.697569444441</v>
      </c>
      <c r="T3588" s="15">
        <f t="shared" si="287"/>
        <v>42636.697569444441</v>
      </c>
      <c r="U3588">
        <f t="shared" si="288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1" t="s">
        <v>8315</v>
      </c>
      <c r="R3589" t="s">
        <v>8316</v>
      </c>
      <c r="S3589" s="15">
        <f t="shared" si="286"/>
        <v>42503.539976851855</v>
      </c>
      <c r="T3589" s="15">
        <f t="shared" si="287"/>
        <v>42548.791666666672</v>
      </c>
      <c r="U3589">
        <f t="shared" si="288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1" t="s">
        <v>8315</v>
      </c>
      <c r="R3590" t="s">
        <v>8316</v>
      </c>
      <c r="S3590" s="15">
        <f t="shared" si="286"/>
        <v>42101.828819444447</v>
      </c>
      <c r="T3590" s="15">
        <f t="shared" si="287"/>
        <v>42123.958333333328</v>
      </c>
      <c r="U3590">
        <f t="shared" si="288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1" t="s">
        <v>8315</v>
      </c>
      <c r="R3591" t="s">
        <v>8316</v>
      </c>
      <c r="S3591" s="15">
        <f t="shared" si="286"/>
        <v>42125.647534722222</v>
      </c>
      <c r="T3591" s="15">
        <f t="shared" si="287"/>
        <v>42150.647534722222</v>
      </c>
      <c r="U3591">
        <f t="shared" si="288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1" t="s">
        <v>8315</v>
      </c>
      <c r="R3592" t="s">
        <v>8316</v>
      </c>
      <c r="S3592" s="15">
        <f t="shared" si="286"/>
        <v>41902.333726851852</v>
      </c>
      <c r="T3592" s="15">
        <f t="shared" si="287"/>
        <v>41932.333726851852</v>
      </c>
      <c r="U3592">
        <f t="shared" si="288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1" t="s">
        <v>8315</v>
      </c>
      <c r="R3593" t="s">
        <v>8316</v>
      </c>
      <c r="S3593" s="15">
        <f t="shared" si="286"/>
        <v>42003.948425925926</v>
      </c>
      <c r="T3593" s="15">
        <f t="shared" si="287"/>
        <v>42028.207638888889</v>
      </c>
      <c r="U3593">
        <f t="shared" si="288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1" t="s">
        <v>8315</v>
      </c>
      <c r="R3594" t="s">
        <v>8316</v>
      </c>
      <c r="S3594" s="15">
        <f t="shared" si="286"/>
        <v>41988.829942129625</v>
      </c>
      <c r="T3594" s="15">
        <f t="shared" si="287"/>
        <v>42046.207638888889</v>
      </c>
      <c r="U3594">
        <f t="shared" si="288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1" t="s">
        <v>8315</v>
      </c>
      <c r="R3595" t="s">
        <v>8316</v>
      </c>
      <c r="S3595" s="15">
        <f t="shared" si="286"/>
        <v>41974.898599537039</v>
      </c>
      <c r="T3595" s="15">
        <f t="shared" si="287"/>
        <v>42009.851388888885</v>
      </c>
      <c r="U3595">
        <f t="shared" si="288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1" t="s">
        <v>8315</v>
      </c>
      <c r="R3596" t="s">
        <v>8316</v>
      </c>
      <c r="S3596" s="15">
        <f t="shared" si="286"/>
        <v>42592.066921296297</v>
      </c>
      <c r="T3596" s="15">
        <f t="shared" si="287"/>
        <v>42617.066921296297</v>
      </c>
      <c r="U3596">
        <f t="shared" si="288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1" t="s">
        <v>8315</v>
      </c>
      <c r="R3597" t="s">
        <v>8316</v>
      </c>
      <c r="S3597" s="15">
        <f t="shared" si="286"/>
        <v>42050.008368055554</v>
      </c>
      <c r="T3597" s="15">
        <f t="shared" si="287"/>
        <v>42076.290972222225</v>
      </c>
      <c r="U3597">
        <f t="shared" si="288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1" t="s">
        <v>8315</v>
      </c>
      <c r="R3598" t="s">
        <v>8316</v>
      </c>
      <c r="S3598" s="15">
        <f t="shared" si="286"/>
        <v>41856.715069444443</v>
      </c>
      <c r="T3598" s="15">
        <f t="shared" si="287"/>
        <v>41877.715069444443</v>
      </c>
      <c r="U3598">
        <f t="shared" si="288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1" t="s">
        <v>8315</v>
      </c>
      <c r="R3599" t="s">
        <v>8316</v>
      </c>
      <c r="S3599" s="15">
        <f t="shared" si="286"/>
        <v>42417.585532407407</v>
      </c>
      <c r="T3599" s="15">
        <f t="shared" si="287"/>
        <v>42432.249305555553</v>
      </c>
      <c r="U3599">
        <f t="shared" si="288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1" t="s">
        <v>8315</v>
      </c>
      <c r="R3600" t="s">
        <v>8316</v>
      </c>
      <c r="S3600" s="15">
        <f t="shared" si="286"/>
        <v>41866.79886574074</v>
      </c>
      <c r="T3600" s="15">
        <f t="shared" si="287"/>
        <v>41885.207638888889</v>
      </c>
      <c r="U3600">
        <f t="shared" si="288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1" t="s">
        <v>8315</v>
      </c>
      <c r="R3601" t="s">
        <v>8316</v>
      </c>
      <c r="S3601" s="15">
        <f t="shared" si="286"/>
        <v>42220.79487268519</v>
      </c>
      <c r="T3601" s="15">
        <f t="shared" si="287"/>
        <v>42246</v>
      </c>
      <c r="U3601">
        <f t="shared" si="288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1" t="s">
        <v>8315</v>
      </c>
      <c r="R3602" t="s">
        <v>8316</v>
      </c>
      <c r="S3602" s="15">
        <f t="shared" si="286"/>
        <v>42628.849120370374</v>
      </c>
      <c r="T3602" s="15">
        <f t="shared" si="287"/>
        <v>42656.849120370374</v>
      </c>
      <c r="U3602">
        <f t="shared" si="288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1" t="s">
        <v>8315</v>
      </c>
      <c r="R3603" t="s">
        <v>8316</v>
      </c>
      <c r="S3603" s="15">
        <f t="shared" si="286"/>
        <v>41990.99863425926</v>
      </c>
      <c r="T3603" s="15">
        <f t="shared" si="287"/>
        <v>42020.99863425926</v>
      </c>
      <c r="U3603">
        <f t="shared" si="288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1" t="s">
        <v>8315</v>
      </c>
      <c r="R3604" t="s">
        <v>8316</v>
      </c>
      <c r="S3604" s="15">
        <f t="shared" si="286"/>
        <v>42447.894432870366</v>
      </c>
      <c r="T3604" s="15">
        <f t="shared" si="287"/>
        <v>42507.894432870366</v>
      </c>
      <c r="U3604">
        <f t="shared" si="288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1" t="s">
        <v>8315</v>
      </c>
      <c r="R3605" t="s">
        <v>8316</v>
      </c>
      <c r="S3605" s="15">
        <f t="shared" si="286"/>
        <v>42283.864351851851</v>
      </c>
      <c r="T3605" s="15">
        <f t="shared" si="287"/>
        <v>42313.906018518523</v>
      </c>
      <c r="U3605">
        <f t="shared" si="288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1" t="s">
        <v>8315</v>
      </c>
      <c r="R3606" t="s">
        <v>8316</v>
      </c>
      <c r="S3606" s="15">
        <f t="shared" si="286"/>
        <v>42483.015694444446</v>
      </c>
      <c r="T3606" s="15">
        <f t="shared" si="287"/>
        <v>42489.290972222225</v>
      </c>
      <c r="U3606">
        <f t="shared" si="288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1" t="s">
        <v>8315</v>
      </c>
      <c r="R3607" t="s">
        <v>8316</v>
      </c>
      <c r="S3607" s="15">
        <f t="shared" si="286"/>
        <v>42383.793124999997</v>
      </c>
      <c r="T3607" s="15">
        <f t="shared" si="287"/>
        <v>42413.793124999997</v>
      </c>
      <c r="U3607">
        <f t="shared" si="288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1" t="s">
        <v>8315</v>
      </c>
      <c r="R3608" t="s">
        <v>8316</v>
      </c>
      <c r="S3608" s="15">
        <f t="shared" si="286"/>
        <v>42566.604826388888</v>
      </c>
      <c r="T3608" s="15">
        <f t="shared" si="287"/>
        <v>42596.604826388888</v>
      </c>
      <c r="U3608">
        <f t="shared" si="288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1" t="s">
        <v>8315</v>
      </c>
      <c r="R3609" t="s">
        <v>8316</v>
      </c>
      <c r="S3609" s="15">
        <f t="shared" si="286"/>
        <v>42338.963912037041</v>
      </c>
      <c r="T3609" s="15">
        <f t="shared" si="287"/>
        <v>42353</v>
      </c>
      <c r="U3609">
        <f t="shared" si="288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1" t="s">
        <v>8315</v>
      </c>
      <c r="R3610" t="s">
        <v>8316</v>
      </c>
      <c r="S3610" s="15">
        <f t="shared" si="286"/>
        <v>42506.709375000006</v>
      </c>
      <c r="T3610" s="15">
        <f t="shared" si="287"/>
        <v>42538.583333333328</v>
      </c>
      <c r="U3610">
        <f t="shared" si="288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1" t="s">
        <v>8315</v>
      </c>
      <c r="R3611" t="s">
        <v>8316</v>
      </c>
      <c r="S3611" s="15">
        <f t="shared" si="286"/>
        <v>42429.991724537031</v>
      </c>
      <c r="T3611" s="15">
        <f t="shared" si="287"/>
        <v>42459.950057870374</v>
      </c>
      <c r="U3611">
        <f t="shared" si="288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1" t="s">
        <v>8315</v>
      </c>
      <c r="R3612" t="s">
        <v>8316</v>
      </c>
      <c r="S3612" s="15">
        <f t="shared" si="286"/>
        <v>42203.432129629626</v>
      </c>
      <c r="T3612" s="15">
        <f t="shared" si="287"/>
        <v>42233.432129629626</v>
      </c>
      <c r="U3612">
        <f t="shared" si="288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1" t="s">
        <v>8315</v>
      </c>
      <c r="R3613" t="s">
        <v>8316</v>
      </c>
      <c r="S3613" s="15">
        <f t="shared" si="286"/>
        <v>42072.370381944449</v>
      </c>
      <c r="T3613" s="15">
        <f t="shared" si="287"/>
        <v>42102.370381944449</v>
      </c>
      <c r="U3613">
        <f t="shared" si="288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1" t="s">
        <v>8315</v>
      </c>
      <c r="R3614" t="s">
        <v>8316</v>
      </c>
      <c r="S3614" s="15">
        <f t="shared" si="286"/>
        <v>41789.726979166669</v>
      </c>
      <c r="T3614" s="15">
        <f t="shared" si="287"/>
        <v>41799.726979166669</v>
      </c>
      <c r="U3614">
        <f t="shared" si="288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89">ROUND(E3615/D3615*100,0)</f>
        <v>100</v>
      </c>
      <c r="P3615">
        <f t="shared" si="285"/>
        <v>62.5</v>
      </c>
      <c r="Q3615" s="11" t="s">
        <v>8315</v>
      </c>
      <c r="R3615" t="s">
        <v>8316</v>
      </c>
      <c r="S3615" s="15">
        <f t="shared" si="286"/>
        <v>41788.58997685185</v>
      </c>
      <c r="T3615" s="15">
        <f t="shared" si="287"/>
        <v>41818.58997685185</v>
      </c>
      <c r="U3615">
        <f t="shared" si="288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9"/>
        <v>101</v>
      </c>
      <c r="P3616">
        <f t="shared" si="285"/>
        <v>35.49</v>
      </c>
      <c r="Q3616" s="11" t="s">
        <v>8315</v>
      </c>
      <c r="R3616" t="s">
        <v>8316</v>
      </c>
      <c r="S3616" s="15">
        <f t="shared" si="286"/>
        <v>42144.041851851856</v>
      </c>
      <c r="T3616" s="15">
        <f t="shared" si="287"/>
        <v>42174.041851851856</v>
      </c>
      <c r="U3616">
        <f t="shared" si="288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9"/>
        <v>107</v>
      </c>
      <c r="P3617">
        <f t="shared" si="285"/>
        <v>37.08</v>
      </c>
      <c r="Q3617" s="11" t="s">
        <v>8315</v>
      </c>
      <c r="R3617" t="s">
        <v>8316</v>
      </c>
      <c r="S3617" s="15">
        <f t="shared" si="286"/>
        <v>42318.593703703707</v>
      </c>
      <c r="T3617" s="15">
        <f t="shared" si="287"/>
        <v>42348.593703703707</v>
      </c>
      <c r="U3617">
        <f t="shared" si="288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9"/>
        <v>125</v>
      </c>
      <c r="P3618">
        <f t="shared" si="285"/>
        <v>69.33</v>
      </c>
      <c r="Q3618" s="11" t="s">
        <v>8315</v>
      </c>
      <c r="R3618" t="s">
        <v>8316</v>
      </c>
      <c r="S3618" s="15">
        <f t="shared" si="286"/>
        <v>42052.949814814812</v>
      </c>
      <c r="T3618" s="15">
        <f t="shared" si="287"/>
        <v>42082.908148148148</v>
      </c>
      <c r="U3618">
        <f t="shared" si="288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9"/>
        <v>119</v>
      </c>
      <c r="P3619">
        <f t="shared" si="285"/>
        <v>17.25</v>
      </c>
      <c r="Q3619" s="11" t="s">
        <v>8315</v>
      </c>
      <c r="R3619" t="s">
        <v>8316</v>
      </c>
      <c r="S3619" s="15">
        <f t="shared" si="286"/>
        <v>42779.610289351855</v>
      </c>
      <c r="T3619" s="15">
        <f t="shared" si="287"/>
        <v>42794</v>
      </c>
      <c r="U3619">
        <f t="shared" si="288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9"/>
        <v>101</v>
      </c>
      <c r="P3620">
        <f t="shared" si="285"/>
        <v>36.07</v>
      </c>
      <c r="Q3620" s="11" t="s">
        <v>8315</v>
      </c>
      <c r="R3620" t="s">
        <v>8316</v>
      </c>
      <c r="S3620" s="15">
        <f t="shared" si="286"/>
        <v>42128.627893518518</v>
      </c>
      <c r="T3620" s="15">
        <f t="shared" si="287"/>
        <v>42158.627893518518</v>
      </c>
      <c r="U3620">
        <f t="shared" si="288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9"/>
        <v>113</v>
      </c>
      <c r="P3621">
        <f t="shared" si="285"/>
        <v>66.47</v>
      </c>
      <c r="Q3621" s="11" t="s">
        <v>8315</v>
      </c>
      <c r="R3621" t="s">
        <v>8316</v>
      </c>
      <c r="S3621" s="15">
        <f t="shared" si="286"/>
        <v>42661.132245370376</v>
      </c>
      <c r="T3621" s="15">
        <f t="shared" si="287"/>
        <v>42693.916666666672</v>
      </c>
      <c r="U3621">
        <f t="shared" si="288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9"/>
        <v>105</v>
      </c>
      <c r="P3622">
        <f t="shared" si="285"/>
        <v>56.07</v>
      </c>
      <c r="Q3622" s="11" t="s">
        <v>8315</v>
      </c>
      <c r="R3622" t="s">
        <v>8316</v>
      </c>
      <c r="S3622" s="15">
        <f t="shared" si="286"/>
        <v>42037.938206018516</v>
      </c>
      <c r="T3622" s="15">
        <f t="shared" si="287"/>
        <v>42068.166666666672</v>
      </c>
      <c r="U3622">
        <f t="shared" si="288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9"/>
        <v>110</v>
      </c>
      <c r="P3623">
        <f t="shared" si="285"/>
        <v>47.03</v>
      </c>
      <c r="Q3623" s="11" t="s">
        <v>8315</v>
      </c>
      <c r="R3623" t="s">
        <v>8316</v>
      </c>
      <c r="S3623" s="15">
        <f t="shared" si="286"/>
        <v>42619.935694444444</v>
      </c>
      <c r="T3623" s="15">
        <f t="shared" si="287"/>
        <v>42643.875</v>
      </c>
      <c r="U3623">
        <f t="shared" si="288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9"/>
        <v>100</v>
      </c>
      <c r="P3624">
        <f t="shared" si="285"/>
        <v>47.67</v>
      </c>
      <c r="Q3624" s="11" t="s">
        <v>8315</v>
      </c>
      <c r="R3624" t="s">
        <v>8316</v>
      </c>
      <c r="S3624" s="15">
        <f t="shared" si="286"/>
        <v>41877.221886574072</v>
      </c>
      <c r="T3624" s="15">
        <f t="shared" si="287"/>
        <v>41910.140972222223</v>
      </c>
      <c r="U3624">
        <f t="shared" si="288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9"/>
        <v>120</v>
      </c>
      <c r="P3625">
        <f t="shared" si="285"/>
        <v>88.24</v>
      </c>
      <c r="Q3625" s="11" t="s">
        <v>8315</v>
      </c>
      <c r="R3625" t="s">
        <v>8316</v>
      </c>
      <c r="S3625" s="15">
        <f t="shared" si="286"/>
        <v>41828.736921296295</v>
      </c>
      <c r="T3625" s="15">
        <f t="shared" si="287"/>
        <v>41846.291666666664</v>
      </c>
      <c r="U3625">
        <f t="shared" si="288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9"/>
        <v>105</v>
      </c>
      <c r="P3626">
        <f t="shared" si="285"/>
        <v>80.72</v>
      </c>
      <c r="Q3626" s="11" t="s">
        <v>8315</v>
      </c>
      <c r="R3626" t="s">
        <v>8316</v>
      </c>
      <c r="S3626" s="15">
        <f t="shared" si="286"/>
        <v>42545.774189814809</v>
      </c>
      <c r="T3626" s="15">
        <f t="shared" si="287"/>
        <v>42605.774189814809</v>
      </c>
      <c r="U3626">
        <f t="shared" si="288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9"/>
        <v>103</v>
      </c>
      <c r="P3627">
        <f t="shared" si="285"/>
        <v>39.49</v>
      </c>
      <c r="Q3627" s="11" t="s">
        <v>8315</v>
      </c>
      <c r="R3627" t="s">
        <v>8316</v>
      </c>
      <c r="S3627" s="15">
        <f t="shared" si="286"/>
        <v>42157.652511574073</v>
      </c>
      <c r="T3627" s="15">
        <f t="shared" si="287"/>
        <v>42187.652511574073</v>
      </c>
      <c r="U3627">
        <f t="shared" si="288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9"/>
        <v>102</v>
      </c>
      <c r="P3628">
        <f t="shared" si="285"/>
        <v>84.85</v>
      </c>
      <c r="Q3628" s="11" t="s">
        <v>8315</v>
      </c>
      <c r="R3628" t="s">
        <v>8316</v>
      </c>
      <c r="S3628" s="15">
        <f t="shared" si="286"/>
        <v>41846.667326388888</v>
      </c>
      <c r="T3628" s="15">
        <f t="shared" si="287"/>
        <v>41867.667326388888</v>
      </c>
      <c r="U3628">
        <f t="shared" si="288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9"/>
        <v>100</v>
      </c>
      <c r="P3629">
        <f t="shared" si="285"/>
        <v>68.97</v>
      </c>
      <c r="Q3629" s="11" t="s">
        <v>8315</v>
      </c>
      <c r="R3629" t="s">
        <v>8316</v>
      </c>
      <c r="S3629" s="15">
        <f t="shared" si="286"/>
        <v>42460.741747685184</v>
      </c>
      <c r="T3629" s="15">
        <f t="shared" si="287"/>
        <v>42511.165972222225</v>
      </c>
      <c r="U3629">
        <f t="shared" si="288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9"/>
        <v>0</v>
      </c>
      <c r="P3630">
        <f t="shared" si="285"/>
        <v>0</v>
      </c>
      <c r="Q3630" s="11" t="s">
        <v>8315</v>
      </c>
      <c r="R3630" t="s">
        <v>8357</v>
      </c>
      <c r="S3630" s="15">
        <f t="shared" si="286"/>
        <v>42291.833287037036</v>
      </c>
      <c r="T3630" s="15">
        <f t="shared" si="287"/>
        <v>42351.874953703707</v>
      </c>
      <c r="U3630">
        <f t="shared" si="288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9"/>
        <v>0</v>
      </c>
      <c r="P3631">
        <f t="shared" si="285"/>
        <v>1</v>
      </c>
      <c r="Q3631" s="11" t="s">
        <v>8315</v>
      </c>
      <c r="R3631" t="s">
        <v>8357</v>
      </c>
      <c r="S3631" s="15">
        <f t="shared" si="286"/>
        <v>42437.094490740739</v>
      </c>
      <c r="T3631" s="15">
        <f t="shared" si="287"/>
        <v>42495.708333333328</v>
      </c>
      <c r="U3631">
        <f t="shared" si="288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9"/>
        <v>0</v>
      </c>
      <c r="P3632">
        <f t="shared" si="285"/>
        <v>1</v>
      </c>
      <c r="Q3632" s="11" t="s">
        <v>8315</v>
      </c>
      <c r="R3632" t="s">
        <v>8357</v>
      </c>
      <c r="S3632" s="15">
        <f t="shared" si="286"/>
        <v>41942.84710648148</v>
      </c>
      <c r="T3632" s="15">
        <f t="shared" si="287"/>
        <v>41972.888773148152</v>
      </c>
      <c r="U3632">
        <f t="shared" si="288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9"/>
        <v>51</v>
      </c>
      <c r="P3633">
        <f t="shared" si="285"/>
        <v>147.88</v>
      </c>
      <c r="Q3633" s="11" t="s">
        <v>8315</v>
      </c>
      <c r="R3633" t="s">
        <v>8357</v>
      </c>
      <c r="S3633" s="15">
        <f t="shared" si="286"/>
        <v>41880.753437499996</v>
      </c>
      <c r="T3633" s="15">
        <f t="shared" si="287"/>
        <v>41905.165972222225</v>
      </c>
      <c r="U3633">
        <f t="shared" si="288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9"/>
        <v>20</v>
      </c>
      <c r="P3634">
        <f t="shared" si="285"/>
        <v>100</v>
      </c>
      <c r="Q3634" s="11" t="s">
        <v>8315</v>
      </c>
      <c r="R3634" t="s">
        <v>8357</v>
      </c>
      <c r="S3634" s="15">
        <f t="shared" si="286"/>
        <v>41946.936909722222</v>
      </c>
      <c r="T3634" s="15">
        <f t="shared" si="287"/>
        <v>41966.936909722222</v>
      </c>
      <c r="U3634">
        <f t="shared" si="288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9"/>
        <v>35</v>
      </c>
      <c r="P3635">
        <f t="shared" si="285"/>
        <v>56.84</v>
      </c>
      <c r="Q3635" s="11" t="s">
        <v>8315</v>
      </c>
      <c r="R3635" t="s">
        <v>8357</v>
      </c>
      <c r="S3635" s="15">
        <f t="shared" si="286"/>
        <v>42649.623460648145</v>
      </c>
      <c r="T3635" s="15">
        <f t="shared" si="287"/>
        <v>42693.041666666672</v>
      </c>
      <c r="U3635">
        <f t="shared" si="288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9"/>
        <v>4</v>
      </c>
      <c r="P3636">
        <f t="shared" si="285"/>
        <v>176.94</v>
      </c>
      <c r="Q3636" s="11" t="s">
        <v>8315</v>
      </c>
      <c r="R3636" t="s">
        <v>8357</v>
      </c>
      <c r="S3636" s="15">
        <f t="shared" si="286"/>
        <v>42701.166365740741</v>
      </c>
      <c r="T3636" s="15">
        <f t="shared" si="287"/>
        <v>42749.165972222225</v>
      </c>
      <c r="U3636">
        <f t="shared" si="288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9"/>
        <v>36</v>
      </c>
      <c r="P3637">
        <f t="shared" si="285"/>
        <v>127.6</v>
      </c>
      <c r="Q3637" s="11" t="s">
        <v>8315</v>
      </c>
      <c r="R3637" t="s">
        <v>8357</v>
      </c>
      <c r="S3637" s="15">
        <f t="shared" si="286"/>
        <v>42450.88282407407</v>
      </c>
      <c r="T3637" s="15">
        <f t="shared" si="287"/>
        <v>42480.88282407407</v>
      </c>
      <c r="U3637">
        <f t="shared" si="288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9"/>
        <v>0</v>
      </c>
      <c r="P3638">
        <f t="shared" si="285"/>
        <v>0</v>
      </c>
      <c r="Q3638" s="11" t="s">
        <v>8315</v>
      </c>
      <c r="R3638" t="s">
        <v>8357</v>
      </c>
      <c r="S3638" s="15">
        <f t="shared" si="286"/>
        <v>42226.694780092599</v>
      </c>
      <c r="T3638" s="15">
        <f t="shared" si="287"/>
        <v>42261.694780092599</v>
      </c>
      <c r="U3638">
        <f t="shared" si="288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9"/>
        <v>31</v>
      </c>
      <c r="P3639">
        <f t="shared" si="285"/>
        <v>66.14</v>
      </c>
      <c r="Q3639" s="11" t="s">
        <v>8315</v>
      </c>
      <c r="R3639" t="s">
        <v>8357</v>
      </c>
      <c r="S3639" s="15">
        <f t="shared" si="286"/>
        <v>41975.700636574074</v>
      </c>
      <c r="T3639" s="15">
        <f t="shared" si="287"/>
        <v>42005.700636574074</v>
      </c>
      <c r="U3639">
        <f t="shared" si="288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9"/>
        <v>7</v>
      </c>
      <c r="P3640">
        <f t="shared" si="285"/>
        <v>108</v>
      </c>
      <c r="Q3640" s="11" t="s">
        <v>8315</v>
      </c>
      <c r="R3640" t="s">
        <v>8357</v>
      </c>
      <c r="S3640" s="15">
        <f t="shared" si="286"/>
        <v>42053.672824074078</v>
      </c>
      <c r="T3640" s="15">
        <f t="shared" si="287"/>
        <v>42113.631157407406</v>
      </c>
      <c r="U3640">
        <f t="shared" si="288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9"/>
        <v>0</v>
      </c>
      <c r="P3641">
        <f t="shared" si="285"/>
        <v>1</v>
      </c>
      <c r="Q3641" s="11" t="s">
        <v>8315</v>
      </c>
      <c r="R3641" t="s">
        <v>8357</v>
      </c>
      <c r="S3641" s="15">
        <f t="shared" si="286"/>
        <v>42590.677152777775</v>
      </c>
      <c r="T3641" s="15">
        <f t="shared" si="287"/>
        <v>42650.632638888885</v>
      </c>
      <c r="U3641">
        <f t="shared" si="288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9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6"/>
        <v>42104.781597222223</v>
      </c>
      <c r="T3642" s="15">
        <f t="shared" si="287"/>
        <v>42134.781597222223</v>
      </c>
      <c r="U3642">
        <f t="shared" si="288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9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6"/>
        <v>41899.627071759263</v>
      </c>
      <c r="T3643" s="15">
        <f t="shared" si="287"/>
        <v>41917.208333333336</v>
      </c>
      <c r="U3643">
        <f t="shared" si="288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9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6"/>
        <v>42297.816284722227</v>
      </c>
      <c r="T3644" s="15">
        <f t="shared" si="287"/>
        <v>42338.708333333328</v>
      </c>
      <c r="U3644">
        <f t="shared" si="288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9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6"/>
        <v>42285.143969907411</v>
      </c>
      <c r="T3645" s="15">
        <f t="shared" si="287"/>
        <v>42325.185636574075</v>
      </c>
      <c r="U3645">
        <f t="shared" si="288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9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6"/>
        <v>42409.241747685184</v>
      </c>
      <c r="T3646" s="15">
        <f t="shared" si="287"/>
        <v>42437.207638888889</v>
      </c>
      <c r="U3646">
        <f t="shared" si="288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9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6"/>
        <v>42665.970347222217</v>
      </c>
      <c r="T3647" s="15">
        <f t="shared" si="287"/>
        <v>42696.012013888889</v>
      </c>
      <c r="U3647">
        <f t="shared" si="288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9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6"/>
        <v>42140.421319444446</v>
      </c>
      <c r="T3648" s="15">
        <f t="shared" si="287"/>
        <v>42171.979166666672</v>
      </c>
      <c r="U3648">
        <f t="shared" si="288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9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6"/>
        <v>42598.749155092592</v>
      </c>
      <c r="T3649" s="15">
        <f t="shared" si="287"/>
        <v>42643.749155092592</v>
      </c>
      <c r="U3649">
        <f t="shared" si="288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9"/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6"/>
        <v>41887.292187500003</v>
      </c>
      <c r="T3650" s="15">
        <f t="shared" si="287"/>
        <v>41917.292187500003</v>
      </c>
      <c r="U3650">
        <f t="shared" si="288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ref="P3651:P3714" si="290">IFERROR(ROUND(E3651/L3651,2),0)</f>
        <v>97.5</v>
      </c>
      <c r="Q3651" s="11" t="s">
        <v>8315</v>
      </c>
      <c r="R3651" t="s">
        <v>8316</v>
      </c>
      <c r="S3651" s="15">
        <f t="shared" ref="S3651:S3714" si="291">(((J3651/60)/60)/24)+DATE(1970,1,1)</f>
        <v>41780.712893518517</v>
      </c>
      <c r="T3651" s="15">
        <f t="shared" ref="T3651:T3714" si="292">(((I3651/60)/60)/24)+DATE(1970,1,1)</f>
        <v>41806.712893518517</v>
      </c>
      <c r="U3651">
        <f t="shared" ref="U3651:U3714" si="293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1" t="s">
        <v>8315</v>
      </c>
      <c r="R3652" t="s">
        <v>8316</v>
      </c>
      <c r="S3652" s="15">
        <f t="shared" si="291"/>
        <v>42381.478981481487</v>
      </c>
      <c r="T3652" s="15">
        <f t="shared" si="292"/>
        <v>42402.478981481487</v>
      </c>
      <c r="U3652">
        <f t="shared" si="293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1" t="s">
        <v>8315</v>
      </c>
      <c r="R3653" t="s">
        <v>8316</v>
      </c>
      <c r="S3653" s="15">
        <f t="shared" si="291"/>
        <v>41828.646319444444</v>
      </c>
      <c r="T3653" s="15">
        <f t="shared" si="292"/>
        <v>41861.665972222225</v>
      </c>
      <c r="U3653">
        <f t="shared" si="293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1" t="s">
        <v>8315</v>
      </c>
      <c r="R3654" t="s">
        <v>8316</v>
      </c>
      <c r="S3654" s="15">
        <f t="shared" si="291"/>
        <v>42596.644699074073</v>
      </c>
      <c r="T3654" s="15">
        <f t="shared" si="292"/>
        <v>42607.165972222225</v>
      </c>
      <c r="U3654">
        <f t="shared" si="293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1" t="s">
        <v>8315</v>
      </c>
      <c r="R3655" t="s">
        <v>8316</v>
      </c>
      <c r="S3655" s="15">
        <f t="shared" si="291"/>
        <v>42191.363506944443</v>
      </c>
      <c r="T3655" s="15">
        <f t="shared" si="292"/>
        <v>42221.363506944443</v>
      </c>
      <c r="U3655">
        <f t="shared" si="293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1" t="s">
        <v>8315</v>
      </c>
      <c r="R3656" t="s">
        <v>8316</v>
      </c>
      <c r="S3656" s="15">
        <f t="shared" si="291"/>
        <v>42440.416504629626</v>
      </c>
      <c r="T3656" s="15">
        <f t="shared" si="292"/>
        <v>42463.708333333328</v>
      </c>
      <c r="U3656">
        <f t="shared" si="293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1" t="s">
        <v>8315</v>
      </c>
      <c r="R3657" t="s">
        <v>8316</v>
      </c>
      <c r="S3657" s="15">
        <f t="shared" si="291"/>
        <v>42173.803217592591</v>
      </c>
      <c r="T3657" s="15">
        <f t="shared" si="292"/>
        <v>42203.290972222225</v>
      </c>
      <c r="U3657">
        <f t="shared" si="293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1" t="s">
        <v>8315</v>
      </c>
      <c r="R3658" t="s">
        <v>8316</v>
      </c>
      <c r="S3658" s="15">
        <f t="shared" si="291"/>
        <v>42737.910138888896</v>
      </c>
      <c r="T3658" s="15">
        <f t="shared" si="292"/>
        <v>42767.957638888889</v>
      </c>
      <c r="U3658">
        <f t="shared" si="293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1" t="s">
        <v>8315</v>
      </c>
      <c r="R3659" t="s">
        <v>8316</v>
      </c>
      <c r="S3659" s="15">
        <f t="shared" si="291"/>
        <v>42499.629849537043</v>
      </c>
      <c r="T3659" s="15">
        <f t="shared" si="292"/>
        <v>42522.904166666667</v>
      </c>
      <c r="U3659">
        <f t="shared" si="293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1" t="s">
        <v>8315</v>
      </c>
      <c r="R3660" t="s">
        <v>8316</v>
      </c>
      <c r="S3660" s="15">
        <f t="shared" si="291"/>
        <v>41775.858564814815</v>
      </c>
      <c r="T3660" s="15">
        <f t="shared" si="292"/>
        <v>41822.165972222225</v>
      </c>
      <c r="U3660">
        <f t="shared" si="293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1" t="s">
        <v>8315</v>
      </c>
      <c r="R3661" t="s">
        <v>8316</v>
      </c>
      <c r="S3661" s="15">
        <f t="shared" si="291"/>
        <v>42055.277199074073</v>
      </c>
      <c r="T3661" s="15">
        <f t="shared" si="292"/>
        <v>42082.610416666663</v>
      </c>
      <c r="U3661">
        <f t="shared" si="293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1" t="s">
        <v>8315</v>
      </c>
      <c r="R3662" t="s">
        <v>8316</v>
      </c>
      <c r="S3662" s="15">
        <f t="shared" si="291"/>
        <v>41971.881076388891</v>
      </c>
      <c r="T3662" s="15">
        <f t="shared" si="292"/>
        <v>41996.881076388891</v>
      </c>
      <c r="U3662">
        <f t="shared" si="293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1" t="s">
        <v>8315</v>
      </c>
      <c r="R3663" t="s">
        <v>8316</v>
      </c>
      <c r="S3663" s="15">
        <f t="shared" si="291"/>
        <v>42447.896666666667</v>
      </c>
      <c r="T3663" s="15">
        <f t="shared" si="292"/>
        <v>42470.166666666672</v>
      </c>
      <c r="U3663">
        <f t="shared" si="293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1" t="s">
        <v>8315</v>
      </c>
      <c r="R3664" t="s">
        <v>8316</v>
      </c>
      <c r="S3664" s="15">
        <f t="shared" si="291"/>
        <v>42064.220069444447</v>
      </c>
      <c r="T3664" s="15">
        <f t="shared" si="292"/>
        <v>42094.178402777776</v>
      </c>
      <c r="U3664">
        <f t="shared" si="293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1" t="s">
        <v>8315</v>
      </c>
      <c r="R3665" t="s">
        <v>8316</v>
      </c>
      <c r="S3665" s="15">
        <f t="shared" si="291"/>
        <v>42665.451736111107</v>
      </c>
      <c r="T3665" s="15">
        <f t="shared" si="292"/>
        <v>42725.493402777778</v>
      </c>
      <c r="U3665">
        <f t="shared" si="293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1" t="s">
        <v>8315</v>
      </c>
      <c r="R3666" t="s">
        <v>8316</v>
      </c>
      <c r="S3666" s="15">
        <f t="shared" si="291"/>
        <v>42523.248715277776</v>
      </c>
      <c r="T3666" s="15">
        <f t="shared" si="292"/>
        <v>42537.248715277776</v>
      </c>
      <c r="U3666">
        <f t="shared" si="293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1" t="s">
        <v>8315</v>
      </c>
      <c r="R3667" t="s">
        <v>8316</v>
      </c>
      <c r="S3667" s="15">
        <f t="shared" si="291"/>
        <v>42294.808124999996</v>
      </c>
      <c r="T3667" s="15">
        <f t="shared" si="292"/>
        <v>42305.829166666663</v>
      </c>
      <c r="U3667">
        <f t="shared" si="293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1" t="s">
        <v>8315</v>
      </c>
      <c r="R3668" t="s">
        <v>8316</v>
      </c>
      <c r="S3668" s="15">
        <f t="shared" si="291"/>
        <v>41822.90488425926</v>
      </c>
      <c r="T3668" s="15">
        <f t="shared" si="292"/>
        <v>41844.291666666664</v>
      </c>
      <c r="U3668">
        <f t="shared" si="293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1" t="s">
        <v>8315</v>
      </c>
      <c r="R3669" t="s">
        <v>8316</v>
      </c>
      <c r="S3669" s="15">
        <f t="shared" si="291"/>
        <v>42173.970127314817</v>
      </c>
      <c r="T3669" s="15">
        <f t="shared" si="292"/>
        <v>42203.970127314817</v>
      </c>
      <c r="U3669">
        <f t="shared" si="293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1" t="s">
        <v>8315</v>
      </c>
      <c r="R3670" t="s">
        <v>8316</v>
      </c>
      <c r="S3670" s="15">
        <f t="shared" si="291"/>
        <v>42185.556157407409</v>
      </c>
      <c r="T3670" s="15">
        <f t="shared" si="292"/>
        <v>42208.772916666669</v>
      </c>
      <c r="U3670">
        <f t="shared" si="293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1" t="s">
        <v>8315</v>
      </c>
      <c r="R3671" t="s">
        <v>8316</v>
      </c>
      <c r="S3671" s="15">
        <f t="shared" si="291"/>
        <v>42136.675196759257</v>
      </c>
      <c r="T3671" s="15">
        <f t="shared" si="292"/>
        <v>42166.675196759257</v>
      </c>
      <c r="U3671">
        <f t="shared" si="293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1" t="s">
        <v>8315</v>
      </c>
      <c r="R3672" t="s">
        <v>8316</v>
      </c>
      <c r="S3672" s="15">
        <f t="shared" si="291"/>
        <v>42142.514016203699</v>
      </c>
      <c r="T3672" s="15">
        <f t="shared" si="292"/>
        <v>42155.958333333328</v>
      </c>
      <c r="U3672">
        <f t="shared" si="293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1" t="s">
        <v>8315</v>
      </c>
      <c r="R3673" t="s">
        <v>8316</v>
      </c>
      <c r="S3673" s="15">
        <f t="shared" si="291"/>
        <v>41820.62809027778</v>
      </c>
      <c r="T3673" s="15">
        <f t="shared" si="292"/>
        <v>41841.165972222225</v>
      </c>
      <c r="U3673">
        <f t="shared" si="293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1" t="s">
        <v>8315</v>
      </c>
      <c r="R3674" t="s">
        <v>8316</v>
      </c>
      <c r="S3674" s="15">
        <f t="shared" si="291"/>
        <v>41878.946574074071</v>
      </c>
      <c r="T3674" s="15">
        <f t="shared" si="292"/>
        <v>41908.946574074071</v>
      </c>
      <c r="U3674">
        <f t="shared" si="293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1" t="s">
        <v>8315</v>
      </c>
      <c r="R3675" t="s">
        <v>8316</v>
      </c>
      <c r="S3675" s="15">
        <f t="shared" si="291"/>
        <v>41914.295104166667</v>
      </c>
      <c r="T3675" s="15">
        <f t="shared" si="292"/>
        <v>41948.536111111112</v>
      </c>
      <c r="U3675">
        <f t="shared" si="293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1" t="s">
        <v>8315</v>
      </c>
      <c r="R3676" t="s">
        <v>8316</v>
      </c>
      <c r="S3676" s="15">
        <f t="shared" si="291"/>
        <v>42556.873020833329</v>
      </c>
      <c r="T3676" s="15">
        <f t="shared" si="292"/>
        <v>42616.873020833329</v>
      </c>
      <c r="U3676">
        <f t="shared" si="293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1" t="s">
        <v>8315</v>
      </c>
      <c r="R3677" t="s">
        <v>8316</v>
      </c>
      <c r="S3677" s="15">
        <f t="shared" si="291"/>
        <v>42493.597013888888</v>
      </c>
      <c r="T3677" s="15">
        <f t="shared" si="292"/>
        <v>42505.958333333328</v>
      </c>
      <c r="U3677">
        <f t="shared" si="293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1" t="s">
        <v>8315</v>
      </c>
      <c r="R3678" t="s">
        <v>8316</v>
      </c>
      <c r="S3678" s="15">
        <f t="shared" si="291"/>
        <v>41876.815787037034</v>
      </c>
      <c r="T3678" s="15">
        <f t="shared" si="292"/>
        <v>41894.815787037034</v>
      </c>
      <c r="U3678">
        <f t="shared" si="293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94">ROUND(E3679/D3679*100,0)</f>
        <v>103</v>
      </c>
      <c r="P3679">
        <f t="shared" si="290"/>
        <v>62.05</v>
      </c>
      <c r="Q3679" s="11" t="s">
        <v>8315</v>
      </c>
      <c r="R3679" t="s">
        <v>8316</v>
      </c>
      <c r="S3679" s="15">
        <f t="shared" si="291"/>
        <v>41802.574282407404</v>
      </c>
      <c r="T3679" s="15">
        <f t="shared" si="292"/>
        <v>41823.165972222225</v>
      </c>
      <c r="U3679">
        <f t="shared" si="293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4"/>
        <v>103</v>
      </c>
      <c r="P3680">
        <f t="shared" si="290"/>
        <v>66.13</v>
      </c>
      <c r="Q3680" s="11" t="s">
        <v>8315</v>
      </c>
      <c r="R3680" t="s">
        <v>8316</v>
      </c>
      <c r="S3680" s="15">
        <f t="shared" si="291"/>
        <v>42120.531226851846</v>
      </c>
      <c r="T3680" s="15">
        <f t="shared" si="292"/>
        <v>42155.531226851846</v>
      </c>
      <c r="U3680">
        <f t="shared" si="293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4"/>
        <v>110</v>
      </c>
      <c r="P3681">
        <f t="shared" si="290"/>
        <v>73.400000000000006</v>
      </c>
      <c r="Q3681" s="11" t="s">
        <v>8315</v>
      </c>
      <c r="R3681" t="s">
        <v>8316</v>
      </c>
      <c r="S3681" s="15">
        <f t="shared" si="291"/>
        <v>41786.761354166665</v>
      </c>
      <c r="T3681" s="15">
        <f t="shared" si="292"/>
        <v>41821.207638888889</v>
      </c>
      <c r="U3681">
        <f t="shared" si="293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4"/>
        <v>113</v>
      </c>
      <c r="P3682">
        <f t="shared" si="290"/>
        <v>99.5</v>
      </c>
      <c r="Q3682" s="11" t="s">
        <v>8315</v>
      </c>
      <c r="R3682" t="s">
        <v>8316</v>
      </c>
      <c r="S3682" s="15">
        <f t="shared" si="291"/>
        <v>42627.454097222217</v>
      </c>
      <c r="T3682" s="15">
        <f t="shared" si="292"/>
        <v>42648.454097222217</v>
      </c>
      <c r="U3682">
        <f t="shared" si="293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4"/>
        <v>112</v>
      </c>
      <c r="P3683">
        <f t="shared" si="290"/>
        <v>62.17</v>
      </c>
      <c r="Q3683" s="11" t="s">
        <v>8315</v>
      </c>
      <c r="R3683" t="s">
        <v>8316</v>
      </c>
      <c r="S3683" s="15">
        <f t="shared" si="291"/>
        <v>42374.651504629626</v>
      </c>
      <c r="T3683" s="15">
        <f t="shared" si="292"/>
        <v>42384.651504629626</v>
      </c>
      <c r="U3683">
        <f t="shared" si="293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4"/>
        <v>139</v>
      </c>
      <c r="P3684">
        <f t="shared" si="290"/>
        <v>62.33</v>
      </c>
      <c r="Q3684" s="11" t="s">
        <v>8315</v>
      </c>
      <c r="R3684" t="s">
        <v>8316</v>
      </c>
      <c r="S3684" s="15">
        <f t="shared" si="291"/>
        <v>41772.685393518521</v>
      </c>
      <c r="T3684" s="15">
        <f t="shared" si="292"/>
        <v>41806.290972222225</v>
      </c>
      <c r="U3684">
        <f t="shared" si="293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4"/>
        <v>111</v>
      </c>
      <c r="P3685">
        <f t="shared" si="290"/>
        <v>58.79</v>
      </c>
      <c r="Q3685" s="11" t="s">
        <v>8315</v>
      </c>
      <c r="R3685" t="s">
        <v>8316</v>
      </c>
      <c r="S3685" s="15">
        <f t="shared" si="291"/>
        <v>42633.116851851853</v>
      </c>
      <c r="T3685" s="15">
        <f t="shared" si="292"/>
        <v>42663.116851851853</v>
      </c>
      <c r="U3685">
        <f t="shared" si="293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4"/>
        <v>139</v>
      </c>
      <c r="P3686">
        <f t="shared" si="290"/>
        <v>45.35</v>
      </c>
      <c r="Q3686" s="11" t="s">
        <v>8315</v>
      </c>
      <c r="R3686" t="s">
        <v>8316</v>
      </c>
      <c r="S3686" s="15">
        <f t="shared" si="291"/>
        <v>42219.180393518516</v>
      </c>
      <c r="T3686" s="15">
        <f t="shared" si="292"/>
        <v>42249.180393518516</v>
      </c>
      <c r="U3686">
        <f t="shared" si="293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4"/>
        <v>106</v>
      </c>
      <c r="P3687">
        <f t="shared" si="290"/>
        <v>41.94</v>
      </c>
      <c r="Q3687" s="11" t="s">
        <v>8315</v>
      </c>
      <c r="R3687" t="s">
        <v>8316</v>
      </c>
      <c r="S3687" s="15">
        <f t="shared" si="291"/>
        <v>41753.593275462961</v>
      </c>
      <c r="T3687" s="15">
        <f t="shared" si="292"/>
        <v>41778.875</v>
      </c>
      <c r="U3687">
        <f t="shared" si="293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4"/>
        <v>101</v>
      </c>
      <c r="P3688">
        <f t="shared" si="290"/>
        <v>59.17</v>
      </c>
      <c r="Q3688" s="11" t="s">
        <v>8315</v>
      </c>
      <c r="R3688" t="s">
        <v>8316</v>
      </c>
      <c r="S3688" s="15">
        <f t="shared" si="291"/>
        <v>42230.662731481483</v>
      </c>
      <c r="T3688" s="15">
        <f t="shared" si="292"/>
        <v>42245.165972222225</v>
      </c>
      <c r="U3688">
        <f t="shared" si="293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4"/>
        <v>100</v>
      </c>
      <c r="P3689">
        <f t="shared" si="290"/>
        <v>200.49</v>
      </c>
      <c r="Q3689" s="11" t="s">
        <v>8315</v>
      </c>
      <c r="R3689" t="s">
        <v>8316</v>
      </c>
      <c r="S3689" s="15">
        <f t="shared" si="291"/>
        <v>41787.218229166669</v>
      </c>
      <c r="T3689" s="15">
        <f t="shared" si="292"/>
        <v>41817.218229166669</v>
      </c>
      <c r="U3689">
        <f t="shared" si="293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4"/>
        <v>109</v>
      </c>
      <c r="P3690">
        <f t="shared" si="290"/>
        <v>83.97</v>
      </c>
      <c r="Q3690" s="11" t="s">
        <v>8315</v>
      </c>
      <c r="R3690" t="s">
        <v>8316</v>
      </c>
      <c r="S3690" s="15">
        <f t="shared" si="291"/>
        <v>41829.787083333329</v>
      </c>
      <c r="T3690" s="15">
        <f t="shared" si="292"/>
        <v>41859.787083333329</v>
      </c>
      <c r="U3690">
        <f t="shared" si="293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4"/>
        <v>118</v>
      </c>
      <c r="P3691">
        <f t="shared" si="290"/>
        <v>57.26</v>
      </c>
      <c r="Q3691" s="11" t="s">
        <v>8315</v>
      </c>
      <c r="R3691" t="s">
        <v>8316</v>
      </c>
      <c r="S3691" s="15">
        <f t="shared" si="291"/>
        <v>42147.826840277776</v>
      </c>
      <c r="T3691" s="15">
        <f t="shared" si="292"/>
        <v>42176.934027777781</v>
      </c>
      <c r="U3691">
        <f t="shared" si="293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4"/>
        <v>120</v>
      </c>
      <c r="P3692">
        <f t="shared" si="290"/>
        <v>58.06</v>
      </c>
      <c r="Q3692" s="11" t="s">
        <v>8315</v>
      </c>
      <c r="R3692" t="s">
        <v>8316</v>
      </c>
      <c r="S3692" s="15">
        <f t="shared" si="291"/>
        <v>41940.598182870373</v>
      </c>
      <c r="T3692" s="15">
        <f t="shared" si="292"/>
        <v>41970.639849537038</v>
      </c>
      <c r="U3692">
        <f t="shared" si="293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4"/>
        <v>128</v>
      </c>
      <c r="P3693">
        <f t="shared" si="290"/>
        <v>186.8</v>
      </c>
      <c r="Q3693" s="11" t="s">
        <v>8315</v>
      </c>
      <c r="R3693" t="s">
        <v>8316</v>
      </c>
      <c r="S3693" s="15">
        <f t="shared" si="291"/>
        <v>42020.700567129628</v>
      </c>
      <c r="T3693" s="15">
        <f t="shared" si="292"/>
        <v>42065.207638888889</v>
      </c>
      <c r="U3693">
        <f t="shared" si="293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4"/>
        <v>126</v>
      </c>
      <c r="P3694">
        <f t="shared" si="290"/>
        <v>74.12</v>
      </c>
      <c r="Q3694" s="11" t="s">
        <v>8315</v>
      </c>
      <c r="R3694" t="s">
        <v>8316</v>
      </c>
      <c r="S3694" s="15">
        <f t="shared" si="291"/>
        <v>41891.96503472222</v>
      </c>
      <c r="T3694" s="15">
        <f t="shared" si="292"/>
        <v>41901</v>
      </c>
      <c r="U3694">
        <f t="shared" si="293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4"/>
        <v>129</v>
      </c>
      <c r="P3695">
        <f t="shared" si="290"/>
        <v>30.71</v>
      </c>
      <c r="Q3695" s="11" t="s">
        <v>8315</v>
      </c>
      <c r="R3695" t="s">
        <v>8316</v>
      </c>
      <c r="S3695" s="15">
        <f t="shared" si="291"/>
        <v>42309.191307870366</v>
      </c>
      <c r="T3695" s="15">
        <f t="shared" si="292"/>
        <v>42338.9375</v>
      </c>
      <c r="U3695">
        <f t="shared" si="293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4"/>
        <v>107</v>
      </c>
      <c r="P3696">
        <f t="shared" si="290"/>
        <v>62.67</v>
      </c>
      <c r="Q3696" s="11" t="s">
        <v>8315</v>
      </c>
      <c r="R3696" t="s">
        <v>8316</v>
      </c>
      <c r="S3696" s="15">
        <f t="shared" si="291"/>
        <v>42490.133877314816</v>
      </c>
      <c r="T3696" s="15">
        <f t="shared" si="292"/>
        <v>42527.083333333328</v>
      </c>
      <c r="U3696">
        <f t="shared" si="293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4"/>
        <v>100</v>
      </c>
      <c r="P3697">
        <f t="shared" si="290"/>
        <v>121.36</v>
      </c>
      <c r="Q3697" s="11" t="s">
        <v>8315</v>
      </c>
      <c r="R3697" t="s">
        <v>8316</v>
      </c>
      <c r="S3697" s="15">
        <f t="shared" si="291"/>
        <v>41995.870486111111</v>
      </c>
      <c r="T3697" s="15">
        <f t="shared" si="292"/>
        <v>42015.870486111111</v>
      </c>
      <c r="U3697">
        <f t="shared" si="293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4"/>
        <v>155</v>
      </c>
      <c r="P3698">
        <f t="shared" si="290"/>
        <v>39.74</v>
      </c>
      <c r="Q3698" s="11" t="s">
        <v>8315</v>
      </c>
      <c r="R3698" t="s">
        <v>8316</v>
      </c>
      <c r="S3698" s="15">
        <f t="shared" si="291"/>
        <v>41988.617083333331</v>
      </c>
      <c r="T3698" s="15">
        <f t="shared" si="292"/>
        <v>42048.617083333331</v>
      </c>
      <c r="U3698">
        <f t="shared" si="293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4"/>
        <v>108</v>
      </c>
      <c r="P3699">
        <f t="shared" si="290"/>
        <v>72</v>
      </c>
      <c r="Q3699" s="11" t="s">
        <v>8315</v>
      </c>
      <c r="R3699" t="s">
        <v>8316</v>
      </c>
      <c r="S3699" s="15">
        <f t="shared" si="291"/>
        <v>42479.465833333335</v>
      </c>
      <c r="T3699" s="15">
        <f t="shared" si="292"/>
        <v>42500.465833333335</v>
      </c>
      <c r="U3699">
        <f t="shared" si="293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4"/>
        <v>111</v>
      </c>
      <c r="P3700">
        <f t="shared" si="290"/>
        <v>40.630000000000003</v>
      </c>
      <c r="Q3700" s="11" t="s">
        <v>8315</v>
      </c>
      <c r="R3700" t="s">
        <v>8316</v>
      </c>
      <c r="S3700" s="15">
        <f t="shared" si="291"/>
        <v>42401.806562500002</v>
      </c>
      <c r="T3700" s="15">
        <f t="shared" si="292"/>
        <v>42431.806562500002</v>
      </c>
      <c r="U3700">
        <f t="shared" si="293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4"/>
        <v>101</v>
      </c>
      <c r="P3701">
        <f t="shared" si="290"/>
        <v>63</v>
      </c>
      <c r="Q3701" s="11" t="s">
        <v>8315</v>
      </c>
      <c r="R3701" t="s">
        <v>8316</v>
      </c>
      <c r="S3701" s="15">
        <f t="shared" si="291"/>
        <v>41897.602037037039</v>
      </c>
      <c r="T3701" s="15">
        <f t="shared" si="292"/>
        <v>41927.602037037039</v>
      </c>
      <c r="U3701">
        <f t="shared" si="293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4"/>
        <v>121</v>
      </c>
      <c r="P3702">
        <f t="shared" si="290"/>
        <v>33.67</v>
      </c>
      <c r="Q3702" s="11" t="s">
        <v>8315</v>
      </c>
      <c r="R3702" t="s">
        <v>8316</v>
      </c>
      <c r="S3702" s="15">
        <f t="shared" si="291"/>
        <v>41882.585648148146</v>
      </c>
      <c r="T3702" s="15">
        <f t="shared" si="292"/>
        <v>41912.666666666664</v>
      </c>
      <c r="U3702">
        <f t="shared" si="293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4"/>
        <v>100</v>
      </c>
      <c r="P3703">
        <f t="shared" si="290"/>
        <v>38.590000000000003</v>
      </c>
      <c r="Q3703" s="11" t="s">
        <v>8315</v>
      </c>
      <c r="R3703" t="s">
        <v>8316</v>
      </c>
      <c r="S3703" s="15">
        <f t="shared" si="291"/>
        <v>42129.541585648149</v>
      </c>
      <c r="T3703" s="15">
        <f t="shared" si="292"/>
        <v>42159.541585648149</v>
      </c>
      <c r="U3703">
        <f t="shared" si="293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4"/>
        <v>109</v>
      </c>
      <c r="P3704">
        <f t="shared" si="290"/>
        <v>155.94999999999999</v>
      </c>
      <c r="Q3704" s="11" t="s">
        <v>8315</v>
      </c>
      <c r="R3704" t="s">
        <v>8316</v>
      </c>
      <c r="S3704" s="15">
        <f t="shared" si="291"/>
        <v>42524.53800925926</v>
      </c>
      <c r="T3704" s="15">
        <f t="shared" si="292"/>
        <v>42561.957638888889</v>
      </c>
      <c r="U3704">
        <f t="shared" si="293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4"/>
        <v>123</v>
      </c>
      <c r="P3705">
        <f t="shared" si="290"/>
        <v>43.2</v>
      </c>
      <c r="Q3705" s="11" t="s">
        <v>8315</v>
      </c>
      <c r="R3705" t="s">
        <v>8316</v>
      </c>
      <c r="S3705" s="15">
        <f t="shared" si="291"/>
        <v>42556.504490740743</v>
      </c>
      <c r="T3705" s="15">
        <f t="shared" si="292"/>
        <v>42595.290972222225</v>
      </c>
      <c r="U3705">
        <f t="shared" si="293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4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91"/>
        <v>42461.689745370371</v>
      </c>
      <c r="T3706" s="15">
        <f t="shared" si="292"/>
        <v>42521.689745370371</v>
      </c>
      <c r="U3706">
        <f t="shared" si="293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4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91"/>
        <v>41792.542986111112</v>
      </c>
      <c r="T3707" s="15">
        <f t="shared" si="292"/>
        <v>41813.75</v>
      </c>
      <c r="U3707">
        <f t="shared" si="293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4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91"/>
        <v>41879.913761574076</v>
      </c>
      <c r="T3708" s="15">
        <f t="shared" si="292"/>
        <v>41894.913761574076</v>
      </c>
      <c r="U3708">
        <f t="shared" si="293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4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91"/>
        <v>42552.048356481479</v>
      </c>
      <c r="T3709" s="15">
        <f t="shared" si="292"/>
        <v>42573.226388888885</v>
      </c>
      <c r="U3709">
        <f t="shared" si="293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4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91"/>
        <v>41810.142199074071</v>
      </c>
      <c r="T3710" s="15">
        <f t="shared" si="292"/>
        <v>41824.142199074071</v>
      </c>
      <c r="U3710">
        <f t="shared" si="293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4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91"/>
        <v>41785.707708333335</v>
      </c>
      <c r="T3711" s="15">
        <f t="shared" si="292"/>
        <v>41815.707708333335</v>
      </c>
      <c r="U3711">
        <f t="shared" si="293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4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91"/>
        <v>42072.576249999998</v>
      </c>
      <c r="T3712" s="15">
        <f t="shared" si="292"/>
        <v>42097.576249999998</v>
      </c>
      <c r="U3712">
        <f t="shared" si="293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4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91"/>
        <v>41779.724224537036</v>
      </c>
      <c r="T3713" s="15">
        <f t="shared" si="292"/>
        <v>41805.666666666664</v>
      </c>
      <c r="U3713">
        <f t="shared" si="293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4"/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91"/>
        <v>42134.172071759262</v>
      </c>
      <c r="T3714" s="15">
        <f t="shared" si="292"/>
        <v>42155.290972222225</v>
      </c>
      <c r="U3714">
        <f t="shared" si="293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ref="P3715:P3778" si="295">IFERROR(ROUND(E3715/L3715,2),0)</f>
        <v>106.84</v>
      </c>
      <c r="Q3715" s="11" t="s">
        <v>8315</v>
      </c>
      <c r="R3715" t="s">
        <v>8316</v>
      </c>
      <c r="S3715" s="15">
        <f t="shared" ref="S3715:S3778" si="296">(((J3715/60)/60)/24)+DATE(1970,1,1)</f>
        <v>42505.738032407404</v>
      </c>
      <c r="T3715" s="15">
        <f t="shared" ref="T3715:T3778" si="297">(((I3715/60)/60)/24)+DATE(1970,1,1)</f>
        <v>42525.738032407404</v>
      </c>
      <c r="U3715">
        <f t="shared" ref="U3715:U3778" si="298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1" t="s">
        <v>8315</v>
      </c>
      <c r="R3716" t="s">
        <v>8316</v>
      </c>
      <c r="S3716" s="15">
        <f t="shared" si="296"/>
        <v>42118.556331018524</v>
      </c>
      <c r="T3716" s="15">
        <f t="shared" si="297"/>
        <v>42150.165972222225</v>
      </c>
      <c r="U3716">
        <f t="shared" si="298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1" t="s">
        <v>8315</v>
      </c>
      <c r="R3717" t="s">
        <v>8316</v>
      </c>
      <c r="S3717" s="15">
        <f t="shared" si="296"/>
        <v>42036.995590277773</v>
      </c>
      <c r="T3717" s="15">
        <f t="shared" si="297"/>
        <v>42094.536111111112</v>
      </c>
      <c r="U3717">
        <f t="shared" si="298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1" t="s">
        <v>8315</v>
      </c>
      <c r="R3718" t="s">
        <v>8316</v>
      </c>
      <c r="S3718" s="15">
        <f t="shared" si="296"/>
        <v>42360.887835648144</v>
      </c>
      <c r="T3718" s="15">
        <f t="shared" si="297"/>
        <v>42390.887835648144</v>
      </c>
      <c r="U3718">
        <f t="shared" si="298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1" t="s">
        <v>8315</v>
      </c>
      <c r="R3719" t="s">
        <v>8316</v>
      </c>
      <c r="S3719" s="15">
        <f t="shared" si="296"/>
        <v>42102.866307870368</v>
      </c>
      <c r="T3719" s="15">
        <f t="shared" si="297"/>
        <v>42133.866307870368</v>
      </c>
      <c r="U3719">
        <f t="shared" si="298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1" t="s">
        <v>8315</v>
      </c>
      <c r="R3720" t="s">
        <v>8316</v>
      </c>
      <c r="S3720" s="15">
        <f t="shared" si="296"/>
        <v>42032.716145833328</v>
      </c>
      <c r="T3720" s="15">
        <f t="shared" si="297"/>
        <v>42062.716145833328</v>
      </c>
      <c r="U3720">
        <f t="shared" si="298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1" t="s">
        <v>8315</v>
      </c>
      <c r="R3721" t="s">
        <v>8316</v>
      </c>
      <c r="S3721" s="15">
        <f t="shared" si="296"/>
        <v>42147.729930555557</v>
      </c>
      <c r="T3721" s="15">
        <f t="shared" si="297"/>
        <v>42177.729930555557</v>
      </c>
      <c r="U3721">
        <f t="shared" si="298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1" t="s">
        <v>8315</v>
      </c>
      <c r="R3722" t="s">
        <v>8316</v>
      </c>
      <c r="S3722" s="15">
        <f t="shared" si="296"/>
        <v>42165.993125000001</v>
      </c>
      <c r="T3722" s="15">
        <f t="shared" si="297"/>
        <v>42187.993125000001</v>
      </c>
      <c r="U3722">
        <f t="shared" si="298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1" t="s">
        <v>8315</v>
      </c>
      <c r="R3723" t="s">
        <v>8316</v>
      </c>
      <c r="S3723" s="15">
        <f t="shared" si="296"/>
        <v>41927.936157407406</v>
      </c>
      <c r="T3723" s="15">
        <f t="shared" si="297"/>
        <v>41948.977824074071</v>
      </c>
      <c r="U3723">
        <f t="shared" si="298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1" t="s">
        <v>8315</v>
      </c>
      <c r="R3724" t="s">
        <v>8316</v>
      </c>
      <c r="S3724" s="15">
        <f t="shared" si="296"/>
        <v>42381.671840277777</v>
      </c>
      <c r="T3724" s="15">
        <f t="shared" si="297"/>
        <v>42411.957638888889</v>
      </c>
      <c r="U3724">
        <f t="shared" si="298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1" t="s">
        <v>8315</v>
      </c>
      <c r="R3725" t="s">
        <v>8316</v>
      </c>
      <c r="S3725" s="15">
        <f t="shared" si="296"/>
        <v>41943.753032407411</v>
      </c>
      <c r="T3725" s="15">
        <f t="shared" si="297"/>
        <v>41973.794699074075</v>
      </c>
      <c r="U3725">
        <f t="shared" si="298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1" t="s">
        <v>8315</v>
      </c>
      <c r="R3726" t="s">
        <v>8316</v>
      </c>
      <c r="S3726" s="15">
        <f t="shared" si="296"/>
        <v>42465.491435185191</v>
      </c>
      <c r="T3726" s="15">
        <f t="shared" si="297"/>
        <v>42494.958333333328</v>
      </c>
      <c r="U3726">
        <f t="shared" si="298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1" t="s">
        <v>8315</v>
      </c>
      <c r="R3727" t="s">
        <v>8316</v>
      </c>
      <c r="S3727" s="15">
        <f t="shared" si="296"/>
        <v>42401.945219907408</v>
      </c>
      <c r="T3727" s="15">
        <f t="shared" si="297"/>
        <v>42418.895833333328</v>
      </c>
      <c r="U3727">
        <f t="shared" si="298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1" t="s">
        <v>8315</v>
      </c>
      <c r="R3728" t="s">
        <v>8316</v>
      </c>
      <c r="S3728" s="15">
        <f t="shared" si="296"/>
        <v>42462.140868055561</v>
      </c>
      <c r="T3728" s="15">
        <f t="shared" si="297"/>
        <v>42489.875</v>
      </c>
      <c r="U3728">
        <f t="shared" si="298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1" t="s">
        <v>8315</v>
      </c>
      <c r="R3729" t="s">
        <v>8316</v>
      </c>
      <c r="S3729" s="15">
        <f t="shared" si="296"/>
        <v>42632.348310185189</v>
      </c>
      <c r="T3729" s="15">
        <f t="shared" si="297"/>
        <v>42663.204861111109</v>
      </c>
      <c r="U3729">
        <f t="shared" si="298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1" t="s">
        <v>8315</v>
      </c>
      <c r="R3730" t="s">
        <v>8316</v>
      </c>
      <c r="S3730" s="15">
        <f t="shared" si="296"/>
        <v>42205.171018518522</v>
      </c>
      <c r="T3730" s="15">
        <f t="shared" si="297"/>
        <v>42235.171018518522</v>
      </c>
      <c r="U3730">
        <f t="shared" si="298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1" t="s">
        <v>8315</v>
      </c>
      <c r="R3731" t="s">
        <v>8316</v>
      </c>
      <c r="S3731" s="15">
        <f t="shared" si="296"/>
        <v>42041.205000000002</v>
      </c>
      <c r="T3731" s="15">
        <f t="shared" si="297"/>
        <v>42086.16333333333</v>
      </c>
      <c r="U3731">
        <f t="shared" si="298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1" t="s">
        <v>8315</v>
      </c>
      <c r="R3732" t="s">
        <v>8316</v>
      </c>
      <c r="S3732" s="15">
        <f t="shared" si="296"/>
        <v>42203.677766203706</v>
      </c>
      <c r="T3732" s="15">
        <f t="shared" si="297"/>
        <v>42233.677766203706</v>
      </c>
      <c r="U3732">
        <f t="shared" si="298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1" t="s">
        <v>8315</v>
      </c>
      <c r="R3733" t="s">
        <v>8316</v>
      </c>
      <c r="S3733" s="15">
        <f t="shared" si="296"/>
        <v>41983.752847222218</v>
      </c>
      <c r="T3733" s="15">
        <f t="shared" si="297"/>
        <v>42014.140972222223</v>
      </c>
      <c r="U3733">
        <f t="shared" si="298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1" t="s">
        <v>8315</v>
      </c>
      <c r="R3734" t="s">
        <v>8316</v>
      </c>
      <c r="S3734" s="15">
        <f t="shared" si="296"/>
        <v>41968.677465277782</v>
      </c>
      <c r="T3734" s="15">
        <f t="shared" si="297"/>
        <v>42028.5</v>
      </c>
      <c r="U3734">
        <f t="shared" si="298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1" t="s">
        <v>8315</v>
      </c>
      <c r="R3735" t="s">
        <v>8316</v>
      </c>
      <c r="S3735" s="15">
        <f t="shared" si="296"/>
        <v>42103.024398148147</v>
      </c>
      <c r="T3735" s="15">
        <f t="shared" si="297"/>
        <v>42112.9375</v>
      </c>
      <c r="U3735">
        <f t="shared" si="298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1" t="s">
        <v>8315</v>
      </c>
      <c r="R3736" t="s">
        <v>8316</v>
      </c>
      <c r="S3736" s="15">
        <f t="shared" si="296"/>
        <v>42089.901574074072</v>
      </c>
      <c r="T3736" s="15">
        <f t="shared" si="297"/>
        <v>42149.901574074072</v>
      </c>
      <c r="U3736">
        <f t="shared" si="298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1" t="s">
        <v>8315</v>
      </c>
      <c r="R3737" t="s">
        <v>8316</v>
      </c>
      <c r="S3737" s="15">
        <f t="shared" si="296"/>
        <v>42122.693159722221</v>
      </c>
      <c r="T3737" s="15">
        <f t="shared" si="297"/>
        <v>42152.693159722221</v>
      </c>
      <c r="U3737">
        <f t="shared" si="298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1" t="s">
        <v>8315</v>
      </c>
      <c r="R3738" t="s">
        <v>8316</v>
      </c>
      <c r="S3738" s="15">
        <f t="shared" si="296"/>
        <v>42048.711724537032</v>
      </c>
      <c r="T3738" s="15">
        <f t="shared" si="297"/>
        <v>42086.75</v>
      </c>
      <c r="U3738">
        <f t="shared" si="298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1" t="s">
        <v>8315</v>
      </c>
      <c r="R3739" t="s">
        <v>8316</v>
      </c>
      <c r="S3739" s="15">
        <f t="shared" si="296"/>
        <v>42297.691006944442</v>
      </c>
      <c r="T3739" s="15">
        <f t="shared" si="297"/>
        <v>42320.290972222225</v>
      </c>
      <c r="U3739">
        <f t="shared" si="298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1" t="s">
        <v>8315</v>
      </c>
      <c r="R3740" t="s">
        <v>8316</v>
      </c>
      <c r="S3740" s="15">
        <f t="shared" si="296"/>
        <v>41813.938715277778</v>
      </c>
      <c r="T3740" s="15">
        <f t="shared" si="297"/>
        <v>41835.916666666664</v>
      </c>
      <c r="U3740">
        <f t="shared" si="298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1" t="s">
        <v>8315</v>
      </c>
      <c r="R3741" t="s">
        <v>8316</v>
      </c>
      <c r="S3741" s="15">
        <f t="shared" si="296"/>
        <v>42548.449861111112</v>
      </c>
      <c r="T3741" s="15">
        <f t="shared" si="297"/>
        <v>42568.449861111112</v>
      </c>
      <c r="U3741">
        <f t="shared" si="298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1" t="s">
        <v>8315</v>
      </c>
      <c r="R3742" t="s">
        <v>8316</v>
      </c>
      <c r="S3742" s="15">
        <f t="shared" si="296"/>
        <v>41833.089756944442</v>
      </c>
      <c r="T3742" s="15">
        <f t="shared" si="297"/>
        <v>41863.079143518517</v>
      </c>
      <c r="U3742">
        <f t="shared" si="298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99">ROUND(E3743/D3743*100,0)</f>
        <v>0</v>
      </c>
      <c r="P3743">
        <f t="shared" si="295"/>
        <v>0</v>
      </c>
      <c r="Q3743" s="11" t="s">
        <v>8315</v>
      </c>
      <c r="R3743" t="s">
        <v>8316</v>
      </c>
      <c r="S3743" s="15">
        <f t="shared" si="296"/>
        <v>42325.920717592591</v>
      </c>
      <c r="T3743" s="15">
        <f t="shared" si="297"/>
        <v>42355.920717592591</v>
      </c>
      <c r="U3743">
        <f t="shared" si="298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9"/>
        <v>2</v>
      </c>
      <c r="P3744">
        <f t="shared" si="295"/>
        <v>25</v>
      </c>
      <c r="Q3744" s="11" t="s">
        <v>8315</v>
      </c>
      <c r="R3744" t="s">
        <v>8316</v>
      </c>
      <c r="S3744" s="15">
        <f t="shared" si="296"/>
        <v>41858.214629629627</v>
      </c>
      <c r="T3744" s="15">
        <f t="shared" si="297"/>
        <v>41888.214629629627</v>
      </c>
      <c r="U3744">
        <f t="shared" si="298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9"/>
        <v>0</v>
      </c>
      <c r="P3745">
        <f t="shared" si="295"/>
        <v>0</v>
      </c>
      <c r="Q3745" s="11" t="s">
        <v>8315</v>
      </c>
      <c r="R3745" t="s">
        <v>8316</v>
      </c>
      <c r="S3745" s="15">
        <f t="shared" si="296"/>
        <v>41793.710231481484</v>
      </c>
      <c r="T3745" s="15">
        <f t="shared" si="297"/>
        <v>41823.710231481484</v>
      </c>
      <c r="U3745">
        <f t="shared" si="298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9"/>
        <v>0</v>
      </c>
      <c r="P3746">
        <f t="shared" si="295"/>
        <v>0</v>
      </c>
      <c r="Q3746" s="11" t="s">
        <v>8315</v>
      </c>
      <c r="R3746" t="s">
        <v>8316</v>
      </c>
      <c r="S3746" s="15">
        <f t="shared" si="296"/>
        <v>41793.814259259263</v>
      </c>
      <c r="T3746" s="15">
        <f t="shared" si="297"/>
        <v>41825.165972222225</v>
      </c>
      <c r="U3746">
        <f t="shared" si="298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9"/>
        <v>10</v>
      </c>
      <c r="P3747">
        <f t="shared" si="295"/>
        <v>10</v>
      </c>
      <c r="Q3747" s="11" t="s">
        <v>8315</v>
      </c>
      <c r="R3747" t="s">
        <v>8316</v>
      </c>
      <c r="S3747" s="15">
        <f t="shared" si="296"/>
        <v>41831.697939814818</v>
      </c>
      <c r="T3747" s="15">
        <f t="shared" si="297"/>
        <v>41861.697939814818</v>
      </c>
      <c r="U3747">
        <f t="shared" si="298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9"/>
        <v>2</v>
      </c>
      <c r="P3748">
        <f t="shared" si="295"/>
        <v>202</v>
      </c>
      <c r="Q3748" s="11" t="s">
        <v>8315</v>
      </c>
      <c r="R3748" t="s">
        <v>8316</v>
      </c>
      <c r="S3748" s="15">
        <f t="shared" si="296"/>
        <v>42621.389340277776</v>
      </c>
      <c r="T3748" s="15">
        <f t="shared" si="297"/>
        <v>42651.389340277776</v>
      </c>
      <c r="U3748">
        <f t="shared" si="298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9"/>
        <v>1</v>
      </c>
      <c r="P3749">
        <f t="shared" si="295"/>
        <v>25</v>
      </c>
      <c r="Q3749" s="11" t="s">
        <v>8315</v>
      </c>
      <c r="R3749" t="s">
        <v>8316</v>
      </c>
      <c r="S3749" s="15">
        <f t="shared" si="296"/>
        <v>42164.299722222218</v>
      </c>
      <c r="T3749" s="15">
        <f t="shared" si="297"/>
        <v>42190.957638888889</v>
      </c>
      <c r="U3749">
        <f t="shared" si="298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9"/>
        <v>104</v>
      </c>
      <c r="P3750">
        <f t="shared" si="295"/>
        <v>99.54</v>
      </c>
      <c r="Q3750" s="11" t="s">
        <v>8315</v>
      </c>
      <c r="R3750" t="s">
        <v>8357</v>
      </c>
      <c r="S3750" s="15">
        <f t="shared" si="296"/>
        <v>42395.706435185188</v>
      </c>
      <c r="T3750" s="15">
        <f t="shared" si="297"/>
        <v>42416.249305555553</v>
      </c>
      <c r="U3750">
        <f t="shared" si="298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9"/>
        <v>105</v>
      </c>
      <c r="P3751">
        <f t="shared" si="295"/>
        <v>75</v>
      </c>
      <c r="Q3751" s="11" t="s">
        <v>8315</v>
      </c>
      <c r="R3751" t="s">
        <v>8357</v>
      </c>
      <c r="S3751" s="15">
        <f t="shared" si="296"/>
        <v>42458.127175925925</v>
      </c>
      <c r="T3751" s="15">
        <f t="shared" si="297"/>
        <v>42489.165972222225</v>
      </c>
      <c r="U3751">
        <f t="shared" si="298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9"/>
        <v>100</v>
      </c>
      <c r="P3752">
        <f t="shared" si="295"/>
        <v>215.25</v>
      </c>
      <c r="Q3752" s="11" t="s">
        <v>8315</v>
      </c>
      <c r="R3752" t="s">
        <v>8357</v>
      </c>
      <c r="S3752" s="15">
        <f t="shared" si="296"/>
        <v>42016.981574074074</v>
      </c>
      <c r="T3752" s="15">
        <f t="shared" si="297"/>
        <v>42045.332638888889</v>
      </c>
      <c r="U3752">
        <f t="shared" si="298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9"/>
        <v>133</v>
      </c>
      <c r="P3753">
        <f t="shared" si="295"/>
        <v>120.55</v>
      </c>
      <c r="Q3753" s="11" t="s">
        <v>8315</v>
      </c>
      <c r="R3753" t="s">
        <v>8357</v>
      </c>
      <c r="S3753" s="15">
        <f t="shared" si="296"/>
        <v>42403.035567129627</v>
      </c>
      <c r="T3753" s="15">
        <f t="shared" si="297"/>
        <v>42462.993900462956</v>
      </c>
      <c r="U3753">
        <f t="shared" si="298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9"/>
        <v>113</v>
      </c>
      <c r="P3754">
        <f t="shared" si="295"/>
        <v>37.67</v>
      </c>
      <c r="Q3754" s="11" t="s">
        <v>8315</v>
      </c>
      <c r="R3754" t="s">
        <v>8357</v>
      </c>
      <c r="S3754" s="15">
        <f t="shared" si="296"/>
        <v>42619.802488425921</v>
      </c>
      <c r="T3754" s="15">
        <f t="shared" si="297"/>
        <v>42659.875</v>
      </c>
      <c r="U3754">
        <f t="shared" si="298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9"/>
        <v>103</v>
      </c>
      <c r="P3755">
        <f t="shared" si="295"/>
        <v>172.23</v>
      </c>
      <c r="Q3755" s="11" t="s">
        <v>8315</v>
      </c>
      <c r="R3755" t="s">
        <v>8357</v>
      </c>
      <c r="S3755" s="15">
        <f t="shared" si="296"/>
        <v>42128.824074074073</v>
      </c>
      <c r="T3755" s="15">
        <f t="shared" si="297"/>
        <v>42158</v>
      </c>
      <c r="U3755">
        <f t="shared" si="298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9"/>
        <v>120</v>
      </c>
      <c r="P3756">
        <f t="shared" si="295"/>
        <v>111.11</v>
      </c>
      <c r="Q3756" s="11" t="s">
        <v>8315</v>
      </c>
      <c r="R3756" t="s">
        <v>8357</v>
      </c>
      <c r="S3756" s="15">
        <f t="shared" si="296"/>
        <v>41808.881215277775</v>
      </c>
      <c r="T3756" s="15">
        <f t="shared" si="297"/>
        <v>41846.207638888889</v>
      </c>
      <c r="U3756">
        <f t="shared" si="298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9"/>
        <v>130</v>
      </c>
      <c r="P3757">
        <f t="shared" si="295"/>
        <v>25.46</v>
      </c>
      <c r="Q3757" s="11" t="s">
        <v>8315</v>
      </c>
      <c r="R3757" t="s">
        <v>8357</v>
      </c>
      <c r="S3757" s="15">
        <f t="shared" si="296"/>
        <v>42445.866979166662</v>
      </c>
      <c r="T3757" s="15">
        <f t="shared" si="297"/>
        <v>42475.866979166662</v>
      </c>
      <c r="U3757">
        <f t="shared" si="298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9"/>
        <v>101</v>
      </c>
      <c r="P3758">
        <f t="shared" si="295"/>
        <v>267.64999999999998</v>
      </c>
      <c r="Q3758" s="11" t="s">
        <v>8315</v>
      </c>
      <c r="R3758" t="s">
        <v>8357</v>
      </c>
      <c r="S3758" s="15">
        <f t="shared" si="296"/>
        <v>41771.814791666664</v>
      </c>
      <c r="T3758" s="15">
        <f t="shared" si="297"/>
        <v>41801.814791666664</v>
      </c>
      <c r="U3758">
        <f t="shared" si="298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9"/>
        <v>109</v>
      </c>
      <c r="P3759">
        <f t="shared" si="295"/>
        <v>75.959999999999994</v>
      </c>
      <c r="Q3759" s="11" t="s">
        <v>8315</v>
      </c>
      <c r="R3759" t="s">
        <v>8357</v>
      </c>
      <c r="S3759" s="15">
        <f t="shared" si="296"/>
        <v>41954.850868055553</v>
      </c>
      <c r="T3759" s="15">
        <f t="shared" si="297"/>
        <v>41974.850868055553</v>
      </c>
      <c r="U3759">
        <f t="shared" si="298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9"/>
        <v>102</v>
      </c>
      <c r="P3760">
        <f t="shared" si="295"/>
        <v>59.04</v>
      </c>
      <c r="Q3760" s="11" t="s">
        <v>8315</v>
      </c>
      <c r="R3760" t="s">
        <v>8357</v>
      </c>
      <c r="S3760" s="15">
        <f t="shared" si="296"/>
        <v>41747.471504629626</v>
      </c>
      <c r="T3760" s="15">
        <f t="shared" si="297"/>
        <v>41778.208333333336</v>
      </c>
      <c r="U3760">
        <f t="shared" si="298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9"/>
        <v>110</v>
      </c>
      <c r="P3761">
        <f t="shared" si="295"/>
        <v>50.11</v>
      </c>
      <c r="Q3761" s="11" t="s">
        <v>8315</v>
      </c>
      <c r="R3761" t="s">
        <v>8357</v>
      </c>
      <c r="S3761" s="15">
        <f t="shared" si="296"/>
        <v>42182.108252314814</v>
      </c>
      <c r="T3761" s="15">
        <f t="shared" si="297"/>
        <v>42242.108252314814</v>
      </c>
      <c r="U3761">
        <f t="shared" si="298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9"/>
        <v>101</v>
      </c>
      <c r="P3762">
        <f t="shared" si="295"/>
        <v>55.5</v>
      </c>
      <c r="Q3762" s="11" t="s">
        <v>8315</v>
      </c>
      <c r="R3762" t="s">
        <v>8357</v>
      </c>
      <c r="S3762" s="15">
        <f t="shared" si="296"/>
        <v>41739.525300925925</v>
      </c>
      <c r="T3762" s="15">
        <f t="shared" si="297"/>
        <v>41764.525300925925</v>
      </c>
      <c r="U3762">
        <f t="shared" si="298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9"/>
        <v>100</v>
      </c>
      <c r="P3763">
        <f t="shared" si="295"/>
        <v>166.67</v>
      </c>
      <c r="Q3763" s="11" t="s">
        <v>8315</v>
      </c>
      <c r="R3763" t="s">
        <v>8357</v>
      </c>
      <c r="S3763" s="15">
        <f t="shared" si="296"/>
        <v>42173.466863425929</v>
      </c>
      <c r="T3763" s="15">
        <f t="shared" si="297"/>
        <v>42226.958333333328</v>
      </c>
      <c r="U3763">
        <f t="shared" si="298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9"/>
        <v>106</v>
      </c>
      <c r="P3764">
        <f t="shared" si="295"/>
        <v>47.43</v>
      </c>
      <c r="Q3764" s="11" t="s">
        <v>8315</v>
      </c>
      <c r="R3764" t="s">
        <v>8357</v>
      </c>
      <c r="S3764" s="15">
        <f t="shared" si="296"/>
        <v>42193.813530092593</v>
      </c>
      <c r="T3764" s="15">
        <f t="shared" si="297"/>
        <v>42218.813530092593</v>
      </c>
      <c r="U3764">
        <f t="shared" si="298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9"/>
        <v>100</v>
      </c>
      <c r="P3765">
        <f t="shared" si="295"/>
        <v>64.94</v>
      </c>
      <c r="Q3765" s="11" t="s">
        <v>8315</v>
      </c>
      <c r="R3765" t="s">
        <v>8357</v>
      </c>
      <c r="S3765" s="15">
        <f t="shared" si="296"/>
        <v>42065.750300925924</v>
      </c>
      <c r="T3765" s="15">
        <f t="shared" si="297"/>
        <v>42095.708634259259</v>
      </c>
      <c r="U3765">
        <f t="shared" si="298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9"/>
        <v>100</v>
      </c>
      <c r="P3766">
        <f t="shared" si="295"/>
        <v>55.56</v>
      </c>
      <c r="Q3766" s="11" t="s">
        <v>8315</v>
      </c>
      <c r="R3766" t="s">
        <v>8357</v>
      </c>
      <c r="S3766" s="15">
        <f t="shared" si="296"/>
        <v>42499.842962962968</v>
      </c>
      <c r="T3766" s="15">
        <f t="shared" si="297"/>
        <v>42519.024999999994</v>
      </c>
      <c r="U3766">
        <f t="shared" si="298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9"/>
        <v>113</v>
      </c>
      <c r="P3767">
        <f t="shared" si="295"/>
        <v>74.22</v>
      </c>
      <c r="Q3767" s="11" t="s">
        <v>8315</v>
      </c>
      <c r="R3767" t="s">
        <v>8357</v>
      </c>
      <c r="S3767" s="15">
        <f t="shared" si="296"/>
        <v>41820.776412037041</v>
      </c>
      <c r="T3767" s="15">
        <f t="shared" si="297"/>
        <v>41850.776412037041</v>
      </c>
      <c r="U3767">
        <f t="shared" si="298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9"/>
        <v>103</v>
      </c>
      <c r="P3768">
        <f t="shared" si="295"/>
        <v>106.93</v>
      </c>
      <c r="Q3768" s="11" t="s">
        <v>8315</v>
      </c>
      <c r="R3768" t="s">
        <v>8357</v>
      </c>
      <c r="S3768" s="15">
        <f t="shared" si="296"/>
        <v>41788.167187500003</v>
      </c>
      <c r="T3768" s="15">
        <f t="shared" si="297"/>
        <v>41823.167187500003</v>
      </c>
      <c r="U3768">
        <f t="shared" si="298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9"/>
        <v>117</v>
      </c>
      <c r="P3769">
        <f t="shared" si="295"/>
        <v>41.7</v>
      </c>
      <c r="Q3769" s="11" t="s">
        <v>8315</v>
      </c>
      <c r="R3769" t="s">
        <v>8357</v>
      </c>
      <c r="S3769" s="15">
        <f t="shared" si="296"/>
        <v>42050.019641203704</v>
      </c>
      <c r="T3769" s="15">
        <f t="shared" si="297"/>
        <v>42064.207638888889</v>
      </c>
      <c r="U3769">
        <f t="shared" si="298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9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6"/>
        <v>41772.727893518517</v>
      </c>
      <c r="T3770" s="15">
        <f t="shared" si="297"/>
        <v>41802.727893518517</v>
      </c>
      <c r="U3770">
        <f t="shared" si="298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9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6"/>
        <v>42445.598136574074</v>
      </c>
      <c r="T3771" s="15">
        <f t="shared" si="297"/>
        <v>42475.598136574074</v>
      </c>
      <c r="U3771">
        <f t="shared" si="298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9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6"/>
        <v>42138.930671296301</v>
      </c>
      <c r="T3772" s="15">
        <f t="shared" si="297"/>
        <v>42168.930671296301</v>
      </c>
      <c r="U3772">
        <f t="shared" si="298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9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6"/>
        <v>42493.857083333336</v>
      </c>
      <c r="T3773" s="15">
        <f t="shared" si="297"/>
        <v>42508</v>
      </c>
      <c r="U3773">
        <f t="shared" si="298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9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6"/>
        <v>42682.616967592592</v>
      </c>
      <c r="T3774" s="15">
        <f t="shared" si="297"/>
        <v>42703.25</v>
      </c>
      <c r="U3774">
        <f t="shared" si="298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9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6"/>
        <v>42656.005173611105</v>
      </c>
      <c r="T3775" s="15">
        <f t="shared" si="297"/>
        <v>42689.088888888888</v>
      </c>
      <c r="U3775">
        <f t="shared" si="298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9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6"/>
        <v>42087.792303240742</v>
      </c>
      <c r="T3776" s="15">
        <f t="shared" si="297"/>
        <v>42103.792303240742</v>
      </c>
      <c r="U3776">
        <f t="shared" si="298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9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6"/>
        <v>42075.942627314813</v>
      </c>
      <c r="T3777" s="15">
        <f t="shared" si="297"/>
        <v>42103.166666666672</v>
      </c>
      <c r="U3777">
        <f t="shared" si="298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9"/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6"/>
        <v>41814.367800925924</v>
      </c>
      <c r="T3778" s="15">
        <f t="shared" si="297"/>
        <v>41852.041666666664</v>
      </c>
      <c r="U3778">
        <f t="shared" si="298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ref="P3779:P3842" si="300">IFERROR(ROUND(E3779/L3779,2),0)</f>
        <v>48.54</v>
      </c>
      <c r="Q3779" s="11" t="s">
        <v>8315</v>
      </c>
      <c r="R3779" t="s">
        <v>8357</v>
      </c>
      <c r="S3779" s="15">
        <f t="shared" ref="S3779:S3842" si="301">(((J3779/60)/60)/24)+DATE(1970,1,1)</f>
        <v>41887.111354166671</v>
      </c>
      <c r="T3779" s="15">
        <f t="shared" ref="T3779:T3842" si="302">(((I3779/60)/60)/24)+DATE(1970,1,1)</f>
        <v>41909.166666666664</v>
      </c>
      <c r="U3779">
        <f t="shared" ref="U3779:U3842" si="303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1" t="s">
        <v>8315</v>
      </c>
      <c r="R3780" t="s">
        <v>8357</v>
      </c>
      <c r="S3780" s="15">
        <f t="shared" si="301"/>
        <v>41989.819212962961</v>
      </c>
      <c r="T3780" s="15">
        <f t="shared" si="302"/>
        <v>42049.819212962961</v>
      </c>
      <c r="U3780">
        <f t="shared" si="303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1" t="s">
        <v>8315</v>
      </c>
      <c r="R3781" t="s">
        <v>8357</v>
      </c>
      <c r="S3781" s="15">
        <f t="shared" si="301"/>
        <v>42425.735416666663</v>
      </c>
      <c r="T3781" s="15">
        <f t="shared" si="302"/>
        <v>42455.693750000006</v>
      </c>
      <c r="U3781">
        <f t="shared" si="303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1" t="s">
        <v>8315</v>
      </c>
      <c r="R3782" t="s">
        <v>8357</v>
      </c>
      <c r="S3782" s="15">
        <f t="shared" si="301"/>
        <v>42166.219733796301</v>
      </c>
      <c r="T3782" s="15">
        <f t="shared" si="302"/>
        <v>42198.837499999994</v>
      </c>
      <c r="U3782">
        <f t="shared" si="303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1" t="s">
        <v>8315</v>
      </c>
      <c r="R3783" t="s">
        <v>8357</v>
      </c>
      <c r="S3783" s="15">
        <f t="shared" si="301"/>
        <v>41865.882928240739</v>
      </c>
      <c r="T3783" s="15">
        <f t="shared" si="302"/>
        <v>41890.882928240739</v>
      </c>
      <c r="U3783">
        <f t="shared" si="303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1" t="s">
        <v>8315</v>
      </c>
      <c r="R3784" t="s">
        <v>8357</v>
      </c>
      <c r="S3784" s="15">
        <f t="shared" si="301"/>
        <v>42546.862233796302</v>
      </c>
      <c r="T3784" s="15">
        <f t="shared" si="302"/>
        <v>42575.958333333328</v>
      </c>
      <c r="U3784">
        <f t="shared" si="303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1" t="s">
        <v>8315</v>
      </c>
      <c r="R3785" t="s">
        <v>8357</v>
      </c>
      <c r="S3785" s="15">
        <f t="shared" si="301"/>
        <v>42420.140277777777</v>
      </c>
      <c r="T3785" s="15">
        <f t="shared" si="302"/>
        <v>42444.666666666672</v>
      </c>
      <c r="U3785">
        <f t="shared" si="303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1" t="s">
        <v>8315</v>
      </c>
      <c r="R3786" t="s">
        <v>8357</v>
      </c>
      <c r="S3786" s="15">
        <f t="shared" si="301"/>
        <v>42531.980694444443</v>
      </c>
      <c r="T3786" s="15">
        <f t="shared" si="302"/>
        <v>42561.980694444443</v>
      </c>
      <c r="U3786">
        <f t="shared" si="303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1" t="s">
        <v>8315</v>
      </c>
      <c r="R3787" t="s">
        <v>8357</v>
      </c>
      <c r="S3787" s="15">
        <f t="shared" si="301"/>
        <v>42548.63853009259</v>
      </c>
      <c r="T3787" s="15">
        <f t="shared" si="302"/>
        <v>42584.418749999997</v>
      </c>
      <c r="U3787">
        <f t="shared" si="303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1" t="s">
        <v>8315</v>
      </c>
      <c r="R3788" t="s">
        <v>8357</v>
      </c>
      <c r="S3788" s="15">
        <f t="shared" si="301"/>
        <v>42487.037905092591</v>
      </c>
      <c r="T3788" s="15">
        <f t="shared" si="302"/>
        <v>42517.037905092591</v>
      </c>
      <c r="U3788">
        <f t="shared" si="303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1" t="s">
        <v>8315</v>
      </c>
      <c r="R3789" t="s">
        <v>8357</v>
      </c>
      <c r="S3789" s="15">
        <f t="shared" si="301"/>
        <v>42167.534791666665</v>
      </c>
      <c r="T3789" s="15">
        <f t="shared" si="302"/>
        <v>42196.165972222225</v>
      </c>
      <c r="U3789">
        <f t="shared" si="303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1" t="s">
        <v>8315</v>
      </c>
      <c r="R3790" t="s">
        <v>8357</v>
      </c>
      <c r="S3790" s="15">
        <f t="shared" si="301"/>
        <v>42333.695821759262</v>
      </c>
      <c r="T3790" s="15">
        <f t="shared" si="302"/>
        <v>42361.679166666669</v>
      </c>
      <c r="U3790">
        <f t="shared" si="303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1" t="s">
        <v>8315</v>
      </c>
      <c r="R3791" t="s">
        <v>8357</v>
      </c>
      <c r="S3791" s="15">
        <f t="shared" si="301"/>
        <v>42138.798819444448</v>
      </c>
      <c r="T3791" s="15">
        <f t="shared" si="302"/>
        <v>42170.798819444448</v>
      </c>
      <c r="U3791">
        <f t="shared" si="303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1" t="s">
        <v>8315</v>
      </c>
      <c r="R3792" t="s">
        <v>8357</v>
      </c>
      <c r="S3792" s="15">
        <f t="shared" si="301"/>
        <v>42666.666932870372</v>
      </c>
      <c r="T3792" s="15">
        <f t="shared" si="302"/>
        <v>42696.708599537036</v>
      </c>
      <c r="U3792">
        <f t="shared" si="303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1" t="s">
        <v>8315</v>
      </c>
      <c r="R3793" t="s">
        <v>8357</v>
      </c>
      <c r="S3793" s="15">
        <f t="shared" si="301"/>
        <v>41766.692037037035</v>
      </c>
      <c r="T3793" s="15">
        <f t="shared" si="302"/>
        <v>41826.692037037035</v>
      </c>
      <c r="U3793">
        <f t="shared" si="303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1" t="s">
        <v>8315</v>
      </c>
      <c r="R3794" t="s">
        <v>8357</v>
      </c>
      <c r="S3794" s="15">
        <f t="shared" si="301"/>
        <v>42170.447013888886</v>
      </c>
      <c r="T3794" s="15">
        <f t="shared" si="302"/>
        <v>42200.447013888886</v>
      </c>
      <c r="U3794">
        <f t="shared" si="303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1" t="s">
        <v>8315</v>
      </c>
      <c r="R3795" t="s">
        <v>8357</v>
      </c>
      <c r="S3795" s="15">
        <f t="shared" si="301"/>
        <v>41968.938993055555</v>
      </c>
      <c r="T3795" s="15">
        <f t="shared" si="302"/>
        <v>41989.938993055555</v>
      </c>
      <c r="U3795">
        <f t="shared" si="303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1" t="s">
        <v>8315</v>
      </c>
      <c r="R3796" t="s">
        <v>8357</v>
      </c>
      <c r="S3796" s="15">
        <f t="shared" si="301"/>
        <v>42132.58048611111</v>
      </c>
      <c r="T3796" s="15">
        <f t="shared" si="302"/>
        <v>42162.58048611111</v>
      </c>
      <c r="U3796">
        <f t="shared" si="303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1" t="s">
        <v>8315</v>
      </c>
      <c r="R3797" t="s">
        <v>8357</v>
      </c>
      <c r="S3797" s="15">
        <f t="shared" si="301"/>
        <v>42201.436226851853</v>
      </c>
      <c r="T3797" s="15">
        <f t="shared" si="302"/>
        <v>42244.9375</v>
      </c>
      <c r="U3797">
        <f t="shared" si="303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1" t="s">
        <v>8315</v>
      </c>
      <c r="R3798" t="s">
        <v>8357</v>
      </c>
      <c r="S3798" s="15">
        <f t="shared" si="301"/>
        <v>42689.029583333337</v>
      </c>
      <c r="T3798" s="15">
        <f t="shared" si="302"/>
        <v>42749.029583333337</v>
      </c>
      <c r="U3798">
        <f t="shared" si="303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1" t="s">
        <v>8315</v>
      </c>
      <c r="R3799" t="s">
        <v>8357</v>
      </c>
      <c r="S3799" s="15">
        <f t="shared" si="301"/>
        <v>42084.881539351853</v>
      </c>
      <c r="T3799" s="15">
        <f t="shared" si="302"/>
        <v>42114.881539351853</v>
      </c>
      <c r="U3799">
        <f t="shared" si="303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1" t="s">
        <v>8315</v>
      </c>
      <c r="R3800" t="s">
        <v>8357</v>
      </c>
      <c r="S3800" s="15">
        <f t="shared" si="301"/>
        <v>41831.722777777781</v>
      </c>
      <c r="T3800" s="15">
        <f t="shared" si="302"/>
        <v>41861.722777777781</v>
      </c>
      <c r="U3800">
        <f t="shared" si="303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1" t="s">
        <v>8315</v>
      </c>
      <c r="R3801" t="s">
        <v>8357</v>
      </c>
      <c r="S3801" s="15">
        <f t="shared" si="301"/>
        <v>42410.93105324074</v>
      </c>
      <c r="T3801" s="15">
        <f t="shared" si="302"/>
        <v>42440.93105324074</v>
      </c>
      <c r="U3801">
        <f t="shared" si="303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1" t="s">
        <v>8315</v>
      </c>
      <c r="R3802" t="s">
        <v>8357</v>
      </c>
      <c r="S3802" s="15">
        <f t="shared" si="301"/>
        <v>41982.737071759257</v>
      </c>
      <c r="T3802" s="15">
        <f t="shared" si="302"/>
        <v>42015.207638888889</v>
      </c>
      <c r="U3802">
        <f t="shared" si="303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1" t="s">
        <v>8315</v>
      </c>
      <c r="R3803" t="s">
        <v>8357</v>
      </c>
      <c r="S3803" s="15">
        <f t="shared" si="301"/>
        <v>41975.676111111112</v>
      </c>
      <c r="T3803" s="15">
        <f t="shared" si="302"/>
        <v>42006.676111111112</v>
      </c>
      <c r="U3803">
        <f t="shared" si="303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1" t="s">
        <v>8315</v>
      </c>
      <c r="R3804" t="s">
        <v>8357</v>
      </c>
      <c r="S3804" s="15">
        <f t="shared" si="301"/>
        <v>42269.126226851848</v>
      </c>
      <c r="T3804" s="15">
        <f t="shared" si="302"/>
        <v>42299.126226851848</v>
      </c>
      <c r="U3804">
        <f t="shared" si="303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1" t="s">
        <v>8315</v>
      </c>
      <c r="R3805" t="s">
        <v>8357</v>
      </c>
      <c r="S3805" s="15">
        <f t="shared" si="301"/>
        <v>42403.971851851849</v>
      </c>
      <c r="T3805" s="15">
        <f t="shared" si="302"/>
        <v>42433.971851851849</v>
      </c>
      <c r="U3805">
        <f t="shared" si="303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1" t="s">
        <v>8315</v>
      </c>
      <c r="R3806" t="s">
        <v>8357</v>
      </c>
      <c r="S3806" s="15">
        <f t="shared" si="301"/>
        <v>42527.00953703704</v>
      </c>
      <c r="T3806" s="15">
        <f t="shared" si="302"/>
        <v>42582.291666666672</v>
      </c>
      <c r="U3806">
        <f t="shared" si="303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304">ROUND(E3807/D3807*100,0)</f>
        <v>0</v>
      </c>
      <c r="P3807">
        <f t="shared" si="300"/>
        <v>1.5</v>
      </c>
      <c r="Q3807" s="11" t="s">
        <v>8315</v>
      </c>
      <c r="R3807" t="s">
        <v>8357</v>
      </c>
      <c r="S3807" s="15">
        <f t="shared" si="301"/>
        <v>41849.887037037035</v>
      </c>
      <c r="T3807" s="15">
        <f t="shared" si="302"/>
        <v>41909.887037037035</v>
      </c>
      <c r="U3807">
        <f t="shared" si="303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4"/>
        <v>0</v>
      </c>
      <c r="P3808">
        <f t="shared" si="300"/>
        <v>5</v>
      </c>
      <c r="Q3808" s="11" t="s">
        <v>8315</v>
      </c>
      <c r="R3808" t="s">
        <v>8357</v>
      </c>
      <c r="S3808" s="15">
        <f t="shared" si="301"/>
        <v>41799.259039351848</v>
      </c>
      <c r="T3808" s="15">
        <f t="shared" si="302"/>
        <v>41819.259039351848</v>
      </c>
      <c r="U3808">
        <f t="shared" si="303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4"/>
        <v>30</v>
      </c>
      <c r="P3809">
        <f t="shared" si="300"/>
        <v>50.56</v>
      </c>
      <c r="Q3809" s="11" t="s">
        <v>8315</v>
      </c>
      <c r="R3809" t="s">
        <v>8357</v>
      </c>
      <c r="S3809" s="15">
        <f t="shared" si="301"/>
        <v>42090.909016203703</v>
      </c>
      <c r="T3809" s="15">
        <f t="shared" si="302"/>
        <v>42097.909016203703</v>
      </c>
      <c r="U3809">
        <f t="shared" si="303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4"/>
        <v>100</v>
      </c>
      <c r="P3810">
        <f t="shared" si="300"/>
        <v>41.67</v>
      </c>
      <c r="Q3810" s="11" t="s">
        <v>8315</v>
      </c>
      <c r="R3810" t="s">
        <v>8316</v>
      </c>
      <c r="S3810" s="15">
        <f t="shared" si="301"/>
        <v>42059.453923611116</v>
      </c>
      <c r="T3810" s="15">
        <f t="shared" si="302"/>
        <v>42119.412256944444</v>
      </c>
      <c r="U3810">
        <f t="shared" si="303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4"/>
        <v>101</v>
      </c>
      <c r="P3811">
        <f t="shared" si="300"/>
        <v>53.29</v>
      </c>
      <c r="Q3811" s="11" t="s">
        <v>8315</v>
      </c>
      <c r="R3811" t="s">
        <v>8316</v>
      </c>
      <c r="S3811" s="15">
        <f t="shared" si="301"/>
        <v>41800.526701388888</v>
      </c>
      <c r="T3811" s="15">
        <f t="shared" si="302"/>
        <v>41850.958333333336</v>
      </c>
      <c r="U3811">
        <f t="shared" si="303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4"/>
        <v>122</v>
      </c>
      <c r="P3812">
        <f t="shared" si="300"/>
        <v>70.23</v>
      </c>
      <c r="Q3812" s="11" t="s">
        <v>8315</v>
      </c>
      <c r="R3812" t="s">
        <v>8316</v>
      </c>
      <c r="S3812" s="15">
        <f t="shared" si="301"/>
        <v>42054.849050925928</v>
      </c>
      <c r="T3812" s="15">
        <f t="shared" si="302"/>
        <v>42084.807384259257</v>
      </c>
      <c r="U3812">
        <f t="shared" si="303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4"/>
        <v>330</v>
      </c>
      <c r="P3813">
        <f t="shared" si="300"/>
        <v>43.42</v>
      </c>
      <c r="Q3813" s="11" t="s">
        <v>8315</v>
      </c>
      <c r="R3813" t="s">
        <v>8316</v>
      </c>
      <c r="S3813" s="15">
        <f t="shared" si="301"/>
        <v>42487.62700231481</v>
      </c>
      <c r="T3813" s="15">
        <f t="shared" si="302"/>
        <v>42521.458333333328</v>
      </c>
      <c r="U3813">
        <f t="shared" si="303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4"/>
        <v>110</v>
      </c>
      <c r="P3814">
        <f t="shared" si="300"/>
        <v>199.18</v>
      </c>
      <c r="Q3814" s="11" t="s">
        <v>8315</v>
      </c>
      <c r="R3814" t="s">
        <v>8316</v>
      </c>
      <c r="S3814" s="15">
        <f t="shared" si="301"/>
        <v>42109.751250000001</v>
      </c>
      <c r="T3814" s="15">
        <f t="shared" si="302"/>
        <v>42156.165972222225</v>
      </c>
      <c r="U3814">
        <f t="shared" si="303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4"/>
        <v>101</v>
      </c>
      <c r="P3815">
        <f t="shared" si="300"/>
        <v>78.52</v>
      </c>
      <c r="Q3815" s="11" t="s">
        <v>8315</v>
      </c>
      <c r="R3815" t="s">
        <v>8316</v>
      </c>
      <c r="S3815" s="15">
        <f t="shared" si="301"/>
        <v>42497.275706018518</v>
      </c>
      <c r="T3815" s="15">
        <f t="shared" si="302"/>
        <v>42535.904861111107</v>
      </c>
      <c r="U3815">
        <f t="shared" si="303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4"/>
        <v>140</v>
      </c>
      <c r="P3816">
        <f t="shared" si="300"/>
        <v>61.82</v>
      </c>
      <c r="Q3816" s="11" t="s">
        <v>8315</v>
      </c>
      <c r="R3816" t="s">
        <v>8316</v>
      </c>
      <c r="S3816" s="15">
        <f t="shared" si="301"/>
        <v>42058.904074074075</v>
      </c>
      <c r="T3816" s="15">
        <f t="shared" si="302"/>
        <v>42095.165972222225</v>
      </c>
      <c r="U3816">
        <f t="shared" si="303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4"/>
        <v>100</v>
      </c>
      <c r="P3817">
        <f t="shared" si="300"/>
        <v>50</v>
      </c>
      <c r="Q3817" s="11" t="s">
        <v>8315</v>
      </c>
      <c r="R3817" t="s">
        <v>8316</v>
      </c>
      <c r="S3817" s="15">
        <f t="shared" si="301"/>
        <v>42207.259918981479</v>
      </c>
      <c r="T3817" s="15">
        <f t="shared" si="302"/>
        <v>42236.958333333328</v>
      </c>
      <c r="U3817">
        <f t="shared" si="303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4"/>
        <v>119</v>
      </c>
      <c r="P3818">
        <f t="shared" si="300"/>
        <v>48.34</v>
      </c>
      <c r="Q3818" s="11" t="s">
        <v>8315</v>
      </c>
      <c r="R3818" t="s">
        <v>8316</v>
      </c>
      <c r="S3818" s="15">
        <f t="shared" si="301"/>
        <v>41807.690081018518</v>
      </c>
      <c r="T3818" s="15">
        <f t="shared" si="302"/>
        <v>41837.690081018518</v>
      </c>
      <c r="U3818">
        <f t="shared" si="303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4"/>
        <v>107</v>
      </c>
      <c r="P3819">
        <f t="shared" si="300"/>
        <v>107.25</v>
      </c>
      <c r="Q3819" s="11" t="s">
        <v>8315</v>
      </c>
      <c r="R3819" t="s">
        <v>8316</v>
      </c>
      <c r="S3819" s="15">
        <f t="shared" si="301"/>
        <v>42284.69694444444</v>
      </c>
      <c r="T3819" s="15">
        <f t="shared" si="302"/>
        <v>42301.165972222225</v>
      </c>
      <c r="U3819">
        <f t="shared" si="303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4"/>
        <v>228</v>
      </c>
      <c r="P3820">
        <f t="shared" si="300"/>
        <v>57</v>
      </c>
      <c r="Q3820" s="11" t="s">
        <v>8315</v>
      </c>
      <c r="R3820" t="s">
        <v>8316</v>
      </c>
      <c r="S3820" s="15">
        <f t="shared" si="301"/>
        <v>42045.84238425926</v>
      </c>
      <c r="T3820" s="15">
        <f t="shared" si="302"/>
        <v>42075.800717592589</v>
      </c>
      <c r="U3820">
        <f t="shared" si="303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4"/>
        <v>106</v>
      </c>
      <c r="P3821">
        <f t="shared" si="300"/>
        <v>40.92</v>
      </c>
      <c r="Q3821" s="11" t="s">
        <v>8315</v>
      </c>
      <c r="R3821" t="s">
        <v>8316</v>
      </c>
      <c r="S3821" s="15">
        <f t="shared" si="301"/>
        <v>42184.209537037037</v>
      </c>
      <c r="T3821" s="15">
        <f t="shared" si="302"/>
        <v>42202.876388888893</v>
      </c>
      <c r="U3821">
        <f t="shared" si="303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4"/>
        <v>143</v>
      </c>
      <c r="P3822">
        <f t="shared" si="300"/>
        <v>21.5</v>
      </c>
      <c r="Q3822" s="11" t="s">
        <v>8315</v>
      </c>
      <c r="R3822" t="s">
        <v>8316</v>
      </c>
      <c r="S3822" s="15">
        <f t="shared" si="301"/>
        <v>42160.651817129634</v>
      </c>
      <c r="T3822" s="15">
        <f t="shared" si="302"/>
        <v>42190.651817129634</v>
      </c>
      <c r="U3822">
        <f t="shared" si="303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4"/>
        <v>105</v>
      </c>
      <c r="P3823">
        <f t="shared" si="300"/>
        <v>79.540000000000006</v>
      </c>
      <c r="Q3823" s="11" t="s">
        <v>8315</v>
      </c>
      <c r="R3823" t="s">
        <v>8316</v>
      </c>
      <c r="S3823" s="15">
        <f t="shared" si="301"/>
        <v>42341.180636574078</v>
      </c>
      <c r="T3823" s="15">
        <f t="shared" si="302"/>
        <v>42373.180636574078</v>
      </c>
      <c r="U3823">
        <f t="shared" si="303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4"/>
        <v>110</v>
      </c>
      <c r="P3824">
        <f t="shared" si="300"/>
        <v>72.38</v>
      </c>
      <c r="Q3824" s="11" t="s">
        <v>8315</v>
      </c>
      <c r="R3824" t="s">
        <v>8316</v>
      </c>
      <c r="S3824" s="15">
        <f t="shared" si="301"/>
        <v>42329.838159722218</v>
      </c>
      <c r="T3824" s="15">
        <f t="shared" si="302"/>
        <v>42388.957638888889</v>
      </c>
      <c r="U3824">
        <f t="shared" si="303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4"/>
        <v>106</v>
      </c>
      <c r="P3825">
        <f t="shared" si="300"/>
        <v>64.63</v>
      </c>
      <c r="Q3825" s="11" t="s">
        <v>8315</v>
      </c>
      <c r="R3825" t="s">
        <v>8316</v>
      </c>
      <c r="S3825" s="15">
        <f t="shared" si="301"/>
        <v>42170.910231481481</v>
      </c>
      <c r="T3825" s="15">
        <f t="shared" si="302"/>
        <v>42205.165972222225</v>
      </c>
      <c r="U3825">
        <f t="shared" si="303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4"/>
        <v>108</v>
      </c>
      <c r="P3826">
        <f t="shared" si="300"/>
        <v>38.57</v>
      </c>
      <c r="Q3826" s="11" t="s">
        <v>8315</v>
      </c>
      <c r="R3826" t="s">
        <v>8316</v>
      </c>
      <c r="S3826" s="15">
        <f t="shared" si="301"/>
        <v>42571.626192129625</v>
      </c>
      <c r="T3826" s="15">
        <f t="shared" si="302"/>
        <v>42583.570138888885</v>
      </c>
      <c r="U3826">
        <f t="shared" si="303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4"/>
        <v>105</v>
      </c>
      <c r="P3827">
        <f t="shared" si="300"/>
        <v>107.57</v>
      </c>
      <c r="Q3827" s="11" t="s">
        <v>8315</v>
      </c>
      <c r="R3827" t="s">
        <v>8316</v>
      </c>
      <c r="S3827" s="15">
        <f t="shared" si="301"/>
        <v>42151.069606481484</v>
      </c>
      <c r="T3827" s="15">
        <f t="shared" si="302"/>
        <v>42172.069606481484</v>
      </c>
      <c r="U3827">
        <f t="shared" si="303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4"/>
        <v>119</v>
      </c>
      <c r="P3828">
        <f t="shared" si="300"/>
        <v>27.5</v>
      </c>
      <c r="Q3828" s="11" t="s">
        <v>8315</v>
      </c>
      <c r="R3828" t="s">
        <v>8316</v>
      </c>
      <c r="S3828" s="15">
        <f t="shared" si="301"/>
        <v>42101.423541666663</v>
      </c>
      <c r="T3828" s="15">
        <f t="shared" si="302"/>
        <v>42131.423541666663</v>
      </c>
      <c r="U3828">
        <f t="shared" si="303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4"/>
        <v>153</v>
      </c>
      <c r="P3829">
        <f t="shared" si="300"/>
        <v>70.459999999999994</v>
      </c>
      <c r="Q3829" s="11" t="s">
        <v>8315</v>
      </c>
      <c r="R3829" t="s">
        <v>8316</v>
      </c>
      <c r="S3829" s="15">
        <f t="shared" si="301"/>
        <v>42034.928252314814</v>
      </c>
      <c r="T3829" s="15">
        <f t="shared" si="302"/>
        <v>42090</v>
      </c>
      <c r="U3829">
        <f t="shared" si="303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4"/>
        <v>100</v>
      </c>
      <c r="P3830">
        <f t="shared" si="300"/>
        <v>178.57</v>
      </c>
      <c r="Q3830" s="11" t="s">
        <v>8315</v>
      </c>
      <c r="R3830" t="s">
        <v>8316</v>
      </c>
      <c r="S3830" s="15">
        <f t="shared" si="301"/>
        <v>41944.527627314819</v>
      </c>
      <c r="T3830" s="15">
        <f t="shared" si="302"/>
        <v>42004.569293981483</v>
      </c>
      <c r="U3830">
        <f t="shared" si="303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4"/>
        <v>100</v>
      </c>
      <c r="P3831">
        <f t="shared" si="300"/>
        <v>62.63</v>
      </c>
      <c r="Q3831" s="11" t="s">
        <v>8315</v>
      </c>
      <c r="R3831" t="s">
        <v>8316</v>
      </c>
      <c r="S3831" s="15">
        <f t="shared" si="301"/>
        <v>42593.865405092598</v>
      </c>
      <c r="T3831" s="15">
        <f t="shared" si="302"/>
        <v>42613.865405092598</v>
      </c>
      <c r="U3831">
        <f t="shared" si="303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4"/>
        <v>225</v>
      </c>
      <c r="P3832">
        <f t="shared" si="300"/>
        <v>75</v>
      </c>
      <c r="Q3832" s="11" t="s">
        <v>8315</v>
      </c>
      <c r="R3832" t="s">
        <v>8316</v>
      </c>
      <c r="S3832" s="15">
        <f t="shared" si="301"/>
        <v>42503.740868055553</v>
      </c>
      <c r="T3832" s="15">
        <f t="shared" si="302"/>
        <v>42517.740868055553</v>
      </c>
      <c r="U3832">
        <f t="shared" si="303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4"/>
        <v>106</v>
      </c>
      <c r="P3833">
        <f t="shared" si="300"/>
        <v>58.9</v>
      </c>
      <c r="Q3833" s="11" t="s">
        <v>8315</v>
      </c>
      <c r="R3833" t="s">
        <v>8316</v>
      </c>
      <c r="S3833" s="15">
        <f t="shared" si="301"/>
        <v>41927.848900462966</v>
      </c>
      <c r="T3833" s="15">
        <f t="shared" si="302"/>
        <v>41948.890567129631</v>
      </c>
      <c r="U3833">
        <f t="shared" si="303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4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301"/>
        <v>42375.114988425921</v>
      </c>
      <c r="T3834" s="15">
        <f t="shared" si="302"/>
        <v>42420.114988425921</v>
      </c>
      <c r="U3834">
        <f t="shared" si="303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4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301"/>
        <v>41963.872361111105</v>
      </c>
      <c r="T3835" s="15">
        <f t="shared" si="302"/>
        <v>41974.797916666663</v>
      </c>
      <c r="U3835">
        <f t="shared" si="303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4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301"/>
        <v>42143.445219907408</v>
      </c>
      <c r="T3836" s="15">
        <f t="shared" si="302"/>
        <v>42173.445219907408</v>
      </c>
      <c r="U3836">
        <f t="shared" si="303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4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301"/>
        <v>42460.94222222222</v>
      </c>
      <c r="T3837" s="15">
        <f t="shared" si="302"/>
        <v>42481.94222222222</v>
      </c>
      <c r="U3837">
        <f t="shared" si="303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4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301"/>
        <v>42553.926527777774</v>
      </c>
      <c r="T3838" s="15">
        <f t="shared" si="302"/>
        <v>42585.172916666663</v>
      </c>
      <c r="U3838">
        <f t="shared" si="303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4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301"/>
        <v>42152.765717592592</v>
      </c>
      <c r="T3839" s="15">
        <f t="shared" si="302"/>
        <v>42188.765717592592</v>
      </c>
      <c r="U3839">
        <f t="shared" si="303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4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301"/>
        <v>42116.710752314815</v>
      </c>
      <c r="T3840" s="15">
        <f t="shared" si="302"/>
        <v>42146.710752314815</v>
      </c>
      <c r="U3840">
        <f t="shared" si="303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4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301"/>
        <v>42155.142638888887</v>
      </c>
      <c r="T3841" s="15">
        <f t="shared" si="302"/>
        <v>42215.142638888887</v>
      </c>
      <c r="U3841">
        <f t="shared" si="303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4"/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301"/>
        <v>42432.701724537037</v>
      </c>
      <c r="T3842" s="15">
        <f t="shared" si="302"/>
        <v>42457.660057870366</v>
      </c>
      <c r="U3842">
        <f t="shared" si="303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ref="P3843:P3906" si="305">IFERROR(ROUND(E3843/L3843,2),0)</f>
        <v>25.65</v>
      </c>
      <c r="Q3843" s="11" t="s">
        <v>8315</v>
      </c>
      <c r="R3843" t="s">
        <v>8316</v>
      </c>
      <c r="S3843" s="15">
        <f t="shared" ref="S3843:S3906" si="306">(((J3843/60)/60)/24)+DATE(1970,1,1)</f>
        <v>41780.785729166666</v>
      </c>
      <c r="T3843" s="15">
        <f t="shared" ref="T3843:T3906" si="307">(((I3843/60)/60)/24)+DATE(1970,1,1)</f>
        <v>41840.785729166666</v>
      </c>
      <c r="U3843">
        <f t="shared" ref="U3843:U3906" si="308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1" t="s">
        <v>8315</v>
      </c>
      <c r="R3844" t="s">
        <v>8316</v>
      </c>
      <c r="S3844" s="15">
        <f t="shared" si="306"/>
        <v>41740.493657407409</v>
      </c>
      <c r="T3844" s="15">
        <f t="shared" si="307"/>
        <v>41770.493657407409</v>
      </c>
      <c r="U3844">
        <f t="shared" si="308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1" t="s">
        <v>8315</v>
      </c>
      <c r="R3845" t="s">
        <v>8316</v>
      </c>
      <c r="S3845" s="15">
        <f t="shared" si="306"/>
        <v>41766.072500000002</v>
      </c>
      <c r="T3845" s="15">
        <f t="shared" si="307"/>
        <v>41791.072500000002</v>
      </c>
      <c r="U3845">
        <f t="shared" si="308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1" t="s">
        <v>8315</v>
      </c>
      <c r="R3846" t="s">
        <v>8316</v>
      </c>
      <c r="S3846" s="15">
        <f t="shared" si="306"/>
        <v>41766.617291666669</v>
      </c>
      <c r="T3846" s="15">
        <f t="shared" si="307"/>
        <v>41793.290972222225</v>
      </c>
      <c r="U3846">
        <f t="shared" si="308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1" t="s">
        <v>8315</v>
      </c>
      <c r="R3847" t="s">
        <v>8316</v>
      </c>
      <c r="S3847" s="15">
        <f t="shared" si="306"/>
        <v>42248.627013888887</v>
      </c>
      <c r="T3847" s="15">
        <f t="shared" si="307"/>
        <v>42278.627013888887</v>
      </c>
      <c r="U3847">
        <f t="shared" si="308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1" t="s">
        <v>8315</v>
      </c>
      <c r="R3848" t="s">
        <v>8316</v>
      </c>
      <c r="S3848" s="15">
        <f t="shared" si="306"/>
        <v>41885.221550925926</v>
      </c>
      <c r="T3848" s="15">
        <f t="shared" si="307"/>
        <v>41916.290972222225</v>
      </c>
      <c r="U3848">
        <f t="shared" si="308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1" t="s">
        <v>8315</v>
      </c>
      <c r="R3849" t="s">
        <v>8316</v>
      </c>
      <c r="S3849" s="15">
        <f t="shared" si="306"/>
        <v>42159.224432870367</v>
      </c>
      <c r="T3849" s="15">
        <f t="shared" si="307"/>
        <v>42204.224432870367</v>
      </c>
      <c r="U3849">
        <f t="shared" si="308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1" t="s">
        <v>8315</v>
      </c>
      <c r="R3850" t="s">
        <v>8316</v>
      </c>
      <c r="S3850" s="15">
        <f t="shared" si="306"/>
        <v>42265.817002314812</v>
      </c>
      <c r="T3850" s="15">
        <f t="shared" si="307"/>
        <v>42295.817002314812</v>
      </c>
      <c r="U3850">
        <f t="shared" si="308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1" t="s">
        <v>8315</v>
      </c>
      <c r="R3851" t="s">
        <v>8316</v>
      </c>
      <c r="S3851" s="15">
        <f t="shared" si="306"/>
        <v>42136.767175925925</v>
      </c>
      <c r="T3851" s="15">
        <f t="shared" si="307"/>
        <v>42166.767175925925</v>
      </c>
      <c r="U3851">
        <f t="shared" si="308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1" t="s">
        <v>8315</v>
      </c>
      <c r="R3852" t="s">
        <v>8316</v>
      </c>
      <c r="S3852" s="15">
        <f t="shared" si="306"/>
        <v>41975.124340277776</v>
      </c>
      <c r="T3852" s="15">
        <f t="shared" si="307"/>
        <v>42005.124340277776</v>
      </c>
      <c r="U3852">
        <f t="shared" si="308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1" t="s">
        <v>8315</v>
      </c>
      <c r="R3853" t="s">
        <v>8316</v>
      </c>
      <c r="S3853" s="15">
        <f t="shared" si="306"/>
        <v>42172.439571759256</v>
      </c>
      <c r="T3853" s="15">
        <f t="shared" si="307"/>
        <v>42202.439571759256</v>
      </c>
      <c r="U3853">
        <f t="shared" si="308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1" t="s">
        <v>8315</v>
      </c>
      <c r="R3854" t="s">
        <v>8316</v>
      </c>
      <c r="S3854" s="15">
        <f t="shared" si="306"/>
        <v>42065.190694444449</v>
      </c>
      <c r="T3854" s="15">
        <f t="shared" si="307"/>
        <v>42090.149027777778</v>
      </c>
      <c r="U3854">
        <f t="shared" si="308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1" t="s">
        <v>8315</v>
      </c>
      <c r="R3855" t="s">
        <v>8316</v>
      </c>
      <c r="S3855" s="15">
        <f t="shared" si="306"/>
        <v>41848.84002314815</v>
      </c>
      <c r="T3855" s="15">
        <f t="shared" si="307"/>
        <v>41883.84002314815</v>
      </c>
      <c r="U3855">
        <f t="shared" si="308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1" t="s">
        <v>8315</v>
      </c>
      <c r="R3856" t="s">
        <v>8316</v>
      </c>
      <c r="S3856" s="15">
        <f t="shared" si="306"/>
        <v>42103.884930555556</v>
      </c>
      <c r="T3856" s="15">
        <f t="shared" si="307"/>
        <v>42133.884930555556</v>
      </c>
      <c r="U3856">
        <f t="shared" si="308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1" t="s">
        <v>8315</v>
      </c>
      <c r="R3857" t="s">
        <v>8316</v>
      </c>
      <c r="S3857" s="15">
        <f t="shared" si="306"/>
        <v>42059.970729166671</v>
      </c>
      <c r="T3857" s="15">
        <f t="shared" si="307"/>
        <v>42089.929062499999</v>
      </c>
      <c r="U3857">
        <f t="shared" si="308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1" t="s">
        <v>8315</v>
      </c>
      <c r="R3858" t="s">
        <v>8316</v>
      </c>
      <c r="S3858" s="15">
        <f t="shared" si="306"/>
        <v>42041.743090277778</v>
      </c>
      <c r="T3858" s="15">
        <f t="shared" si="307"/>
        <v>42071.701423611114</v>
      </c>
      <c r="U3858">
        <f t="shared" si="308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1" t="s">
        <v>8315</v>
      </c>
      <c r="R3859" t="s">
        <v>8316</v>
      </c>
      <c r="S3859" s="15">
        <f t="shared" si="306"/>
        <v>41829.73715277778</v>
      </c>
      <c r="T3859" s="15">
        <f t="shared" si="307"/>
        <v>41852.716666666667</v>
      </c>
      <c r="U3859">
        <f t="shared" si="308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1" t="s">
        <v>8315</v>
      </c>
      <c r="R3860" t="s">
        <v>8316</v>
      </c>
      <c r="S3860" s="15">
        <f t="shared" si="306"/>
        <v>42128.431064814817</v>
      </c>
      <c r="T3860" s="15">
        <f t="shared" si="307"/>
        <v>42146.875</v>
      </c>
      <c r="U3860">
        <f t="shared" si="308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1" t="s">
        <v>8315</v>
      </c>
      <c r="R3861" t="s">
        <v>8316</v>
      </c>
      <c r="S3861" s="15">
        <f t="shared" si="306"/>
        <v>41789.893599537041</v>
      </c>
      <c r="T3861" s="15">
        <f t="shared" si="307"/>
        <v>41815.875</v>
      </c>
      <c r="U3861">
        <f t="shared" si="308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1" t="s">
        <v>8315</v>
      </c>
      <c r="R3862" t="s">
        <v>8316</v>
      </c>
      <c r="S3862" s="15">
        <f t="shared" si="306"/>
        <v>41833.660995370366</v>
      </c>
      <c r="T3862" s="15">
        <f t="shared" si="307"/>
        <v>41863.660995370366</v>
      </c>
      <c r="U3862">
        <f t="shared" si="308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1" t="s">
        <v>8315</v>
      </c>
      <c r="R3863" t="s">
        <v>8316</v>
      </c>
      <c r="S3863" s="15">
        <f t="shared" si="306"/>
        <v>41914.590011574073</v>
      </c>
      <c r="T3863" s="15">
        <f t="shared" si="307"/>
        <v>41955.907638888893</v>
      </c>
      <c r="U3863">
        <f t="shared" si="308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1" t="s">
        <v>8315</v>
      </c>
      <c r="R3864" t="s">
        <v>8316</v>
      </c>
      <c r="S3864" s="15">
        <f t="shared" si="306"/>
        <v>42611.261064814811</v>
      </c>
      <c r="T3864" s="15">
        <f t="shared" si="307"/>
        <v>42625.707638888889</v>
      </c>
      <c r="U3864">
        <f t="shared" si="308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1" t="s">
        <v>8315</v>
      </c>
      <c r="R3865" t="s">
        <v>8316</v>
      </c>
      <c r="S3865" s="15">
        <f t="shared" si="306"/>
        <v>42253.633159722223</v>
      </c>
      <c r="T3865" s="15">
        <f t="shared" si="307"/>
        <v>42313.674826388888</v>
      </c>
      <c r="U3865">
        <f t="shared" si="308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1" t="s">
        <v>8315</v>
      </c>
      <c r="R3866" t="s">
        <v>8316</v>
      </c>
      <c r="S3866" s="15">
        <f t="shared" si="306"/>
        <v>42295.891828703709</v>
      </c>
      <c r="T3866" s="15">
        <f t="shared" si="307"/>
        <v>42325.933495370366</v>
      </c>
      <c r="U3866">
        <f t="shared" si="308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1" t="s">
        <v>8315</v>
      </c>
      <c r="R3867" t="s">
        <v>8316</v>
      </c>
      <c r="S3867" s="15">
        <f t="shared" si="306"/>
        <v>41841.651597222226</v>
      </c>
      <c r="T3867" s="15">
        <f t="shared" si="307"/>
        <v>41881.229166666664</v>
      </c>
      <c r="U3867">
        <f t="shared" si="308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1" t="s">
        <v>8315</v>
      </c>
      <c r="R3868" t="s">
        <v>8316</v>
      </c>
      <c r="S3868" s="15">
        <f t="shared" si="306"/>
        <v>42402.947002314817</v>
      </c>
      <c r="T3868" s="15">
        <f t="shared" si="307"/>
        <v>42452.145138888889</v>
      </c>
      <c r="U3868">
        <f t="shared" si="308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1" t="s">
        <v>8315</v>
      </c>
      <c r="R3869" t="s">
        <v>8316</v>
      </c>
      <c r="S3869" s="15">
        <f t="shared" si="306"/>
        <v>42509.814108796301</v>
      </c>
      <c r="T3869" s="15">
        <f t="shared" si="307"/>
        <v>42539.814108796301</v>
      </c>
      <c r="U3869">
        <f t="shared" si="308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1" t="s">
        <v>8315</v>
      </c>
      <c r="R3870" t="s">
        <v>8357</v>
      </c>
      <c r="S3870" s="15">
        <f t="shared" si="306"/>
        <v>41865.659780092588</v>
      </c>
      <c r="T3870" s="15">
        <f t="shared" si="307"/>
        <v>41890.659780092588</v>
      </c>
      <c r="U3870">
        <f t="shared" si="308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309">ROUND(E3871/D3871*100,0)</f>
        <v>3</v>
      </c>
      <c r="P3871">
        <f t="shared" si="305"/>
        <v>30.13</v>
      </c>
      <c r="Q3871" s="11" t="s">
        <v>8315</v>
      </c>
      <c r="R3871" t="s">
        <v>8357</v>
      </c>
      <c r="S3871" s="15">
        <f t="shared" si="306"/>
        <v>42047.724444444444</v>
      </c>
      <c r="T3871" s="15">
        <f t="shared" si="307"/>
        <v>42077.132638888885</v>
      </c>
      <c r="U3871">
        <f t="shared" si="308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9"/>
        <v>15</v>
      </c>
      <c r="P3872">
        <f t="shared" si="305"/>
        <v>150</v>
      </c>
      <c r="Q3872" s="11" t="s">
        <v>8315</v>
      </c>
      <c r="R3872" t="s">
        <v>8357</v>
      </c>
      <c r="S3872" s="15">
        <f t="shared" si="306"/>
        <v>41793.17219907407</v>
      </c>
      <c r="T3872" s="15">
        <f t="shared" si="307"/>
        <v>41823.17219907407</v>
      </c>
      <c r="U3872">
        <f t="shared" si="308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9"/>
        <v>3</v>
      </c>
      <c r="P3873">
        <f t="shared" si="305"/>
        <v>13.33</v>
      </c>
      <c r="Q3873" s="11" t="s">
        <v>8315</v>
      </c>
      <c r="R3873" t="s">
        <v>8357</v>
      </c>
      <c r="S3873" s="15">
        <f t="shared" si="306"/>
        <v>42763.780671296292</v>
      </c>
      <c r="T3873" s="15">
        <f t="shared" si="307"/>
        <v>42823.739004629635</v>
      </c>
      <c r="U3873">
        <f t="shared" si="308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9"/>
        <v>0</v>
      </c>
      <c r="P3874">
        <f t="shared" si="305"/>
        <v>0</v>
      </c>
      <c r="Q3874" s="11" t="s">
        <v>8315</v>
      </c>
      <c r="R3874" t="s">
        <v>8357</v>
      </c>
      <c r="S3874" s="15">
        <f t="shared" si="306"/>
        <v>42180.145787037036</v>
      </c>
      <c r="T3874" s="15">
        <f t="shared" si="307"/>
        <v>42230.145787037036</v>
      </c>
      <c r="U3874">
        <f t="shared" si="308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9"/>
        <v>0</v>
      </c>
      <c r="P3875">
        <f t="shared" si="305"/>
        <v>0</v>
      </c>
      <c r="Q3875" s="11" t="s">
        <v>8315</v>
      </c>
      <c r="R3875" t="s">
        <v>8357</v>
      </c>
      <c r="S3875" s="15">
        <f t="shared" si="306"/>
        <v>42255.696006944447</v>
      </c>
      <c r="T3875" s="15">
        <f t="shared" si="307"/>
        <v>42285.696006944447</v>
      </c>
      <c r="U3875">
        <f t="shared" si="308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9"/>
        <v>0</v>
      </c>
      <c r="P3876">
        <f t="shared" si="305"/>
        <v>0</v>
      </c>
      <c r="Q3876" s="11" t="s">
        <v>8315</v>
      </c>
      <c r="R3876" t="s">
        <v>8357</v>
      </c>
      <c r="S3876" s="15">
        <f t="shared" si="306"/>
        <v>42007.016458333332</v>
      </c>
      <c r="T3876" s="15">
        <f t="shared" si="307"/>
        <v>42028.041666666672</v>
      </c>
      <c r="U3876">
        <f t="shared" si="308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9"/>
        <v>0</v>
      </c>
      <c r="P3877">
        <f t="shared" si="305"/>
        <v>0</v>
      </c>
      <c r="Q3877" s="11" t="s">
        <v>8315</v>
      </c>
      <c r="R3877" t="s">
        <v>8357</v>
      </c>
      <c r="S3877" s="15">
        <f t="shared" si="306"/>
        <v>42615.346817129626</v>
      </c>
      <c r="T3877" s="15">
        <f t="shared" si="307"/>
        <v>42616.416666666672</v>
      </c>
      <c r="U3877">
        <f t="shared" si="308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9"/>
        <v>53</v>
      </c>
      <c r="P3878">
        <f t="shared" si="305"/>
        <v>44.76</v>
      </c>
      <c r="Q3878" s="11" t="s">
        <v>8315</v>
      </c>
      <c r="R3878" t="s">
        <v>8357</v>
      </c>
      <c r="S3878" s="15">
        <f t="shared" si="306"/>
        <v>42372.624166666668</v>
      </c>
      <c r="T3878" s="15">
        <f t="shared" si="307"/>
        <v>42402.624166666668</v>
      </c>
      <c r="U3878">
        <f t="shared" si="308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9"/>
        <v>5</v>
      </c>
      <c r="P3879">
        <f t="shared" si="305"/>
        <v>88.64</v>
      </c>
      <c r="Q3879" s="11" t="s">
        <v>8315</v>
      </c>
      <c r="R3879" t="s">
        <v>8357</v>
      </c>
      <c r="S3879" s="15">
        <f t="shared" si="306"/>
        <v>42682.67768518519</v>
      </c>
      <c r="T3879" s="15">
        <f t="shared" si="307"/>
        <v>42712.67768518519</v>
      </c>
      <c r="U3879">
        <f t="shared" si="308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9"/>
        <v>0</v>
      </c>
      <c r="P3880">
        <f t="shared" si="305"/>
        <v>10</v>
      </c>
      <c r="Q3880" s="11" t="s">
        <v>8315</v>
      </c>
      <c r="R3880" t="s">
        <v>8357</v>
      </c>
      <c r="S3880" s="15">
        <f t="shared" si="306"/>
        <v>42154.818819444445</v>
      </c>
      <c r="T3880" s="15">
        <f t="shared" si="307"/>
        <v>42185.165972222225</v>
      </c>
      <c r="U3880">
        <f t="shared" si="308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9"/>
        <v>0</v>
      </c>
      <c r="P3881">
        <f t="shared" si="305"/>
        <v>0</v>
      </c>
      <c r="Q3881" s="11" t="s">
        <v>8315</v>
      </c>
      <c r="R3881" t="s">
        <v>8357</v>
      </c>
      <c r="S3881" s="15">
        <f t="shared" si="306"/>
        <v>41999.861064814817</v>
      </c>
      <c r="T3881" s="15">
        <f t="shared" si="307"/>
        <v>42029.861064814817</v>
      </c>
      <c r="U3881">
        <f t="shared" si="308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9"/>
        <v>13</v>
      </c>
      <c r="P3882">
        <f t="shared" si="305"/>
        <v>57.65</v>
      </c>
      <c r="Q3882" s="11" t="s">
        <v>8315</v>
      </c>
      <c r="R3882" t="s">
        <v>8357</v>
      </c>
      <c r="S3882" s="15">
        <f t="shared" si="306"/>
        <v>41815.815046296295</v>
      </c>
      <c r="T3882" s="15">
        <f t="shared" si="307"/>
        <v>41850.958333333336</v>
      </c>
      <c r="U3882">
        <f t="shared" si="308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9"/>
        <v>5</v>
      </c>
      <c r="P3883">
        <f t="shared" si="305"/>
        <v>25</v>
      </c>
      <c r="Q3883" s="11" t="s">
        <v>8315</v>
      </c>
      <c r="R3883" t="s">
        <v>8357</v>
      </c>
      <c r="S3883" s="15">
        <f t="shared" si="306"/>
        <v>42756.018506944441</v>
      </c>
      <c r="T3883" s="15">
        <f t="shared" si="307"/>
        <v>42786.018506944441</v>
      </c>
      <c r="U3883">
        <f t="shared" si="308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9"/>
        <v>0</v>
      </c>
      <c r="P3884">
        <f t="shared" si="305"/>
        <v>0</v>
      </c>
      <c r="Q3884" s="11" t="s">
        <v>8315</v>
      </c>
      <c r="R3884" t="s">
        <v>8357</v>
      </c>
      <c r="S3884" s="15">
        <f t="shared" si="306"/>
        <v>42373.983449074076</v>
      </c>
      <c r="T3884" s="15">
        <f t="shared" si="307"/>
        <v>42400.960416666669</v>
      </c>
      <c r="U3884">
        <f t="shared" si="308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9"/>
        <v>0</v>
      </c>
      <c r="P3885">
        <f t="shared" si="305"/>
        <v>0</v>
      </c>
      <c r="Q3885" s="11" t="s">
        <v>8315</v>
      </c>
      <c r="R3885" t="s">
        <v>8357</v>
      </c>
      <c r="S3885" s="15">
        <f t="shared" si="306"/>
        <v>41854.602650462963</v>
      </c>
      <c r="T3885" s="15">
        <f t="shared" si="307"/>
        <v>41884.602650462963</v>
      </c>
      <c r="U3885">
        <f t="shared" si="308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9"/>
        <v>0</v>
      </c>
      <c r="P3886">
        <f t="shared" si="305"/>
        <v>0</v>
      </c>
      <c r="Q3886" s="11" t="s">
        <v>8315</v>
      </c>
      <c r="R3886" t="s">
        <v>8357</v>
      </c>
      <c r="S3886" s="15">
        <f t="shared" si="306"/>
        <v>42065.791574074072</v>
      </c>
      <c r="T3886" s="15">
        <f t="shared" si="307"/>
        <v>42090.749907407408</v>
      </c>
      <c r="U3886">
        <f t="shared" si="308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9"/>
        <v>0</v>
      </c>
      <c r="P3887">
        <f t="shared" si="305"/>
        <v>0</v>
      </c>
      <c r="Q3887" s="11" t="s">
        <v>8315</v>
      </c>
      <c r="R3887" t="s">
        <v>8357</v>
      </c>
      <c r="S3887" s="15">
        <f t="shared" si="306"/>
        <v>42469.951284722221</v>
      </c>
      <c r="T3887" s="15">
        <f t="shared" si="307"/>
        <v>42499.951284722221</v>
      </c>
      <c r="U3887">
        <f t="shared" si="308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9"/>
        <v>0</v>
      </c>
      <c r="P3888">
        <f t="shared" si="305"/>
        <v>0</v>
      </c>
      <c r="Q3888" s="11" t="s">
        <v>8315</v>
      </c>
      <c r="R3888" t="s">
        <v>8357</v>
      </c>
      <c r="S3888" s="15">
        <f t="shared" si="306"/>
        <v>41954.228032407409</v>
      </c>
      <c r="T3888" s="15">
        <f t="shared" si="307"/>
        <v>41984.228032407409</v>
      </c>
      <c r="U3888">
        <f t="shared" si="308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9"/>
        <v>2</v>
      </c>
      <c r="P3889">
        <f t="shared" si="305"/>
        <v>17.5</v>
      </c>
      <c r="Q3889" s="11" t="s">
        <v>8315</v>
      </c>
      <c r="R3889" t="s">
        <v>8357</v>
      </c>
      <c r="S3889" s="15">
        <f t="shared" si="306"/>
        <v>42079.857974537037</v>
      </c>
      <c r="T3889" s="15">
        <f t="shared" si="307"/>
        <v>42125.916666666672</v>
      </c>
      <c r="U3889">
        <f t="shared" si="308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9"/>
        <v>27</v>
      </c>
      <c r="P3890">
        <f t="shared" si="305"/>
        <v>38.71</v>
      </c>
      <c r="Q3890" s="11" t="s">
        <v>8315</v>
      </c>
      <c r="R3890" t="s">
        <v>8316</v>
      </c>
      <c r="S3890" s="15">
        <f t="shared" si="306"/>
        <v>42762.545810185184</v>
      </c>
      <c r="T3890" s="15">
        <f t="shared" si="307"/>
        <v>42792.545810185184</v>
      </c>
      <c r="U3890">
        <f t="shared" si="308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9"/>
        <v>1</v>
      </c>
      <c r="P3891">
        <f t="shared" si="305"/>
        <v>13.11</v>
      </c>
      <c r="Q3891" s="11" t="s">
        <v>8315</v>
      </c>
      <c r="R3891" t="s">
        <v>8316</v>
      </c>
      <c r="S3891" s="15">
        <f t="shared" si="306"/>
        <v>41977.004976851851</v>
      </c>
      <c r="T3891" s="15">
        <f t="shared" si="307"/>
        <v>42008.976388888885</v>
      </c>
      <c r="U3891">
        <f t="shared" si="308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9"/>
        <v>17</v>
      </c>
      <c r="P3892">
        <f t="shared" si="305"/>
        <v>315.5</v>
      </c>
      <c r="Q3892" s="11" t="s">
        <v>8315</v>
      </c>
      <c r="R3892" t="s">
        <v>8316</v>
      </c>
      <c r="S3892" s="15">
        <f t="shared" si="306"/>
        <v>42171.758611111116</v>
      </c>
      <c r="T3892" s="15">
        <f t="shared" si="307"/>
        <v>42231.758611111116</v>
      </c>
      <c r="U3892">
        <f t="shared" si="308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9"/>
        <v>33</v>
      </c>
      <c r="P3893">
        <f t="shared" si="305"/>
        <v>37.14</v>
      </c>
      <c r="Q3893" s="11" t="s">
        <v>8315</v>
      </c>
      <c r="R3893" t="s">
        <v>8316</v>
      </c>
      <c r="S3893" s="15">
        <f t="shared" si="306"/>
        <v>42056.1324537037</v>
      </c>
      <c r="T3893" s="15">
        <f t="shared" si="307"/>
        <v>42086.207638888889</v>
      </c>
      <c r="U3893">
        <f t="shared" si="308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9"/>
        <v>0</v>
      </c>
      <c r="P3894">
        <f t="shared" si="305"/>
        <v>0</v>
      </c>
      <c r="Q3894" s="11" t="s">
        <v>8315</v>
      </c>
      <c r="R3894" t="s">
        <v>8316</v>
      </c>
      <c r="S3894" s="15">
        <f t="shared" si="306"/>
        <v>41867.652280092596</v>
      </c>
      <c r="T3894" s="15">
        <f t="shared" si="307"/>
        <v>41875.291666666664</v>
      </c>
      <c r="U3894">
        <f t="shared" si="308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9"/>
        <v>22</v>
      </c>
      <c r="P3895">
        <f t="shared" si="305"/>
        <v>128.27000000000001</v>
      </c>
      <c r="Q3895" s="11" t="s">
        <v>8315</v>
      </c>
      <c r="R3895" t="s">
        <v>8316</v>
      </c>
      <c r="S3895" s="15">
        <f t="shared" si="306"/>
        <v>41779.657870370371</v>
      </c>
      <c r="T3895" s="15">
        <f t="shared" si="307"/>
        <v>41821.25</v>
      </c>
      <c r="U3895">
        <f t="shared" si="308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9"/>
        <v>3</v>
      </c>
      <c r="P3896">
        <f t="shared" si="305"/>
        <v>47.27</v>
      </c>
      <c r="Q3896" s="11" t="s">
        <v>8315</v>
      </c>
      <c r="R3896" t="s">
        <v>8316</v>
      </c>
      <c r="S3896" s="15">
        <f t="shared" si="306"/>
        <v>42679.958472222221</v>
      </c>
      <c r="T3896" s="15">
        <f t="shared" si="307"/>
        <v>42710.207638888889</v>
      </c>
      <c r="U3896">
        <f t="shared" si="308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9"/>
        <v>5</v>
      </c>
      <c r="P3897">
        <f t="shared" si="305"/>
        <v>50</v>
      </c>
      <c r="Q3897" s="11" t="s">
        <v>8315</v>
      </c>
      <c r="R3897" t="s">
        <v>8316</v>
      </c>
      <c r="S3897" s="15">
        <f t="shared" si="306"/>
        <v>42032.250208333338</v>
      </c>
      <c r="T3897" s="15">
        <f t="shared" si="307"/>
        <v>42063.250208333338</v>
      </c>
      <c r="U3897">
        <f t="shared" si="308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9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6"/>
        <v>41793.191875000004</v>
      </c>
      <c r="T3898" s="15">
        <f t="shared" si="307"/>
        <v>41807.191875000004</v>
      </c>
      <c r="U3898">
        <f t="shared" si="308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9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6"/>
        <v>41982.87364583333</v>
      </c>
      <c r="T3899" s="15">
        <f t="shared" si="307"/>
        <v>42012.87364583333</v>
      </c>
      <c r="U3899">
        <f t="shared" si="308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9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6"/>
        <v>42193.482291666667</v>
      </c>
      <c r="T3900" s="15">
        <f t="shared" si="307"/>
        <v>42233.666666666672</v>
      </c>
      <c r="U3900">
        <f t="shared" si="308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9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6"/>
        <v>41843.775011574071</v>
      </c>
      <c r="T3901" s="15">
        <f t="shared" si="307"/>
        <v>41863.775011574071</v>
      </c>
      <c r="U3901">
        <f t="shared" si="308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9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6"/>
        <v>42136.092488425929</v>
      </c>
      <c r="T3902" s="15">
        <f t="shared" si="307"/>
        <v>42166.092488425929</v>
      </c>
      <c r="U3902">
        <f t="shared" si="308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9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6"/>
        <v>42317.826377314821</v>
      </c>
      <c r="T3903" s="15">
        <f t="shared" si="307"/>
        <v>42357.826377314821</v>
      </c>
      <c r="U3903">
        <f t="shared" si="308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9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6"/>
        <v>42663.468078703707</v>
      </c>
      <c r="T3904" s="15">
        <f t="shared" si="307"/>
        <v>42688.509745370371</v>
      </c>
      <c r="U3904">
        <f t="shared" si="308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9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6"/>
        <v>42186.01116898148</v>
      </c>
      <c r="T3905" s="15">
        <f t="shared" si="307"/>
        <v>42230.818055555559</v>
      </c>
      <c r="U3905">
        <f t="shared" si="308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9"/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6"/>
        <v>42095.229166666672</v>
      </c>
      <c r="T3906" s="15">
        <f t="shared" si="307"/>
        <v>42109.211111111115</v>
      </c>
      <c r="U3906">
        <f t="shared" si="308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ref="P3907:P3970" si="310">IFERROR(ROUND(E3907/L3907,2),0)</f>
        <v>24.71</v>
      </c>
      <c r="Q3907" s="11" t="s">
        <v>8315</v>
      </c>
      <c r="R3907" t="s">
        <v>8316</v>
      </c>
      <c r="S3907" s="15">
        <f t="shared" ref="S3907:S3970" si="311">(((J3907/60)/60)/24)+DATE(1970,1,1)</f>
        <v>42124.623877314814</v>
      </c>
      <c r="T3907" s="15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1" t="s">
        <v>8315</v>
      </c>
      <c r="R3908" t="s">
        <v>8316</v>
      </c>
      <c r="S3908" s="15">
        <f t="shared" si="311"/>
        <v>42143.917743055557</v>
      </c>
      <c r="T3908" s="15">
        <f t="shared" si="312"/>
        <v>42181.559027777781</v>
      </c>
      <c r="U3908">
        <f t="shared" si="313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1" t="s">
        <v>8315</v>
      </c>
      <c r="R3909" t="s">
        <v>8316</v>
      </c>
      <c r="S3909" s="15">
        <f t="shared" si="311"/>
        <v>41906.819513888891</v>
      </c>
      <c r="T3909" s="15">
        <f t="shared" si="312"/>
        <v>41938.838888888888</v>
      </c>
      <c r="U3909">
        <f t="shared" si="313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1" t="s">
        <v>8315</v>
      </c>
      <c r="R3910" t="s">
        <v>8316</v>
      </c>
      <c r="S3910" s="15">
        <f t="shared" si="311"/>
        <v>41834.135370370372</v>
      </c>
      <c r="T3910" s="15">
        <f t="shared" si="312"/>
        <v>41849.135370370372</v>
      </c>
      <c r="U3910">
        <f t="shared" si="313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1" t="s">
        <v>8315</v>
      </c>
      <c r="R3911" t="s">
        <v>8316</v>
      </c>
      <c r="S3911" s="15">
        <f t="shared" si="311"/>
        <v>41863.359282407408</v>
      </c>
      <c r="T3911" s="15">
        <f t="shared" si="312"/>
        <v>41893.359282407408</v>
      </c>
      <c r="U3911">
        <f t="shared" si="313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1" t="s">
        <v>8315</v>
      </c>
      <c r="R3912" t="s">
        <v>8316</v>
      </c>
      <c r="S3912" s="15">
        <f t="shared" si="311"/>
        <v>42224.756909722222</v>
      </c>
      <c r="T3912" s="15">
        <f t="shared" si="312"/>
        <v>42254.756909722222</v>
      </c>
      <c r="U3912">
        <f t="shared" si="313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1" t="s">
        <v>8315</v>
      </c>
      <c r="R3913" t="s">
        <v>8316</v>
      </c>
      <c r="S3913" s="15">
        <f t="shared" si="311"/>
        <v>41939.8122337963</v>
      </c>
      <c r="T3913" s="15">
        <f t="shared" si="312"/>
        <v>41969.853900462964</v>
      </c>
      <c r="U3913">
        <f t="shared" si="313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1" t="s">
        <v>8315</v>
      </c>
      <c r="R3914" t="s">
        <v>8316</v>
      </c>
      <c r="S3914" s="15">
        <f t="shared" si="311"/>
        <v>42059.270023148143</v>
      </c>
      <c r="T3914" s="15">
        <f t="shared" si="312"/>
        <v>42119.190972222219</v>
      </c>
      <c r="U3914">
        <f t="shared" si="313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1" t="s">
        <v>8315</v>
      </c>
      <c r="R3915" t="s">
        <v>8316</v>
      </c>
      <c r="S3915" s="15">
        <f t="shared" si="311"/>
        <v>42308.211215277777</v>
      </c>
      <c r="T3915" s="15">
        <f t="shared" si="312"/>
        <v>42338.252881944441</v>
      </c>
      <c r="U3915">
        <f t="shared" si="313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1" t="s">
        <v>8315</v>
      </c>
      <c r="R3916" t="s">
        <v>8316</v>
      </c>
      <c r="S3916" s="15">
        <f t="shared" si="311"/>
        <v>42114.818935185183</v>
      </c>
      <c r="T3916" s="15">
        <f t="shared" si="312"/>
        <v>42134.957638888889</v>
      </c>
      <c r="U3916">
        <f t="shared" si="313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1" t="s">
        <v>8315</v>
      </c>
      <c r="R3917" t="s">
        <v>8316</v>
      </c>
      <c r="S3917" s="15">
        <f t="shared" si="311"/>
        <v>42492.98505787037</v>
      </c>
      <c r="T3917" s="15">
        <f t="shared" si="312"/>
        <v>42522.98505787037</v>
      </c>
      <c r="U3917">
        <f t="shared" si="313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1" t="s">
        <v>8315</v>
      </c>
      <c r="R3918" t="s">
        <v>8316</v>
      </c>
      <c r="S3918" s="15">
        <f t="shared" si="311"/>
        <v>42494.471666666665</v>
      </c>
      <c r="T3918" s="15">
        <f t="shared" si="312"/>
        <v>42524.471666666665</v>
      </c>
      <c r="U3918">
        <f t="shared" si="313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1" t="s">
        <v>8315</v>
      </c>
      <c r="R3919" t="s">
        <v>8316</v>
      </c>
      <c r="S3919" s="15">
        <f t="shared" si="311"/>
        <v>41863.527326388888</v>
      </c>
      <c r="T3919" s="15">
        <f t="shared" si="312"/>
        <v>41893.527326388888</v>
      </c>
      <c r="U3919">
        <f t="shared" si="313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1" t="s">
        <v>8315</v>
      </c>
      <c r="R3920" t="s">
        <v>8316</v>
      </c>
      <c r="S3920" s="15">
        <f t="shared" si="311"/>
        <v>41843.664618055554</v>
      </c>
      <c r="T3920" s="15">
        <f t="shared" si="312"/>
        <v>41855.666666666664</v>
      </c>
      <c r="U3920">
        <f t="shared" si="313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1" t="s">
        <v>8315</v>
      </c>
      <c r="R3921" t="s">
        <v>8316</v>
      </c>
      <c r="S3921" s="15">
        <f t="shared" si="311"/>
        <v>42358.684872685189</v>
      </c>
      <c r="T3921" s="15">
        <f t="shared" si="312"/>
        <v>42387</v>
      </c>
      <c r="U3921">
        <f t="shared" si="313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1" t="s">
        <v>8315</v>
      </c>
      <c r="R3922" t="s">
        <v>8316</v>
      </c>
      <c r="S3922" s="15">
        <f t="shared" si="311"/>
        <v>42657.38726851852</v>
      </c>
      <c r="T3922" s="15">
        <f t="shared" si="312"/>
        <v>42687.428935185191</v>
      </c>
      <c r="U3922">
        <f t="shared" si="313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1" t="s">
        <v>8315</v>
      </c>
      <c r="R3923" t="s">
        <v>8316</v>
      </c>
      <c r="S3923" s="15">
        <f t="shared" si="311"/>
        <v>41926.542303240742</v>
      </c>
      <c r="T3923" s="15">
        <f t="shared" si="312"/>
        <v>41938.75</v>
      </c>
      <c r="U3923">
        <f t="shared" si="313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1" t="s">
        <v>8315</v>
      </c>
      <c r="R3924" t="s">
        <v>8316</v>
      </c>
      <c r="S3924" s="15">
        <f t="shared" si="311"/>
        <v>42020.768634259264</v>
      </c>
      <c r="T3924" s="15">
        <f t="shared" si="312"/>
        <v>42065.958333333328</v>
      </c>
      <c r="U3924">
        <f t="shared" si="313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1" t="s">
        <v>8315</v>
      </c>
      <c r="R3925" t="s">
        <v>8316</v>
      </c>
      <c r="S3925" s="15">
        <f t="shared" si="311"/>
        <v>42075.979988425926</v>
      </c>
      <c r="T3925" s="15">
        <f t="shared" si="312"/>
        <v>42103.979988425926</v>
      </c>
      <c r="U3925">
        <f t="shared" si="313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1" t="s">
        <v>8315</v>
      </c>
      <c r="R3926" t="s">
        <v>8316</v>
      </c>
      <c r="S3926" s="15">
        <f t="shared" si="311"/>
        <v>41786.959745370368</v>
      </c>
      <c r="T3926" s="15">
        <f t="shared" si="312"/>
        <v>41816.959745370368</v>
      </c>
      <c r="U3926">
        <f t="shared" si="313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1" t="s">
        <v>8315</v>
      </c>
      <c r="R3927" t="s">
        <v>8316</v>
      </c>
      <c r="S3927" s="15">
        <f t="shared" si="311"/>
        <v>41820.870821759258</v>
      </c>
      <c r="T3927" s="15">
        <f t="shared" si="312"/>
        <v>41850.870821759258</v>
      </c>
      <c r="U3927">
        <f t="shared" si="313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1" t="s">
        <v>8315</v>
      </c>
      <c r="R3928" t="s">
        <v>8316</v>
      </c>
      <c r="S3928" s="15">
        <f t="shared" si="311"/>
        <v>41970.085046296299</v>
      </c>
      <c r="T3928" s="15">
        <f t="shared" si="312"/>
        <v>42000.085046296299</v>
      </c>
      <c r="U3928">
        <f t="shared" si="313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1" t="s">
        <v>8315</v>
      </c>
      <c r="R3929" t="s">
        <v>8316</v>
      </c>
      <c r="S3929" s="15">
        <f t="shared" si="311"/>
        <v>41830.267407407409</v>
      </c>
      <c r="T3929" s="15">
        <f t="shared" si="312"/>
        <v>41860.267407407409</v>
      </c>
      <c r="U3929">
        <f t="shared" si="313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1" t="s">
        <v>8315</v>
      </c>
      <c r="R3930" t="s">
        <v>8316</v>
      </c>
      <c r="S3930" s="15">
        <f t="shared" si="311"/>
        <v>42265.683182870373</v>
      </c>
      <c r="T3930" s="15">
        <f t="shared" si="312"/>
        <v>42293.207638888889</v>
      </c>
      <c r="U3930">
        <f t="shared" si="313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1" t="s">
        <v>8315</v>
      </c>
      <c r="R3931" t="s">
        <v>8316</v>
      </c>
      <c r="S3931" s="15">
        <f t="shared" si="311"/>
        <v>42601.827141203699</v>
      </c>
      <c r="T3931" s="15">
        <f t="shared" si="312"/>
        <v>42631.827141203699</v>
      </c>
      <c r="U3931">
        <f t="shared" si="313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1" t="s">
        <v>8315</v>
      </c>
      <c r="R3932" t="s">
        <v>8316</v>
      </c>
      <c r="S3932" s="15">
        <f t="shared" si="311"/>
        <v>42433.338749999995</v>
      </c>
      <c r="T3932" s="15">
        <f t="shared" si="312"/>
        <v>42461.25</v>
      </c>
      <c r="U3932">
        <f t="shared" si="313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1" t="s">
        <v>8315</v>
      </c>
      <c r="R3933" t="s">
        <v>8316</v>
      </c>
      <c r="S3933" s="15">
        <f t="shared" si="311"/>
        <v>42228.151701388888</v>
      </c>
      <c r="T3933" s="15">
        <f t="shared" si="312"/>
        <v>42253.151701388888</v>
      </c>
      <c r="U3933">
        <f t="shared" si="313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1" t="s">
        <v>8315</v>
      </c>
      <c r="R3934" t="s">
        <v>8316</v>
      </c>
      <c r="S3934" s="15">
        <f t="shared" si="311"/>
        <v>42415.168564814812</v>
      </c>
      <c r="T3934" s="15">
        <f t="shared" si="312"/>
        <v>42445.126898148148</v>
      </c>
      <c r="U3934">
        <f t="shared" si="313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314">ROUND(E3935/D3935*100,0)</f>
        <v>16</v>
      </c>
      <c r="P3935">
        <f t="shared" si="310"/>
        <v>91.83</v>
      </c>
      <c r="Q3935" s="11" t="s">
        <v>8315</v>
      </c>
      <c r="R3935" t="s">
        <v>8316</v>
      </c>
      <c r="S3935" s="15">
        <f t="shared" si="311"/>
        <v>42538.968310185184</v>
      </c>
      <c r="T3935" s="15">
        <f t="shared" si="312"/>
        <v>42568.029861111107</v>
      </c>
      <c r="U3935">
        <f t="shared" si="313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4"/>
        <v>11</v>
      </c>
      <c r="P3936">
        <f t="shared" si="310"/>
        <v>45.83</v>
      </c>
      <c r="Q3936" s="11" t="s">
        <v>8315</v>
      </c>
      <c r="R3936" t="s">
        <v>8316</v>
      </c>
      <c r="S3936" s="15">
        <f t="shared" si="311"/>
        <v>42233.671747685185</v>
      </c>
      <c r="T3936" s="15">
        <f t="shared" si="312"/>
        <v>42278.541666666672</v>
      </c>
      <c r="U3936">
        <f t="shared" si="313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4"/>
        <v>44</v>
      </c>
      <c r="P3937">
        <f t="shared" si="310"/>
        <v>57.17</v>
      </c>
      <c r="Q3937" s="11" t="s">
        <v>8315</v>
      </c>
      <c r="R3937" t="s">
        <v>8316</v>
      </c>
      <c r="S3937" s="15">
        <f t="shared" si="311"/>
        <v>42221.656782407401</v>
      </c>
      <c r="T3937" s="15">
        <f t="shared" si="312"/>
        <v>42281.656782407401</v>
      </c>
      <c r="U3937">
        <f t="shared" si="313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4"/>
        <v>0</v>
      </c>
      <c r="P3938">
        <f t="shared" si="310"/>
        <v>0</v>
      </c>
      <c r="Q3938" s="11" t="s">
        <v>8315</v>
      </c>
      <c r="R3938" t="s">
        <v>8316</v>
      </c>
      <c r="S3938" s="15">
        <f t="shared" si="311"/>
        <v>42675.262962962966</v>
      </c>
      <c r="T3938" s="15">
        <f t="shared" si="312"/>
        <v>42705.304629629631</v>
      </c>
      <c r="U3938">
        <f t="shared" si="313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4"/>
        <v>86</v>
      </c>
      <c r="P3939">
        <f t="shared" si="310"/>
        <v>248.5</v>
      </c>
      <c r="Q3939" s="11" t="s">
        <v>8315</v>
      </c>
      <c r="R3939" t="s">
        <v>8316</v>
      </c>
      <c r="S3939" s="15">
        <f t="shared" si="311"/>
        <v>42534.631481481483</v>
      </c>
      <c r="T3939" s="15">
        <f t="shared" si="312"/>
        <v>42562.631481481483</v>
      </c>
      <c r="U3939">
        <f t="shared" si="313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4"/>
        <v>12</v>
      </c>
      <c r="P3940">
        <f t="shared" si="310"/>
        <v>79.400000000000006</v>
      </c>
      <c r="Q3940" s="11" t="s">
        <v>8315</v>
      </c>
      <c r="R3940" t="s">
        <v>8316</v>
      </c>
      <c r="S3940" s="15">
        <f t="shared" si="311"/>
        <v>42151.905717592599</v>
      </c>
      <c r="T3940" s="15">
        <f t="shared" si="312"/>
        <v>42182.905717592599</v>
      </c>
      <c r="U3940">
        <f t="shared" si="313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4"/>
        <v>0</v>
      </c>
      <c r="P3941">
        <f t="shared" si="310"/>
        <v>5</v>
      </c>
      <c r="Q3941" s="11" t="s">
        <v>8315</v>
      </c>
      <c r="R3941" t="s">
        <v>8316</v>
      </c>
      <c r="S3941" s="15">
        <f t="shared" si="311"/>
        <v>41915.400219907409</v>
      </c>
      <c r="T3941" s="15">
        <f t="shared" si="312"/>
        <v>41919.1875</v>
      </c>
      <c r="U3941">
        <f t="shared" si="313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4"/>
        <v>0</v>
      </c>
      <c r="P3942">
        <f t="shared" si="310"/>
        <v>5.5</v>
      </c>
      <c r="Q3942" s="11" t="s">
        <v>8315</v>
      </c>
      <c r="R3942" t="s">
        <v>8316</v>
      </c>
      <c r="S3942" s="15">
        <f t="shared" si="311"/>
        <v>41961.492488425924</v>
      </c>
      <c r="T3942" s="15">
        <f t="shared" si="312"/>
        <v>42006.492488425924</v>
      </c>
      <c r="U3942">
        <f t="shared" si="313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4"/>
        <v>1</v>
      </c>
      <c r="P3943">
        <f t="shared" si="310"/>
        <v>25</v>
      </c>
      <c r="Q3943" s="11" t="s">
        <v>8315</v>
      </c>
      <c r="R3943" t="s">
        <v>8316</v>
      </c>
      <c r="S3943" s="15">
        <f t="shared" si="311"/>
        <v>41940.587233796294</v>
      </c>
      <c r="T3943" s="15">
        <f t="shared" si="312"/>
        <v>41968.041666666672</v>
      </c>
      <c r="U3943">
        <f t="shared" si="313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4"/>
        <v>0</v>
      </c>
      <c r="P3944">
        <f t="shared" si="310"/>
        <v>0</v>
      </c>
      <c r="Q3944" s="11" t="s">
        <v>8315</v>
      </c>
      <c r="R3944" t="s">
        <v>8316</v>
      </c>
      <c r="S3944" s="15">
        <f t="shared" si="311"/>
        <v>42111.904097222221</v>
      </c>
      <c r="T3944" s="15">
        <f t="shared" si="312"/>
        <v>42171.904097222221</v>
      </c>
      <c r="U3944">
        <f t="shared" si="313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4"/>
        <v>36</v>
      </c>
      <c r="P3945">
        <f t="shared" si="310"/>
        <v>137.08000000000001</v>
      </c>
      <c r="Q3945" s="11" t="s">
        <v>8315</v>
      </c>
      <c r="R3945" t="s">
        <v>8316</v>
      </c>
      <c r="S3945" s="15">
        <f t="shared" si="311"/>
        <v>42279.778564814813</v>
      </c>
      <c r="T3945" s="15">
        <f t="shared" si="312"/>
        <v>42310.701388888891</v>
      </c>
      <c r="U3945">
        <f t="shared" si="313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4"/>
        <v>0</v>
      </c>
      <c r="P3946">
        <f t="shared" si="310"/>
        <v>0</v>
      </c>
      <c r="Q3946" s="11" t="s">
        <v>8315</v>
      </c>
      <c r="R3946" t="s">
        <v>8316</v>
      </c>
      <c r="S3946" s="15">
        <f t="shared" si="311"/>
        <v>42213.662905092591</v>
      </c>
      <c r="T3946" s="15">
        <f t="shared" si="312"/>
        <v>42243.662905092591</v>
      </c>
      <c r="U3946">
        <f t="shared" si="313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4"/>
        <v>0</v>
      </c>
      <c r="P3947">
        <f t="shared" si="310"/>
        <v>5</v>
      </c>
      <c r="Q3947" s="11" t="s">
        <v>8315</v>
      </c>
      <c r="R3947" t="s">
        <v>8316</v>
      </c>
      <c r="S3947" s="15">
        <f t="shared" si="311"/>
        <v>42109.801712962959</v>
      </c>
      <c r="T3947" s="15">
        <f t="shared" si="312"/>
        <v>42139.801712962959</v>
      </c>
      <c r="U3947">
        <f t="shared" si="313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4"/>
        <v>3</v>
      </c>
      <c r="P3948">
        <f t="shared" si="310"/>
        <v>39</v>
      </c>
      <c r="Q3948" s="11" t="s">
        <v>8315</v>
      </c>
      <c r="R3948" t="s">
        <v>8316</v>
      </c>
      <c r="S3948" s="15">
        <f t="shared" si="311"/>
        <v>42031.833587962959</v>
      </c>
      <c r="T3948" s="15">
        <f t="shared" si="312"/>
        <v>42063.333333333328</v>
      </c>
      <c r="U3948">
        <f t="shared" si="313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4"/>
        <v>3</v>
      </c>
      <c r="P3949">
        <f t="shared" si="310"/>
        <v>50.5</v>
      </c>
      <c r="Q3949" s="11" t="s">
        <v>8315</v>
      </c>
      <c r="R3949" t="s">
        <v>8316</v>
      </c>
      <c r="S3949" s="15">
        <f t="shared" si="311"/>
        <v>42615.142870370371</v>
      </c>
      <c r="T3949" s="15">
        <f t="shared" si="312"/>
        <v>42645.142870370371</v>
      </c>
      <c r="U3949">
        <f t="shared" si="313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4"/>
        <v>0</v>
      </c>
      <c r="P3950">
        <f t="shared" si="310"/>
        <v>0</v>
      </c>
      <c r="Q3950" s="11" t="s">
        <v>8315</v>
      </c>
      <c r="R3950" t="s">
        <v>8316</v>
      </c>
      <c r="S3950" s="15">
        <f t="shared" si="311"/>
        <v>41829.325497685182</v>
      </c>
      <c r="T3950" s="15">
        <f t="shared" si="312"/>
        <v>41889.325497685182</v>
      </c>
      <c r="U3950">
        <f t="shared" si="313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4"/>
        <v>16</v>
      </c>
      <c r="P3951">
        <f t="shared" si="310"/>
        <v>49.28</v>
      </c>
      <c r="Q3951" s="11" t="s">
        <v>8315</v>
      </c>
      <c r="R3951" t="s">
        <v>8316</v>
      </c>
      <c r="S3951" s="15">
        <f t="shared" si="311"/>
        <v>42016.120613425926</v>
      </c>
      <c r="T3951" s="15">
        <f t="shared" si="312"/>
        <v>42046.120613425926</v>
      </c>
      <c r="U3951">
        <f t="shared" si="313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4"/>
        <v>1</v>
      </c>
      <c r="P3952">
        <f t="shared" si="310"/>
        <v>25</v>
      </c>
      <c r="Q3952" s="11" t="s">
        <v>8315</v>
      </c>
      <c r="R3952" t="s">
        <v>8316</v>
      </c>
      <c r="S3952" s="15">
        <f t="shared" si="311"/>
        <v>42439.702314814815</v>
      </c>
      <c r="T3952" s="15">
        <f t="shared" si="312"/>
        <v>42468.774305555555</v>
      </c>
      <c r="U3952">
        <f t="shared" si="313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4"/>
        <v>0</v>
      </c>
      <c r="P3953">
        <f t="shared" si="310"/>
        <v>1</v>
      </c>
      <c r="Q3953" s="11" t="s">
        <v>8315</v>
      </c>
      <c r="R3953" t="s">
        <v>8316</v>
      </c>
      <c r="S3953" s="15">
        <f t="shared" si="311"/>
        <v>42433.825717592597</v>
      </c>
      <c r="T3953" s="15">
        <f t="shared" si="312"/>
        <v>42493.784050925926</v>
      </c>
      <c r="U3953">
        <f t="shared" si="313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4"/>
        <v>0</v>
      </c>
      <c r="P3954">
        <f t="shared" si="310"/>
        <v>25</v>
      </c>
      <c r="Q3954" s="11" t="s">
        <v>8315</v>
      </c>
      <c r="R3954" t="s">
        <v>8316</v>
      </c>
      <c r="S3954" s="15">
        <f t="shared" si="311"/>
        <v>42243.790393518517</v>
      </c>
      <c r="T3954" s="15">
        <f t="shared" si="312"/>
        <v>42303.790393518517</v>
      </c>
      <c r="U3954">
        <f t="shared" si="313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4"/>
        <v>0</v>
      </c>
      <c r="P3955">
        <f t="shared" si="310"/>
        <v>0</v>
      </c>
      <c r="Q3955" s="11" t="s">
        <v>8315</v>
      </c>
      <c r="R3955" t="s">
        <v>8316</v>
      </c>
      <c r="S3955" s="15">
        <f t="shared" si="311"/>
        <v>42550.048449074078</v>
      </c>
      <c r="T3955" s="15">
        <f t="shared" si="312"/>
        <v>42580.978472222225</v>
      </c>
      <c r="U3955">
        <f t="shared" si="313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4"/>
        <v>0</v>
      </c>
      <c r="P3956">
        <f t="shared" si="310"/>
        <v>0</v>
      </c>
      <c r="Q3956" s="11" t="s">
        <v>8315</v>
      </c>
      <c r="R3956" t="s">
        <v>8316</v>
      </c>
      <c r="S3956" s="15">
        <f t="shared" si="311"/>
        <v>41774.651203703703</v>
      </c>
      <c r="T3956" s="15">
        <f t="shared" si="312"/>
        <v>41834.651203703703</v>
      </c>
      <c r="U3956">
        <f t="shared" si="313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4"/>
        <v>24</v>
      </c>
      <c r="P3957">
        <f t="shared" si="310"/>
        <v>53.13</v>
      </c>
      <c r="Q3957" s="11" t="s">
        <v>8315</v>
      </c>
      <c r="R3957" t="s">
        <v>8316</v>
      </c>
      <c r="S3957" s="15">
        <f t="shared" si="311"/>
        <v>42306.848854166667</v>
      </c>
      <c r="T3957" s="15">
        <f t="shared" si="312"/>
        <v>42336.890520833331</v>
      </c>
      <c r="U3957">
        <f t="shared" si="313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4"/>
        <v>0</v>
      </c>
      <c r="P3958">
        <f t="shared" si="310"/>
        <v>0</v>
      </c>
      <c r="Q3958" s="11" t="s">
        <v>8315</v>
      </c>
      <c r="R3958" t="s">
        <v>8316</v>
      </c>
      <c r="S3958" s="15">
        <f t="shared" si="311"/>
        <v>42457.932025462964</v>
      </c>
      <c r="T3958" s="15">
        <f t="shared" si="312"/>
        <v>42485.013888888891</v>
      </c>
      <c r="U3958">
        <f t="shared" si="313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4"/>
        <v>0</v>
      </c>
      <c r="P3959">
        <f t="shared" si="310"/>
        <v>7</v>
      </c>
      <c r="Q3959" s="11" t="s">
        <v>8315</v>
      </c>
      <c r="R3959" t="s">
        <v>8316</v>
      </c>
      <c r="S3959" s="15">
        <f t="shared" si="311"/>
        <v>42513.976319444439</v>
      </c>
      <c r="T3959" s="15">
        <f t="shared" si="312"/>
        <v>42559.976319444439</v>
      </c>
      <c r="U3959">
        <f t="shared" si="313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4"/>
        <v>32</v>
      </c>
      <c r="P3960">
        <f t="shared" si="310"/>
        <v>40.06</v>
      </c>
      <c r="Q3960" s="11" t="s">
        <v>8315</v>
      </c>
      <c r="R3960" t="s">
        <v>8316</v>
      </c>
      <c r="S3960" s="15">
        <f t="shared" si="311"/>
        <v>41816.950370370374</v>
      </c>
      <c r="T3960" s="15">
        <f t="shared" si="312"/>
        <v>41853.583333333336</v>
      </c>
      <c r="U3960">
        <f t="shared" si="313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4"/>
        <v>24</v>
      </c>
      <c r="P3961">
        <f t="shared" si="310"/>
        <v>24.33</v>
      </c>
      <c r="Q3961" s="11" t="s">
        <v>8315</v>
      </c>
      <c r="R3961" t="s">
        <v>8316</v>
      </c>
      <c r="S3961" s="15">
        <f t="shared" si="311"/>
        <v>41880.788842592592</v>
      </c>
      <c r="T3961" s="15">
        <f t="shared" si="312"/>
        <v>41910.788842592592</v>
      </c>
      <c r="U3961">
        <f t="shared" si="313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4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11"/>
        <v>42342.845555555556</v>
      </c>
      <c r="T3962" s="15">
        <f t="shared" si="312"/>
        <v>42372.845555555556</v>
      </c>
      <c r="U3962">
        <f t="shared" si="313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4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11"/>
        <v>41745.891319444447</v>
      </c>
      <c r="T3963" s="15">
        <f t="shared" si="312"/>
        <v>41767.891319444447</v>
      </c>
      <c r="U3963">
        <f t="shared" si="313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4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11"/>
        <v>42311.621458333335</v>
      </c>
      <c r="T3964" s="15">
        <f t="shared" si="312"/>
        <v>42336.621458333335</v>
      </c>
      <c r="U3964">
        <f t="shared" si="313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4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11"/>
        <v>42296.154131944444</v>
      </c>
      <c r="T3965" s="15">
        <f t="shared" si="312"/>
        <v>42326.195798611108</v>
      </c>
      <c r="U3965">
        <f t="shared" si="313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4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11"/>
        <v>42053.722060185188</v>
      </c>
      <c r="T3966" s="15">
        <f t="shared" si="312"/>
        <v>42113.680393518516</v>
      </c>
      <c r="U3966">
        <f t="shared" si="313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4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11"/>
        <v>42414.235879629632</v>
      </c>
      <c r="T3967" s="15">
        <f t="shared" si="312"/>
        <v>42474.194212962961</v>
      </c>
      <c r="U3967">
        <f t="shared" si="313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4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11"/>
        <v>41801.711550925924</v>
      </c>
      <c r="T3968" s="15">
        <f t="shared" si="312"/>
        <v>41844.124305555553</v>
      </c>
      <c r="U3968">
        <f t="shared" si="313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4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11"/>
        <v>42770.290590277778</v>
      </c>
      <c r="T3969" s="15">
        <f t="shared" si="312"/>
        <v>42800.290590277778</v>
      </c>
      <c r="U3969">
        <f t="shared" si="313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4"/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11"/>
        <v>42452.815659722226</v>
      </c>
      <c r="T3970" s="15">
        <f t="shared" si="312"/>
        <v>42512.815659722226</v>
      </c>
      <c r="U3970">
        <f t="shared" si="313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ref="P3971:P4034" si="315">IFERROR(ROUND(E3971/L3971,2),0)</f>
        <v>35.17</v>
      </c>
      <c r="Q3971" s="11" t="s">
        <v>8315</v>
      </c>
      <c r="R3971" t="s">
        <v>8316</v>
      </c>
      <c r="S3971" s="15">
        <f t="shared" ref="S3971:S4034" si="316">(((J3971/60)/60)/24)+DATE(1970,1,1)</f>
        <v>42601.854699074072</v>
      </c>
      <c r="T3971" s="15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1" t="s">
        <v>8315</v>
      </c>
      <c r="R3972" t="s">
        <v>8316</v>
      </c>
      <c r="S3972" s="15">
        <f t="shared" si="316"/>
        <v>42447.863553240735</v>
      </c>
      <c r="T3972" s="15">
        <f t="shared" si="317"/>
        <v>42477.863553240735</v>
      </c>
      <c r="U3972">
        <f t="shared" si="318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1" t="s">
        <v>8315</v>
      </c>
      <c r="R3973" t="s">
        <v>8316</v>
      </c>
      <c r="S3973" s="15">
        <f t="shared" si="316"/>
        <v>41811.536180555559</v>
      </c>
      <c r="T3973" s="15">
        <f t="shared" si="317"/>
        <v>41841.536180555559</v>
      </c>
      <c r="U3973">
        <f t="shared" si="318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1" t="s">
        <v>8315</v>
      </c>
      <c r="R3974" t="s">
        <v>8316</v>
      </c>
      <c r="S3974" s="15">
        <f t="shared" si="316"/>
        <v>41981.067523148144</v>
      </c>
      <c r="T3974" s="15">
        <f t="shared" si="317"/>
        <v>42041.067523148144</v>
      </c>
      <c r="U3974">
        <f t="shared" si="318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1" t="s">
        <v>8315</v>
      </c>
      <c r="R3975" t="s">
        <v>8316</v>
      </c>
      <c r="S3975" s="15">
        <f t="shared" si="316"/>
        <v>42469.68414351852</v>
      </c>
      <c r="T3975" s="15">
        <f t="shared" si="317"/>
        <v>42499.166666666672</v>
      </c>
      <c r="U3975">
        <f t="shared" si="318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1" t="s">
        <v>8315</v>
      </c>
      <c r="R3976" t="s">
        <v>8316</v>
      </c>
      <c r="S3976" s="15">
        <f t="shared" si="316"/>
        <v>42493.546851851846</v>
      </c>
      <c r="T3976" s="15">
        <f t="shared" si="317"/>
        <v>42523.546851851846</v>
      </c>
      <c r="U3976">
        <f t="shared" si="318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1" t="s">
        <v>8315</v>
      </c>
      <c r="R3977" t="s">
        <v>8316</v>
      </c>
      <c r="S3977" s="15">
        <f t="shared" si="316"/>
        <v>42534.866875</v>
      </c>
      <c r="T3977" s="15">
        <f t="shared" si="317"/>
        <v>42564.866875</v>
      </c>
      <c r="U3977">
        <f t="shared" si="318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1" t="s">
        <v>8315</v>
      </c>
      <c r="R3978" t="s">
        <v>8316</v>
      </c>
      <c r="S3978" s="15">
        <f t="shared" si="316"/>
        <v>41830.858344907407</v>
      </c>
      <c r="T3978" s="15">
        <f t="shared" si="317"/>
        <v>41852.291666666664</v>
      </c>
      <c r="U3978">
        <f t="shared" si="318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1" t="s">
        <v>8315</v>
      </c>
      <c r="R3979" t="s">
        <v>8316</v>
      </c>
      <c r="S3979" s="15">
        <f t="shared" si="316"/>
        <v>42543.788564814815</v>
      </c>
      <c r="T3979" s="15">
        <f t="shared" si="317"/>
        <v>42573.788564814815</v>
      </c>
      <c r="U3979">
        <f t="shared" si="318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1" t="s">
        <v>8315</v>
      </c>
      <c r="R3980" t="s">
        <v>8316</v>
      </c>
      <c r="S3980" s="15">
        <f t="shared" si="316"/>
        <v>41975.642974537041</v>
      </c>
      <c r="T3980" s="15">
        <f t="shared" si="317"/>
        <v>42035.642974537041</v>
      </c>
      <c r="U3980">
        <f t="shared" si="318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1" t="s">
        <v>8315</v>
      </c>
      <c r="R3981" t="s">
        <v>8316</v>
      </c>
      <c r="S3981" s="15">
        <f t="shared" si="316"/>
        <v>42069.903437500005</v>
      </c>
      <c r="T3981" s="15">
        <f t="shared" si="317"/>
        <v>42092.833333333328</v>
      </c>
      <c r="U3981">
        <f t="shared" si="318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1" t="s">
        <v>8315</v>
      </c>
      <c r="R3982" t="s">
        <v>8316</v>
      </c>
      <c r="S3982" s="15">
        <f t="shared" si="316"/>
        <v>41795.598923611113</v>
      </c>
      <c r="T3982" s="15">
        <f t="shared" si="317"/>
        <v>41825.598923611113</v>
      </c>
      <c r="U3982">
        <f t="shared" si="318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1" t="s">
        <v>8315</v>
      </c>
      <c r="R3983" t="s">
        <v>8316</v>
      </c>
      <c r="S3983" s="15">
        <f t="shared" si="316"/>
        <v>42508.179965277777</v>
      </c>
      <c r="T3983" s="15">
        <f t="shared" si="317"/>
        <v>42568.179965277777</v>
      </c>
      <c r="U3983">
        <f t="shared" si="318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1" t="s">
        <v>8315</v>
      </c>
      <c r="R3984" t="s">
        <v>8316</v>
      </c>
      <c r="S3984" s="15">
        <f t="shared" si="316"/>
        <v>42132.809953703705</v>
      </c>
      <c r="T3984" s="15">
        <f t="shared" si="317"/>
        <v>42192.809953703705</v>
      </c>
      <c r="U3984">
        <f t="shared" si="318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1" t="s">
        <v>8315</v>
      </c>
      <c r="R3985" t="s">
        <v>8316</v>
      </c>
      <c r="S3985" s="15">
        <f t="shared" si="316"/>
        <v>41747.86986111111</v>
      </c>
      <c r="T3985" s="15">
        <f t="shared" si="317"/>
        <v>41779.290972222225</v>
      </c>
      <c r="U3985">
        <f t="shared" si="318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1" t="s">
        <v>8315</v>
      </c>
      <c r="R3986" t="s">
        <v>8316</v>
      </c>
      <c r="S3986" s="15">
        <f t="shared" si="316"/>
        <v>41920.963472222218</v>
      </c>
      <c r="T3986" s="15">
        <f t="shared" si="317"/>
        <v>41951</v>
      </c>
      <c r="U3986">
        <f t="shared" si="318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1" t="s">
        <v>8315</v>
      </c>
      <c r="R3987" t="s">
        <v>8316</v>
      </c>
      <c r="S3987" s="15">
        <f t="shared" si="316"/>
        <v>42399.707407407404</v>
      </c>
      <c r="T3987" s="15">
        <f t="shared" si="317"/>
        <v>42420.878472222219</v>
      </c>
      <c r="U3987">
        <f t="shared" si="318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1" t="s">
        <v>8315</v>
      </c>
      <c r="R3988" t="s">
        <v>8316</v>
      </c>
      <c r="S3988" s="15">
        <f t="shared" si="316"/>
        <v>42467.548541666663</v>
      </c>
      <c r="T3988" s="15">
        <f t="shared" si="317"/>
        <v>42496.544444444444</v>
      </c>
      <c r="U3988">
        <f t="shared" si="318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1" t="s">
        <v>8315</v>
      </c>
      <c r="R3989" t="s">
        <v>8316</v>
      </c>
      <c r="S3989" s="15">
        <f t="shared" si="316"/>
        <v>41765.92465277778</v>
      </c>
      <c r="T3989" s="15">
        <f t="shared" si="317"/>
        <v>41775.92465277778</v>
      </c>
      <c r="U3989">
        <f t="shared" si="318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1" t="s">
        <v>8315</v>
      </c>
      <c r="R3990" t="s">
        <v>8316</v>
      </c>
      <c r="S3990" s="15">
        <f t="shared" si="316"/>
        <v>42230.08116898148</v>
      </c>
      <c r="T3990" s="15">
        <f t="shared" si="317"/>
        <v>42245.08116898148</v>
      </c>
      <c r="U3990">
        <f t="shared" si="318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1" t="s">
        <v>8315</v>
      </c>
      <c r="R3991" t="s">
        <v>8316</v>
      </c>
      <c r="S3991" s="15">
        <f t="shared" si="316"/>
        <v>42286.749780092592</v>
      </c>
      <c r="T3991" s="15">
        <f t="shared" si="317"/>
        <v>42316.791446759264</v>
      </c>
      <c r="U3991">
        <f t="shared" si="318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1" t="s">
        <v>8315</v>
      </c>
      <c r="R3992" t="s">
        <v>8316</v>
      </c>
      <c r="S3992" s="15">
        <f t="shared" si="316"/>
        <v>42401.672372685185</v>
      </c>
      <c r="T3992" s="15">
        <f t="shared" si="317"/>
        <v>42431.672372685185</v>
      </c>
      <c r="U3992">
        <f t="shared" si="318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1" t="s">
        <v>8315</v>
      </c>
      <c r="R3993" t="s">
        <v>8316</v>
      </c>
      <c r="S3993" s="15">
        <f t="shared" si="316"/>
        <v>42125.644467592589</v>
      </c>
      <c r="T3993" s="15">
        <f t="shared" si="317"/>
        <v>42155.644467592589</v>
      </c>
      <c r="U3993">
        <f t="shared" si="318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1" t="s">
        <v>8315</v>
      </c>
      <c r="R3994" t="s">
        <v>8316</v>
      </c>
      <c r="S3994" s="15">
        <f t="shared" si="316"/>
        <v>42289.94049768518</v>
      </c>
      <c r="T3994" s="15">
        <f t="shared" si="317"/>
        <v>42349.982164351852</v>
      </c>
      <c r="U3994">
        <f t="shared" si="318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1" t="s">
        <v>8315</v>
      </c>
      <c r="R3995" t="s">
        <v>8316</v>
      </c>
      <c r="S3995" s="15">
        <f t="shared" si="316"/>
        <v>42107.864722222221</v>
      </c>
      <c r="T3995" s="15">
        <f t="shared" si="317"/>
        <v>42137.864722222221</v>
      </c>
      <c r="U3995">
        <f t="shared" si="318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1" t="s">
        <v>8315</v>
      </c>
      <c r="R3996" t="s">
        <v>8316</v>
      </c>
      <c r="S3996" s="15">
        <f t="shared" si="316"/>
        <v>41809.389930555553</v>
      </c>
      <c r="T3996" s="15">
        <f t="shared" si="317"/>
        <v>41839.389930555553</v>
      </c>
      <c r="U3996">
        <f t="shared" si="318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1" t="s">
        <v>8315</v>
      </c>
      <c r="R3997" t="s">
        <v>8316</v>
      </c>
      <c r="S3997" s="15">
        <f t="shared" si="316"/>
        <v>42019.683761574073</v>
      </c>
      <c r="T3997" s="15">
        <f t="shared" si="317"/>
        <v>42049.477083333331</v>
      </c>
      <c r="U3997">
        <f t="shared" si="318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1" t="s">
        <v>8315</v>
      </c>
      <c r="R3998" t="s">
        <v>8316</v>
      </c>
      <c r="S3998" s="15">
        <f t="shared" si="316"/>
        <v>41950.26694444444</v>
      </c>
      <c r="T3998" s="15">
        <f t="shared" si="317"/>
        <v>41963.669444444444</v>
      </c>
      <c r="U3998">
        <f t="shared" si="318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319">ROUND(E3999/D3999*100,0)</f>
        <v>0</v>
      </c>
      <c r="P3999">
        <f t="shared" si="315"/>
        <v>0</v>
      </c>
      <c r="Q3999" s="11" t="s">
        <v>8315</v>
      </c>
      <c r="R3999" t="s">
        <v>8316</v>
      </c>
      <c r="S3999" s="15">
        <f t="shared" si="316"/>
        <v>42069.391446759255</v>
      </c>
      <c r="T3999" s="15">
        <f t="shared" si="317"/>
        <v>42099.349780092598</v>
      </c>
      <c r="U3999">
        <f t="shared" si="318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9"/>
        <v>57</v>
      </c>
      <c r="P4000">
        <f t="shared" si="315"/>
        <v>59.58</v>
      </c>
      <c r="Q4000" s="11" t="s">
        <v>8315</v>
      </c>
      <c r="R4000" t="s">
        <v>8316</v>
      </c>
      <c r="S4000" s="15">
        <f t="shared" si="316"/>
        <v>42061.963263888887</v>
      </c>
      <c r="T4000" s="15">
        <f t="shared" si="317"/>
        <v>42091.921597222223</v>
      </c>
      <c r="U4000">
        <f t="shared" si="318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9"/>
        <v>17</v>
      </c>
      <c r="P4001">
        <f t="shared" si="315"/>
        <v>82.57</v>
      </c>
      <c r="Q4001" s="11" t="s">
        <v>8315</v>
      </c>
      <c r="R4001" t="s">
        <v>8316</v>
      </c>
      <c r="S4001" s="15">
        <f t="shared" si="316"/>
        <v>41842.828680555554</v>
      </c>
      <c r="T4001" s="15">
        <f t="shared" si="317"/>
        <v>41882.827650462961</v>
      </c>
      <c r="U4001">
        <f t="shared" si="318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9"/>
        <v>0</v>
      </c>
      <c r="P4002">
        <f t="shared" si="315"/>
        <v>10</v>
      </c>
      <c r="Q4002" s="11" t="s">
        <v>8315</v>
      </c>
      <c r="R4002" t="s">
        <v>8316</v>
      </c>
      <c r="S4002" s="15">
        <f t="shared" si="316"/>
        <v>42437.64534722222</v>
      </c>
      <c r="T4002" s="15">
        <f t="shared" si="317"/>
        <v>42497.603680555556</v>
      </c>
      <c r="U4002">
        <f t="shared" si="318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9"/>
        <v>38</v>
      </c>
      <c r="P4003">
        <f t="shared" si="315"/>
        <v>32.36</v>
      </c>
      <c r="Q4003" s="11" t="s">
        <v>8315</v>
      </c>
      <c r="R4003" t="s">
        <v>8316</v>
      </c>
      <c r="S4003" s="15">
        <f t="shared" si="316"/>
        <v>42775.964212962965</v>
      </c>
      <c r="T4003" s="15">
        <f t="shared" si="317"/>
        <v>42795.791666666672</v>
      </c>
      <c r="U4003">
        <f t="shared" si="318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9"/>
        <v>2</v>
      </c>
      <c r="P4004">
        <f t="shared" si="315"/>
        <v>5.75</v>
      </c>
      <c r="Q4004" s="11" t="s">
        <v>8315</v>
      </c>
      <c r="R4004" t="s">
        <v>8316</v>
      </c>
      <c r="S4004" s="15">
        <f t="shared" si="316"/>
        <v>41879.043530092589</v>
      </c>
      <c r="T4004" s="15">
        <f t="shared" si="317"/>
        <v>41909.043530092589</v>
      </c>
      <c r="U4004">
        <f t="shared" si="318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9"/>
        <v>10</v>
      </c>
      <c r="P4005">
        <f t="shared" si="315"/>
        <v>100.5</v>
      </c>
      <c r="Q4005" s="11" t="s">
        <v>8315</v>
      </c>
      <c r="R4005" t="s">
        <v>8316</v>
      </c>
      <c r="S4005" s="15">
        <f t="shared" si="316"/>
        <v>42020.587349537032</v>
      </c>
      <c r="T4005" s="15">
        <f t="shared" si="317"/>
        <v>42050.587349537032</v>
      </c>
      <c r="U4005">
        <f t="shared" si="318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9"/>
        <v>0</v>
      </c>
      <c r="P4006">
        <f t="shared" si="315"/>
        <v>1</v>
      </c>
      <c r="Q4006" s="11" t="s">
        <v>8315</v>
      </c>
      <c r="R4006" t="s">
        <v>8316</v>
      </c>
      <c r="S4006" s="15">
        <f t="shared" si="316"/>
        <v>41890.16269675926</v>
      </c>
      <c r="T4006" s="15">
        <f t="shared" si="317"/>
        <v>41920.16269675926</v>
      </c>
      <c r="U4006">
        <f t="shared" si="318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9"/>
        <v>1</v>
      </c>
      <c r="P4007">
        <f t="shared" si="315"/>
        <v>20</v>
      </c>
      <c r="Q4007" s="11" t="s">
        <v>8315</v>
      </c>
      <c r="R4007" t="s">
        <v>8316</v>
      </c>
      <c r="S4007" s="15">
        <f t="shared" si="316"/>
        <v>41872.807696759257</v>
      </c>
      <c r="T4007" s="15">
        <f t="shared" si="317"/>
        <v>41932.807696759257</v>
      </c>
      <c r="U4007">
        <f t="shared" si="318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9"/>
        <v>0</v>
      </c>
      <c r="P4008">
        <f t="shared" si="315"/>
        <v>2</v>
      </c>
      <c r="Q4008" s="11" t="s">
        <v>8315</v>
      </c>
      <c r="R4008" t="s">
        <v>8316</v>
      </c>
      <c r="S4008" s="15">
        <f t="shared" si="316"/>
        <v>42391.772997685184</v>
      </c>
      <c r="T4008" s="15">
        <f t="shared" si="317"/>
        <v>42416.772997685184</v>
      </c>
      <c r="U4008">
        <f t="shared" si="318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9"/>
        <v>0</v>
      </c>
      <c r="P4009">
        <f t="shared" si="315"/>
        <v>5</v>
      </c>
      <c r="Q4009" s="11" t="s">
        <v>8315</v>
      </c>
      <c r="R4009" t="s">
        <v>8316</v>
      </c>
      <c r="S4009" s="15">
        <f t="shared" si="316"/>
        <v>41848.772928240738</v>
      </c>
      <c r="T4009" s="15">
        <f t="shared" si="317"/>
        <v>41877.686111111114</v>
      </c>
      <c r="U4009">
        <f t="shared" si="318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9"/>
        <v>6</v>
      </c>
      <c r="P4010">
        <f t="shared" si="315"/>
        <v>15</v>
      </c>
      <c r="Q4010" s="11" t="s">
        <v>8315</v>
      </c>
      <c r="R4010" t="s">
        <v>8316</v>
      </c>
      <c r="S4010" s="15">
        <f t="shared" si="316"/>
        <v>42177.964201388888</v>
      </c>
      <c r="T4010" s="15">
        <f t="shared" si="317"/>
        <v>42207.964201388888</v>
      </c>
      <c r="U4010">
        <f t="shared" si="318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9"/>
        <v>4</v>
      </c>
      <c r="P4011">
        <f t="shared" si="315"/>
        <v>25</v>
      </c>
      <c r="Q4011" s="11" t="s">
        <v>8315</v>
      </c>
      <c r="R4011" t="s">
        <v>8316</v>
      </c>
      <c r="S4011" s="15">
        <f t="shared" si="316"/>
        <v>41851.700925925928</v>
      </c>
      <c r="T4011" s="15">
        <f t="shared" si="317"/>
        <v>41891.700925925928</v>
      </c>
      <c r="U4011">
        <f t="shared" si="318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9"/>
        <v>24</v>
      </c>
      <c r="P4012">
        <f t="shared" si="315"/>
        <v>45.84</v>
      </c>
      <c r="Q4012" s="11" t="s">
        <v>8315</v>
      </c>
      <c r="R4012" t="s">
        <v>8316</v>
      </c>
      <c r="S4012" s="15">
        <f t="shared" si="316"/>
        <v>41921.770439814813</v>
      </c>
      <c r="T4012" s="15">
        <f t="shared" si="317"/>
        <v>41938.770439814813</v>
      </c>
      <c r="U4012">
        <f t="shared" si="318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9"/>
        <v>8</v>
      </c>
      <c r="P4013">
        <f t="shared" si="315"/>
        <v>4.75</v>
      </c>
      <c r="Q4013" s="11" t="s">
        <v>8315</v>
      </c>
      <c r="R4013" t="s">
        <v>8316</v>
      </c>
      <c r="S4013" s="15">
        <f t="shared" si="316"/>
        <v>42002.54488425926</v>
      </c>
      <c r="T4013" s="15">
        <f t="shared" si="317"/>
        <v>42032.54488425926</v>
      </c>
      <c r="U4013">
        <f t="shared" si="318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9"/>
        <v>0</v>
      </c>
      <c r="P4014">
        <f t="shared" si="315"/>
        <v>0</v>
      </c>
      <c r="Q4014" s="11" t="s">
        <v>8315</v>
      </c>
      <c r="R4014" t="s">
        <v>8316</v>
      </c>
      <c r="S4014" s="15">
        <f t="shared" si="316"/>
        <v>42096.544548611113</v>
      </c>
      <c r="T4014" s="15">
        <f t="shared" si="317"/>
        <v>42126.544548611113</v>
      </c>
      <c r="U4014">
        <f t="shared" si="318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9"/>
        <v>1</v>
      </c>
      <c r="P4015">
        <f t="shared" si="315"/>
        <v>13</v>
      </c>
      <c r="Q4015" s="11" t="s">
        <v>8315</v>
      </c>
      <c r="R4015" t="s">
        <v>8316</v>
      </c>
      <c r="S4015" s="15">
        <f t="shared" si="316"/>
        <v>42021.301192129627</v>
      </c>
      <c r="T4015" s="15">
        <f t="shared" si="317"/>
        <v>42051.301192129627</v>
      </c>
      <c r="U4015">
        <f t="shared" si="318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9"/>
        <v>0</v>
      </c>
      <c r="P4016">
        <f t="shared" si="315"/>
        <v>0</v>
      </c>
      <c r="Q4016" s="11" t="s">
        <v>8315</v>
      </c>
      <c r="R4016" t="s">
        <v>8316</v>
      </c>
      <c r="S4016" s="15">
        <f t="shared" si="316"/>
        <v>42419.246168981481</v>
      </c>
      <c r="T4016" s="15">
        <f t="shared" si="317"/>
        <v>42434.246168981481</v>
      </c>
      <c r="U4016">
        <f t="shared" si="318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9"/>
        <v>0</v>
      </c>
      <c r="P4017">
        <f t="shared" si="315"/>
        <v>1</v>
      </c>
      <c r="Q4017" s="11" t="s">
        <v>8315</v>
      </c>
      <c r="R4017" t="s">
        <v>8316</v>
      </c>
      <c r="S4017" s="15">
        <f t="shared" si="316"/>
        <v>42174.780821759254</v>
      </c>
      <c r="T4017" s="15">
        <f t="shared" si="317"/>
        <v>42204.780821759254</v>
      </c>
      <c r="U4017">
        <f t="shared" si="318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9"/>
        <v>14</v>
      </c>
      <c r="P4018">
        <f t="shared" si="315"/>
        <v>10</v>
      </c>
      <c r="Q4018" s="11" t="s">
        <v>8315</v>
      </c>
      <c r="R4018" t="s">
        <v>8316</v>
      </c>
      <c r="S4018" s="15">
        <f t="shared" si="316"/>
        <v>41869.872685185182</v>
      </c>
      <c r="T4018" s="15">
        <f t="shared" si="317"/>
        <v>41899.872685185182</v>
      </c>
      <c r="U4018">
        <f t="shared" si="318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9"/>
        <v>1</v>
      </c>
      <c r="P4019">
        <f t="shared" si="315"/>
        <v>52.5</v>
      </c>
      <c r="Q4019" s="11" t="s">
        <v>8315</v>
      </c>
      <c r="R4019" t="s">
        <v>8316</v>
      </c>
      <c r="S4019" s="15">
        <f t="shared" si="316"/>
        <v>41856.672152777777</v>
      </c>
      <c r="T4019" s="15">
        <f t="shared" si="317"/>
        <v>41886.672152777777</v>
      </c>
      <c r="U4019">
        <f t="shared" si="318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9"/>
        <v>9</v>
      </c>
      <c r="P4020">
        <f t="shared" si="315"/>
        <v>32.5</v>
      </c>
      <c r="Q4020" s="11" t="s">
        <v>8315</v>
      </c>
      <c r="R4020" t="s">
        <v>8316</v>
      </c>
      <c r="S4020" s="15">
        <f t="shared" si="316"/>
        <v>42620.91097222222</v>
      </c>
      <c r="T4020" s="15">
        <f t="shared" si="317"/>
        <v>42650.91097222222</v>
      </c>
      <c r="U4020">
        <f t="shared" si="318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9"/>
        <v>1</v>
      </c>
      <c r="P4021">
        <f t="shared" si="315"/>
        <v>7.25</v>
      </c>
      <c r="Q4021" s="11" t="s">
        <v>8315</v>
      </c>
      <c r="R4021" t="s">
        <v>8316</v>
      </c>
      <c r="S4021" s="15">
        <f t="shared" si="316"/>
        <v>42417.675879629634</v>
      </c>
      <c r="T4021" s="15">
        <f t="shared" si="317"/>
        <v>42475.686111111107</v>
      </c>
      <c r="U4021">
        <f t="shared" si="318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9"/>
        <v>17</v>
      </c>
      <c r="P4022">
        <f t="shared" si="315"/>
        <v>33.33</v>
      </c>
      <c r="Q4022" s="11" t="s">
        <v>8315</v>
      </c>
      <c r="R4022" t="s">
        <v>8316</v>
      </c>
      <c r="S4022" s="15">
        <f t="shared" si="316"/>
        <v>42057.190960648149</v>
      </c>
      <c r="T4022" s="15">
        <f t="shared" si="317"/>
        <v>42087.149293981478</v>
      </c>
      <c r="U4022">
        <f t="shared" si="318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9"/>
        <v>1</v>
      </c>
      <c r="P4023">
        <f t="shared" si="315"/>
        <v>62.5</v>
      </c>
      <c r="Q4023" s="11" t="s">
        <v>8315</v>
      </c>
      <c r="R4023" t="s">
        <v>8316</v>
      </c>
      <c r="S4023" s="15">
        <f t="shared" si="316"/>
        <v>41878.911550925928</v>
      </c>
      <c r="T4023" s="15">
        <f t="shared" si="317"/>
        <v>41938.911550925928</v>
      </c>
      <c r="U4023">
        <f t="shared" si="318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9"/>
        <v>70</v>
      </c>
      <c r="P4024">
        <f t="shared" si="315"/>
        <v>63.56</v>
      </c>
      <c r="Q4024" s="11" t="s">
        <v>8315</v>
      </c>
      <c r="R4024" t="s">
        <v>8316</v>
      </c>
      <c r="S4024" s="15">
        <f t="shared" si="316"/>
        <v>41990.584108796291</v>
      </c>
      <c r="T4024" s="15">
        <f t="shared" si="317"/>
        <v>42036.120833333334</v>
      </c>
      <c r="U4024">
        <f t="shared" si="318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9"/>
        <v>0</v>
      </c>
      <c r="P4025">
        <f t="shared" si="315"/>
        <v>0</v>
      </c>
      <c r="Q4025" s="11" t="s">
        <v>8315</v>
      </c>
      <c r="R4025" t="s">
        <v>8316</v>
      </c>
      <c r="S4025" s="15">
        <f t="shared" si="316"/>
        <v>42408.999571759254</v>
      </c>
      <c r="T4025" s="15">
        <f t="shared" si="317"/>
        <v>42453.957905092597</v>
      </c>
      <c r="U4025">
        <f t="shared" si="318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9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6"/>
        <v>42217.670104166667</v>
      </c>
      <c r="T4026" s="15">
        <f t="shared" si="317"/>
        <v>42247.670104166667</v>
      </c>
      <c r="U4026">
        <f t="shared" si="318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9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6"/>
        <v>42151.237685185188</v>
      </c>
      <c r="T4027" s="15">
        <f t="shared" si="317"/>
        <v>42211.237685185188</v>
      </c>
      <c r="U4027">
        <f t="shared" si="318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9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6"/>
        <v>42282.655543981484</v>
      </c>
      <c r="T4028" s="15">
        <f t="shared" si="317"/>
        <v>42342.697210648148</v>
      </c>
      <c r="U4028">
        <f t="shared" si="318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9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6"/>
        <v>42768.97084490741</v>
      </c>
      <c r="T4029" s="15">
        <f t="shared" si="317"/>
        <v>42789.041666666672</v>
      </c>
      <c r="U4029">
        <f t="shared" si="318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9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6"/>
        <v>41765.938657407409</v>
      </c>
      <c r="T4030" s="15">
        <f t="shared" si="317"/>
        <v>41795.938657407409</v>
      </c>
      <c r="U4030">
        <f t="shared" si="318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9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6"/>
        <v>42322.025115740747</v>
      </c>
      <c r="T4031" s="15">
        <f t="shared" si="317"/>
        <v>42352.025115740747</v>
      </c>
      <c r="U4031">
        <f t="shared" si="318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9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6"/>
        <v>42374.655081018514</v>
      </c>
      <c r="T4032" s="15">
        <f t="shared" si="317"/>
        <v>42403.784027777772</v>
      </c>
      <c r="U4032">
        <f t="shared" si="318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6"/>
        <v>41941.585231481484</v>
      </c>
      <c r="T4033" s="15">
        <f t="shared" si="317"/>
        <v>41991.626898148148</v>
      </c>
      <c r="U4033">
        <f t="shared" si="318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9"/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6"/>
        <v>42293.809212962966</v>
      </c>
      <c r="T4034" s="15">
        <f t="shared" si="317"/>
        <v>42353.85087962963</v>
      </c>
      <c r="U4034">
        <f t="shared" si="318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ref="P4035:P4098" si="320">IFERROR(ROUND(E4035/L4035,2),0)</f>
        <v>65.34</v>
      </c>
      <c r="Q4035" s="11" t="s">
        <v>8315</v>
      </c>
      <c r="R4035" t="s">
        <v>8316</v>
      </c>
      <c r="S4035" s="15">
        <f t="shared" ref="S4035:S4098" si="321">(((J4035/60)/60)/24)+DATE(1970,1,1)</f>
        <v>42614.268796296295</v>
      </c>
      <c r="T4035" s="15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1" t="s">
        <v>8315</v>
      </c>
      <c r="R4036" t="s">
        <v>8316</v>
      </c>
      <c r="S4036" s="15">
        <f t="shared" si="321"/>
        <v>42067.947337962964</v>
      </c>
      <c r="T4036" s="15">
        <f t="shared" si="322"/>
        <v>42097.905671296292</v>
      </c>
      <c r="U4036">
        <f t="shared" si="323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1" t="s">
        <v>8315</v>
      </c>
      <c r="R4037" t="s">
        <v>8316</v>
      </c>
      <c r="S4037" s="15">
        <f t="shared" si="321"/>
        <v>41903.882951388885</v>
      </c>
      <c r="T4037" s="15">
        <f t="shared" si="322"/>
        <v>41933.882951388885</v>
      </c>
      <c r="U4037">
        <f t="shared" si="323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1" t="s">
        <v>8315</v>
      </c>
      <c r="R4038" t="s">
        <v>8316</v>
      </c>
      <c r="S4038" s="15">
        <f t="shared" si="321"/>
        <v>41804.937083333331</v>
      </c>
      <c r="T4038" s="15">
        <f t="shared" si="322"/>
        <v>41821.9375</v>
      </c>
      <c r="U4038">
        <f t="shared" si="323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1" t="s">
        <v>8315</v>
      </c>
      <c r="R4039" t="s">
        <v>8316</v>
      </c>
      <c r="S4039" s="15">
        <f t="shared" si="321"/>
        <v>42497.070775462969</v>
      </c>
      <c r="T4039" s="15">
        <f t="shared" si="322"/>
        <v>42514.600694444445</v>
      </c>
      <c r="U4039">
        <f t="shared" si="323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1" t="s">
        <v>8315</v>
      </c>
      <c r="R4040" t="s">
        <v>8316</v>
      </c>
      <c r="S4040" s="15">
        <f t="shared" si="321"/>
        <v>41869.798726851855</v>
      </c>
      <c r="T4040" s="15">
        <f t="shared" si="322"/>
        <v>41929.798726851855</v>
      </c>
      <c r="U4040">
        <f t="shared" si="323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1" t="s">
        <v>8315</v>
      </c>
      <c r="R4041" t="s">
        <v>8316</v>
      </c>
      <c r="S4041" s="15">
        <f t="shared" si="321"/>
        <v>42305.670914351853</v>
      </c>
      <c r="T4041" s="15">
        <f t="shared" si="322"/>
        <v>42339.249305555553</v>
      </c>
      <c r="U4041">
        <f t="shared" si="323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1" t="s">
        <v>8315</v>
      </c>
      <c r="R4042" t="s">
        <v>8316</v>
      </c>
      <c r="S4042" s="15">
        <f t="shared" si="321"/>
        <v>42144.231527777782</v>
      </c>
      <c r="T4042" s="15">
        <f t="shared" si="322"/>
        <v>42203.125</v>
      </c>
      <c r="U4042">
        <f t="shared" si="323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1" t="s">
        <v>8315</v>
      </c>
      <c r="R4043" t="s">
        <v>8316</v>
      </c>
      <c r="S4043" s="15">
        <f t="shared" si="321"/>
        <v>42559.474004629628</v>
      </c>
      <c r="T4043" s="15">
        <f t="shared" si="322"/>
        <v>42619.474004629628</v>
      </c>
      <c r="U4043">
        <f t="shared" si="323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1" t="s">
        <v>8315</v>
      </c>
      <c r="R4044" t="s">
        <v>8316</v>
      </c>
      <c r="S4044" s="15">
        <f t="shared" si="321"/>
        <v>41995.084074074075</v>
      </c>
      <c r="T4044" s="15">
        <f t="shared" si="322"/>
        <v>42024.802777777775</v>
      </c>
      <c r="U4044">
        <f t="shared" si="323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1" t="s">
        <v>8315</v>
      </c>
      <c r="R4045" t="s">
        <v>8316</v>
      </c>
      <c r="S4045" s="15">
        <f t="shared" si="321"/>
        <v>41948.957465277781</v>
      </c>
      <c r="T4045" s="15">
        <f t="shared" si="322"/>
        <v>41963.957465277781</v>
      </c>
      <c r="U4045">
        <f t="shared" si="323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1" t="s">
        <v>8315</v>
      </c>
      <c r="R4046" t="s">
        <v>8316</v>
      </c>
      <c r="S4046" s="15">
        <f t="shared" si="321"/>
        <v>42074.219699074078</v>
      </c>
      <c r="T4046" s="15">
        <f t="shared" si="322"/>
        <v>42104.208333333328</v>
      </c>
      <c r="U4046">
        <f t="shared" si="323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1" t="s">
        <v>8315</v>
      </c>
      <c r="R4047" t="s">
        <v>8316</v>
      </c>
      <c r="S4047" s="15">
        <f t="shared" si="321"/>
        <v>41842.201261574075</v>
      </c>
      <c r="T4047" s="15">
        <f t="shared" si="322"/>
        <v>41872.201261574075</v>
      </c>
      <c r="U4047">
        <f t="shared" si="323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1" t="s">
        <v>8315</v>
      </c>
      <c r="R4048" t="s">
        <v>8316</v>
      </c>
      <c r="S4048" s="15">
        <f t="shared" si="321"/>
        <v>41904.650578703702</v>
      </c>
      <c r="T4048" s="15">
        <f t="shared" si="322"/>
        <v>41934.650578703702</v>
      </c>
      <c r="U4048">
        <f t="shared" si="323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1" t="s">
        <v>8315</v>
      </c>
      <c r="R4049" t="s">
        <v>8316</v>
      </c>
      <c r="S4049" s="15">
        <f t="shared" si="321"/>
        <v>41991.022488425922</v>
      </c>
      <c r="T4049" s="15">
        <f t="shared" si="322"/>
        <v>42015.041666666672</v>
      </c>
      <c r="U4049">
        <f t="shared" si="323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1" t="s">
        <v>8315</v>
      </c>
      <c r="R4050" t="s">
        <v>8316</v>
      </c>
      <c r="S4050" s="15">
        <f t="shared" si="321"/>
        <v>42436.509108796294</v>
      </c>
      <c r="T4050" s="15">
        <f t="shared" si="322"/>
        <v>42471.467442129629</v>
      </c>
      <c r="U4050">
        <f t="shared" si="323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1" t="s">
        <v>8315</v>
      </c>
      <c r="R4051" t="s">
        <v>8316</v>
      </c>
      <c r="S4051" s="15">
        <f t="shared" si="321"/>
        <v>42169.958506944444</v>
      </c>
      <c r="T4051" s="15">
        <f t="shared" si="322"/>
        <v>42199.958506944444</v>
      </c>
      <c r="U4051">
        <f t="shared" si="323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1" t="s">
        <v>8315</v>
      </c>
      <c r="R4052" t="s">
        <v>8316</v>
      </c>
      <c r="S4052" s="15">
        <f t="shared" si="321"/>
        <v>41905.636469907404</v>
      </c>
      <c r="T4052" s="15">
        <f t="shared" si="322"/>
        <v>41935.636469907404</v>
      </c>
      <c r="U4052">
        <f t="shared" si="323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1" t="s">
        <v>8315</v>
      </c>
      <c r="R4053" t="s">
        <v>8316</v>
      </c>
      <c r="S4053" s="15">
        <f t="shared" si="321"/>
        <v>41761.810150462967</v>
      </c>
      <c r="T4053" s="15">
        <f t="shared" si="322"/>
        <v>41768.286805555559</v>
      </c>
      <c r="U4053">
        <f t="shared" si="323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1" t="s">
        <v>8315</v>
      </c>
      <c r="R4054" t="s">
        <v>8316</v>
      </c>
      <c r="S4054" s="15">
        <f t="shared" si="321"/>
        <v>41865.878657407404</v>
      </c>
      <c r="T4054" s="15">
        <f t="shared" si="322"/>
        <v>41925.878657407404</v>
      </c>
      <c r="U4054">
        <f t="shared" si="323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1" t="s">
        <v>8315</v>
      </c>
      <c r="R4055" t="s">
        <v>8316</v>
      </c>
      <c r="S4055" s="15">
        <f t="shared" si="321"/>
        <v>41928.690138888887</v>
      </c>
      <c r="T4055" s="15">
        <f t="shared" si="322"/>
        <v>41958.833333333328</v>
      </c>
      <c r="U4055">
        <f t="shared" si="323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1" t="s">
        <v>8315</v>
      </c>
      <c r="R4056" t="s">
        <v>8316</v>
      </c>
      <c r="S4056" s="15">
        <f t="shared" si="321"/>
        <v>42613.841261574074</v>
      </c>
      <c r="T4056" s="15">
        <f t="shared" si="322"/>
        <v>42644.166666666672</v>
      </c>
      <c r="U4056">
        <f t="shared" si="323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1" t="s">
        <v>8315</v>
      </c>
      <c r="R4057" t="s">
        <v>8316</v>
      </c>
      <c r="S4057" s="15">
        <f t="shared" si="321"/>
        <v>41779.648506944446</v>
      </c>
      <c r="T4057" s="15">
        <f t="shared" si="322"/>
        <v>41809.648506944446</v>
      </c>
      <c r="U4057">
        <f t="shared" si="323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1" t="s">
        <v>8315</v>
      </c>
      <c r="R4058" t="s">
        <v>8316</v>
      </c>
      <c r="S4058" s="15">
        <f t="shared" si="321"/>
        <v>42534.933321759265</v>
      </c>
      <c r="T4058" s="15">
        <f t="shared" si="322"/>
        <v>42554.832638888889</v>
      </c>
      <c r="U4058">
        <f t="shared" si="323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1" t="s">
        <v>8315</v>
      </c>
      <c r="R4059" t="s">
        <v>8316</v>
      </c>
      <c r="S4059" s="15">
        <f t="shared" si="321"/>
        <v>42310.968518518523</v>
      </c>
      <c r="T4059" s="15">
        <f t="shared" si="322"/>
        <v>42333.958333333328</v>
      </c>
      <c r="U4059">
        <f t="shared" si="323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1" t="s">
        <v>8315</v>
      </c>
      <c r="R4060" t="s">
        <v>8316</v>
      </c>
      <c r="S4060" s="15">
        <f t="shared" si="321"/>
        <v>42446.060694444444</v>
      </c>
      <c r="T4060" s="15">
        <f t="shared" si="322"/>
        <v>42461.165972222225</v>
      </c>
      <c r="U4060">
        <f t="shared" si="323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1" t="s">
        <v>8315</v>
      </c>
      <c r="R4061" t="s">
        <v>8316</v>
      </c>
      <c r="S4061" s="15">
        <f t="shared" si="321"/>
        <v>41866.640648148146</v>
      </c>
      <c r="T4061" s="15">
        <f t="shared" si="322"/>
        <v>41898.125</v>
      </c>
      <c r="U4061">
        <f t="shared" si="323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1" t="s">
        <v>8315</v>
      </c>
      <c r="R4062" t="s">
        <v>8316</v>
      </c>
      <c r="S4062" s="15">
        <f t="shared" si="321"/>
        <v>41779.695092592592</v>
      </c>
      <c r="T4062" s="15">
        <f t="shared" si="322"/>
        <v>41813.666666666664</v>
      </c>
      <c r="U4062">
        <f t="shared" si="323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324">ROUND(E4063/D4063*100,0)</f>
        <v>0</v>
      </c>
      <c r="P4063">
        <f t="shared" si="320"/>
        <v>0</v>
      </c>
      <c r="Q4063" s="11" t="s">
        <v>8315</v>
      </c>
      <c r="R4063" t="s">
        <v>8316</v>
      </c>
      <c r="S4063" s="15">
        <f t="shared" si="321"/>
        <v>42421.141469907408</v>
      </c>
      <c r="T4063" s="15">
        <f t="shared" si="322"/>
        <v>42481.099803240737</v>
      </c>
      <c r="U4063">
        <f t="shared" si="323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4"/>
        <v>2</v>
      </c>
      <c r="P4064">
        <f t="shared" si="320"/>
        <v>163.33000000000001</v>
      </c>
      <c r="Q4064" s="11" t="s">
        <v>8315</v>
      </c>
      <c r="R4064" t="s">
        <v>8316</v>
      </c>
      <c r="S4064" s="15">
        <f t="shared" si="321"/>
        <v>42523.739212962959</v>
      </c>
      <c r="T4064" s="15">
        <f t="shared" si="322"/>
        <v>42553.739212962959</v>
      </c>
      <c r="U4064">
        <f t="shared" si="323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4"/>
        <v>1</v>
      </c>
      <c r="P4065">
        <f t="shared" si="320"/>
        <v>15</v>
      </c>
      <c r="Q4065" s="11" t="s">
        <v>8315</v>
      </c>
      <c r="R4065" t="s">
        <v>8316</v>
      </c>
      <c r="S4065" s="15">
        <f t="shared" si="321"/>
        <v>41787.681527777779</v>
      </c>
      <c r="T4065" s="15">
        <f t="shared" si="322"/>
        <v>41817.681527777779</v>
      </c>
      <c r="U4065">
        <f t="shared" si="323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4"/>
        <v>19</v>
      </c>
      <c r="P4066">
        <f t="shared" si="320"/>
        <v>64.17</v>
      </c>
      <c r="Q4066" s="11" t="s">
        <v>8315</v>
      </c>
      <c r="R4066" t="s">
        <v>8316</v>
      </c>
      <c r="S4066" s="15">
        <f t="shared" si="321"/>
        <v>42093.588263888887</v>
      </c>
      <c r="T4066" s="15">
        <f t="shared" si="322"/>
        <v>42123.588263888887</v>
      </c>
      <c r="U4066">
        <f t="shared" si="323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4"/>
        <v>1</v>
      </c>
      <c r="P4067">
        <f t="shared" si="320"/>
        <v>6.75</v>
      </c>
      <c r="Q4067" s="11" t="s">
        <v>8315</v>
      </c>
      <c r="R4067" t="s">
        <v>8316</v>
      </c>
      <c r="S4067" s="15">
        <f t="shared" si="321"/>
        <v>41833.951516203706</v>
      </c>
      <c r="T4067" s="15">
        <f t="shared" si="322"/>
        <v>41863.951516203706</v>
      </c>
      <c r="U4067">
        <f t="shared" si="323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4"/>
        <v>0</v>
      </c>
      <c r="P4068">
        <f t="shared" si="320"/>
        <v>25</v>
      </c>
      <c r="Q4068" s="11" t="s">
        <v>8315</v>
      </c>
      <c r="R4068" t="s">
        <v>8316</v>
      </c>
      <c r="S4068" s="15">
        <f t="shared" si="321"/>
        <v>42479.039212962962</v>
      </c>
      <c r="T4068" s="15">
        <f t="shared" si="322"/>
        <v>42509.039212962962</v>
      </c>
      <c r="U4068">
        <f t="shared" si="323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4"/>
        <v>61</v>
      </c>
      <c r="P4069">
        <f t="shared" si="320"/>
        <v>179.12</v>
      </c>
      <c r="Q4069" s="11" t="s">
        <v>8315</v>
      </c>
      <c r="R4069" t="s">
        <v>8316</v>
      </c>
      <c r="S4069" s="15">
        <f t="shared" si="321"/>
        <v>42235.117476851854</v>
      </c>
      <c r="T4069" s="15">
        <f t="shared" si="322"/>
        <v>42275.117476851854</v>
      </c>
      <c r="U4069">
        <f t="shared" si="323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4"/>
        <v>1</v>
      </c>
      <c r="P4070">
        <f t="shared" si="320"/>
        <v>34.950000000000003</v>
      </c>
      <c r="Q4070" s="11" t="s">
        <v>8315</v>
      </c>
      <c r="R4070" t="s">
        <v>8316</v>
      </c>
      <c r="S4070" s="15">
        <f t="shared" si="321"/>
        <v>42718.963599537034</v>
      </c>
      <c r="T4070" s="15">
        <f t="shared" si="322"/>
        <v>42748.961805555555</v>
      </c>
      <c r="U4070">
        <f t="shared" si="323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4"/>
        <v>34</v>
      </c>
      <c r="P4071">
        <f t="shared" si="320"/>
        <v>33.08</v>
      </c>
      <c r="Q4071" s="11" t="s">
        <v>8315</v>
      </c>
      <c r="R4071" t="s">
        <v>8316</v>
      </c>
      <c r="S4071" s="15">
        <f t="shared" si="321"/>
        <v>42022.661527777775</v>
      </c>
      <c r="T4071" s="15">
        <f t="shared" si="322"/>
        <v>42063.5</v>
      </c>
      <c r="U4071">
        <f t="shared" si="323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4"/>
        <v>17</v>
      </c>
      <c r="P4072">
        <f t="shared" si="320"/>
        <v>27.5</v>
      </c>
      <c r="Q4072" s="11" t="s">
        <v>8315</v>
      </c>
      <c r="R4072" t="s">
        <v>8316</v>
      </c>
      <c r="S4072" s="15">
        <f t="shared" si="321"/>
        <v>42031.666898148149</v>
      </c>
      <c r="T4072" s="15">
        <f t="shared" si="322"/>
        <v>42064.125</v>
      </c>
      <c r="U4072">
        <f t="shared" si="323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4"/>
        <v>0</v>
      </c>
      <c r="P4073">
        <f t="shared" si="320"/>
        <v>0</v>
      </c>
      <c r="Q4073" s="11" t="s">
        <v>8315</v>
      </c>
      <c r="R4073" t="s">
        <v>8316</v>
      </c>
      <c r="S4073" s="15">
        <f t="shared" si="321"/>
        <v>42700.804756944446</v>
      </c>
      <c r="T4073" s="15">
        <f t="shared" si="322"/>
        <v>42730.804756944446</v>
      </c>
      <c r="U4073">
        <f t="shared" si="323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4"/>
        <v>0</v>
      </c>
      <c r="P4074">
        <f t="shared" si="320"/>
        <v>2</v>
      </c>
      <c r="Q4074" s="11" t="s">
        <v>8315</v>
      </c>
      <c r="R4074" t="s">
        <v>8316</v>
      </c>
      <c r="S4074" s="15">
        <f t="shared" si="321"/>
        <v>41812.77443287037</v>
      </c>
      <c r="T4074" s="15">
        <f t="shared" si="322"/>
        <v>41872.77443287037</v>
      </c>
      <c r="U4074">
        <f t="shared" si="323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4"/>
        <v>1</v>
      </c>
      <c r="P4075">
        <f t="shared" si="320"/>
        <v>18.5</v>
      </c>
      <c r="Q4075" s="11" t="s">
        <v>8315</v>
      </c>
      <c r="R4075" t="s">
        <v>8316</v>
      </c>
      <c r="S4075" s="15">
        <f t="shared" si="321"/>
        <v>42078.34520833334</v>
      </c>
      <c r="T4075" s="15">
        <f t="shared" si="322"/>
        <v>42133.166666666672</v>
      </c>
      <c r="U4075">
        <f t="shared" si="323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4"/>
        <v>27</v>
      </c>
      <c r="P4076">
        <f t="shared" si="320"/>
        <v>35</v>
      </c>
      <c r="Q4076" s="11" t="s">
        <v>8315</v>
      </c>
      <c r="R4076" t="s">
        <v>8316</v>
      </c>
      <c r="S4076" s="15">
        <f t="shared" si="321"/>
        <v>42283.552951388891</v>
      </c>
      <c r="T4076" s="15">
        <f t="shared" si="322"/>
        <v>42313.594618055555</v>
      </c>
      <c r="U4076">
        <f t="shared" si="323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4"/>
        <v>29</v>
      </c>
      <c r="P4077">
        <f t="shared" si="320"/>
        <v>44.31</v>
      </c>
      <c r="Q4077" s="11" t="s">
        <v>8315</v>
      </c>
      <c r="R4077" t="s">
        <v>8316</v>
      </c>
      <c r="S4077" s="15">
        <f t="shared" si="321"/>
        <v>41779.045937499999</v>
      </c>
      <c r="T4077" s="15">
        <f t="shared" si="322"/>
        <v>41820.727777777778</v>
      </c>
      <c r="U4077">
        <f t="shared" si="323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>
        <f t="shared" si="320"/>
        <v>0</v>
      </c>
      <c r="Q4078" s="11" t="s">
        <v>8315</v>
      </c>
      <c r="R4078" t="s">
        <v>8316</v>
      </c>
      <c r="S4078" s="15">
        <f t="shared" si="321"/>
        <v>41905.795706018522</v>
      </c>
      <c r="T4078" s="15">
        <f t="shared" si="322"/>
        <v>41933.82708333333</v>
      </c>
      <c r="U4078">
        <f t="shared" si="323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4"/>
        <v>9</v>
      </c>
      <c r="P4079">
        <f t="shared" si="320"/>
        <v>222.5</v>
      </c>
      <c r="Q4079" s="11" t="s">
        <v>8315</v>
      </c>
      <c r="R4079" t="s">
        <v>8316</v>
      </c>
      <c r="S4079" s="15">
        <f t="shared" si="321"/>
        <v>42695.7105787037</v>
      </c>
      <c r="T4079" s="15">
        <f t="shared" si="322"/>
        <v>42725.7105787037</v>
      </c>
      <c r="U4079">
        <f t="shared" si="323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4"/>
        <v>0</v>
      </c>
      <c r="P4080">
        <f t="shared" si="320"/>
        <v>0</v>
      </c>
      <c r="Q4080" s="11" t="s">
        <v>8315</v>
      </c>
      <c r="R4080" t="s">
        <v>8316</v>
      </c>
      <c r="S4080" s="15">
        <f t="shared" si="321"/>
        <v>42732.787523148145</v>
      </c>
      <c r="T4080" s="15">
        <f t="shared" si="322"/>
        <v>42762.787523148145</v>
      </c>
      <c r="U4080">
        <f t="shared" si="323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4"/>
        <v>0</v>
      </c>
      <c r="P4081">
        <f t="shared" si="320"/>
        <v>5</v>
      </c>
      <c r="Q4081" s="11" t="s">
        <v>8315</v>
      </c>
      <c r="R4081" t="s">
        <v>8316</v>
      </c>
      <c r="S4081" s="15">
        <f t="shared" si="321"/>
        <v>42510.938900462963</v>
      </c>
      <c r="T4081" s="15">
        <f t="shared" si="322"/>
        <v>42540.938900462963</v>
      </c>
      <c r="U4081">
        <f t="shared" si="323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4"/>
        <v>0</v>
      </c>
      <c r="P4082">
        <f t="shared" si="320"/>
        <v>0</v>
      </c>
      <c r="Q4082" s="11" t="s">
        <v>8315</v>
      </c>
      <c r="R4082" t="s">
        <v>8316</v>
      </c>
      <c r="S4082" s="15">
        <f t="shared" si="321"/>
        <v>42511.698101851856</v>
      </c>
      <c r="T4082" s="15">
        <f t="shared" si="322"/>
        <v>42535.787500000006</v>
      </c>
      <c r="U4082">
        <f t="shared" si="323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4"/>
        <v>16</v>
      </c>
      <c r="P4083">
        <f t="shared" si="320"/>
        <v>29.17</v>
      </c>
      <c r="Q4083" s="11" t="s">
        <v>8315</v>
      </c>
      <c r="R4083" t="s">
        <v>8316</v>
      </c>
      <c r="S4083" s="15">
        <f t="shared" si="321"/>
        <v>42041.581307870365</v>
      </c>
      <c r="T4083" s="15">
        <f t="shared" si="322"/>
        <v>42071.539641203708</v>
      </c>
      <c r="U4083">
        <f t="shared" si="323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4"/>
        <v>2</v>
      </c>
      <c r="P4084">
        <f t="shared" si="320"/>
        <v>1.5</v>
      </c>
      <c r="Q4084" s="11" t="s">
        <v>8315</v>
      </c>
      <c r="R4084" t="s">
        <v>8316</v>
      </c>
      <c r="S4084" s="15">
        <f t="shared" si="321"/>
        <v>42307.189270833333</v>
      </c>
      <c r="T4084" s="15">
        <f t="shared" si="322"/>
        <v>42322.958333333328</v>
      </c>
      <c r="U4084">
        <f t="shared" si="323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4"/>
        <v>22</v>
      </c>
      <c r="P4085">
        <f t="shared" si="320"/>
        <v>126.5</v>
      </c>
      <c r="Q4085" s="11" t="s">
        <v>8315</v>
      </c>
      <c r="R4085" t="s">
        <v>8316</v>
      </c>
      <c r="S4085" s="15">
        <f t="shared" si="321"/>
        <v>42353.761759259258</v>
      </c>
      <c r="T4085" s="15">
        <f t="shared" si="322"/>
        <v>42383.761759259258</v>
      </c>
      <c r="U4085">
        <f t="shared" si="323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4"/>
        <v>0</v>
      </c>
      <c r="P4086">
        <f t="shared" si="320"/>
        <v>10</v>
      </c>
      <c r="Q4086" s="11" t="s">
        <v>8315</v>
      </c>
      <c r="R4086" t="s">
        <v>8316</v>
      </c>
      <c r="S4086" s="15">
        <f t="shared" si="321"/>
        <v>42622.436412037037</v>
      </c>
      <c r="T4086" s="15">
        <f t="shared" si="322"/>
        <v>42652.436412037037</v>
      </c>
      <c r="U4086">
        <f t="shared" si="323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4"/>
        <v>0</v>
      </c>
      <c r="P4087">
        <f t="shared" si="320"/>
        <v>10</v>
      </c>
      <c r="Q4087" s="11" t="s">
        <v>8315</v>
      </c>
      <c r="R4087" t="s">
        <v>8316</v>
      </c>
      <c r="S4087" s="15">
        <f t="shared" si="321"/>
        <v>42058.603877314818</v>
      </c>
      <c r="T4087" s="15">
        <f t="shared" si="322"/>
        <v>42087.165972222225</v>
      </c>
      <c r="U4087">
        <f t="shared" si="323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4"/>
        <v>5</v>
      </c>
      <c r="P4088">
        <f t="shared" si="320"/>
        <v>9.4</v>
      </c>
      <c r="Q4088" s="11" t="s">
        <v>8315</v>
      </c>
      <c r="R4088" t="s">
        <v>8316</v>
      </c>
      <c r="S4088" s="15">
        <f t="shared" si="321"/>
        <v>42304.940960648149</v>
      </c>
      <c r="T4088" s="15">
        <f t="shared" si="322"/>
        <v>42329.166666666672</v>
      </c>
      <c r="U4088">
        <f t="shared" si="323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4"/>
        <v>0</v>
      </c>
      <c r="P4089">
        <f t="shared" si="320"/>
        <v>0</v>
      </c>
      <c r="Q4089" s="11" t="s">
        <v>8315</v>
      </c>
      <c r="R4089" t="s">
        <v>8316</v>
      </c>
      <c r="S4089" s="15">
        <f t="shared" si="321"/>
        <v>42538.742893518516</v>
      </c>
      <c r="T4089" s="15">
        <f t="shared" si="322"/>
        <v>42568.742893518516</v>
      </c>
      <c r="U4089">
        <f t="shared" si="323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4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21"/>
        <v>41990.612546296295</v>
      </c>
      <c r="T4090" s="15">
        <f t="shared" si="322"/>
        <v>42020.434722222228</v>
      </c>
      <c r="U4090">
        <f t="shared" si="323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4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21"/>
        <v>42122.732499999998</v>
      </c>
      <c r="T4091" s="15">
        <f t="shared" si="322"/>
        <v>42155.732638888891</v>
      </c>
      <c r="U4091">
        <f t="shared" si="323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4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21"/>
        <v>42209.67288194444</v>
      </c>
      <c r="T4092" s="15">
        <f t="shared" si="322"/>
        <v>42223.625</v>
      </c>
      <c r="U4092">
        <f t="shared" si="323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4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21"/>
        <v>41990.506377314814</v>
      </c>
      <c r="T4093" s="15">
        <f t="shared" si="322"/>
        <v>42020.506377314814</v>
      </c>
      <c r="U4093">
        <f t="shared" si="323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4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21"/>
        <v>42039.194988425923</v>
      </c>
      <c r="T4094" s="15">
        <f t="shared" si="322"/>
        <v>42099.153321759266</v>
      </c>
      <c r="U4094">
        <f t="shared" si="323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4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21"/>
        <v>42178.815891203703</v>
      </c>
      <c r="T4095" s="15">
        <f t="shared" si="322"/>
        <v>42238.815891203703</v>
      </c>
      <c r="U4095">
        <f t="shared" si="323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4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21"/>
        <v>41890.086805555555</v>
      </c>
      <c r="T4096" s="15">
        <f t="shared" si="322"/>
        <v>41934.207638888889</v>
      </c>
      <c r="U4096">
        <f t="shared" si="323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4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21"/>
        <v>42693.031828703708</v>
      </c>
      <c r="T4097" s="15">
        <f t="shared" si="322"/>
        <v>42723.031828703708</v>
      </c>
      <c r="U4097">
        <f t="shared" si="323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4"/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21"/>
        <v>42750.530312499999</v>
      </c>
      <c r="T4098" s="15">
        <f t="shared" si="322"/>
        <v>42794.368749999994</v>
      </c>
      <c r="U4098">
        <f t="shared" si="323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ref="P4099:P4115" si="325">IFERROR(ROUND(E4099/L4099,2),0)</f>
        <v>0</v>
      </c>
      <c r="Q4099" s="11" t="s">
        <v>8315</v>
      </c>
      <c r="R4099" t="s">
        <v>8316</v>
      </c>
      <c r="S4099" s="15">
        <f t="shared" ref="S4099:S4115" si="326">(((J4099/60)/60)/24)+DATE(1970,1,1)</f>
        <v>42344.824502314819</v>
      </c>
      <c r="T4099" s="15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1" t="s">
        <v>8315</v>
      </c>
      <c r="R4100" t="s">
        <v>8316</v>
      </c>
      <c r="S4100" s="15">
        <f t="shared" si="326"/>
        <v>42495.722187499996</v>
      </c>
      <c r="T4100" s="15">
        <f t="shared" si="327"/>
        <v>42525.722187499996</v>
      </c>
      <c r="U4100">
        <f t="shared" si="328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1" t="s">
        <v>8315</v>
      </c>
      <c r="R4101" t="s">
        <v>8316</v>
      </c>
      <c r="S4101" s="15">
        <f t="shared" si="326"/>
        <v>42570.850381944445</v>
      </c>
      <c r="T4101" s="15">
        <f t="shared" si="327"/>
        <v>42615.850381944445</v>
      </c>
      <c r="U4101">
        <f t="shared" si="328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1" t="s">
        <v>8315</v>
      </c>
      <c r="R4102" t="s">
        <v>8316</v>
      </c>
      <c r="S4102" s="15">
        <f t="shared" si="326"/>
        <v>41927.124884259261</v>
      </c>
      <c r="T4102" s="15">
        <f t="shared" si="327"/>
        <v>41937.124884259261</v>
      </c>
      <c r="U4102">
        <f t="shared" si="328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1" t="s">
        <v>8315</v>
      </c>
      <c r="R4103" t="s">
        <v>8316</v>
      </c>
      <c r="S4103" s="15">
        <f t="shared" si="326"/>
        <v>42730.903726851851</v>
      </c>
      <c r="T4103" s="15">
        <f t="shared" si="327"/>
        <v>42760.903726851851</v>
      </c>
      <c r="U4103">
        <f t="shared" si="328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1" t="s">
        <v>8315</v>
      </c>
      <c r="R4104" t="s">
        <v>8316</v>
      </c>
      <c r="S4104" s="15">
        <f t="shared" si="326"/>
        <v>42475.848067129627</v>
      </c>
      <c r="T4104" s="15">
        <f t="shared" si="327"/>
        <v>42505.848067129627</v>
      </c>
      <c r="U4104">
        <f t="shared" si="328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1" t="s">
        <v>8315</v>
      </c>
      <c r="R4105" t="s">
        <v>8316</v>
      </c>
      <c r="S4105" s="15">
        <f t="shared" si="326"/>
        <v>42188.83293981482</v>
      </c>
      <c r="T4105" s="15">
        <f t="shared" si="327"/>
        <v>42242.772222222222</v>
      </c>
      <c r="U4105">
        <f t="shared" si="328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1" t="s">
        <v>8315</v>
      </c>
      <c r="R4106" t="s">
        <v>8316</v>
      </c>
      <c r="S4106" s="15">
        <f t="shared" si="326"/>
        <v>42640.278171296297</v>
      </c>
      <c r="T4106" s="15">
        <f t="shared" si="327"/>
        <v>42670.278171296297</v>
      </c>
      <c r="U4106">
        <f t="shared" si="328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1" t="s">
        <v>8315</v>
      </c>
      <c r="R4107" t="s">
        <v>8316</v>
      </c>
      <c r="S4107" s="15">
        <f t="shared" si="326"/>
        <v>42697.010520833333</v>
      </c>
      <c r="T4107" s="15">
        <f t="shared" si="327"/>
        <v>42730.010520833333</v>
      </c>
      <c r="U4107">
        <f t="shared" si="328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1" t="s">
        <v>8315</v>
      </c>
      <c r="R4108" t="s">
        <v>8316</v>
      </c>
      <c r="S4108" s="15">
        <f t="shared" si="326"/>
        <v>42053.049375000002</v>
      </c>
      <c r="T4108" s="15">
        <f t="shared" si="327"/>
        <v>42096.041666666672</v>
      </c>
      <c r="U4108">
        <f t="shared" si="328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1" t="s">
        <v>8315</v>
      </c>
      <c r="R4109" t="s">
        <v>8316</v>
      </c>
      <c r="S4109" s="15">
        <f t="shared" si="326"/>
        <v>41883.916678240741</v>
      </c>
      <c r="T4109" s="15">
        <f t="shared" si="327"/>
        <v>41906.916678240741</v>
      </c>
      <c r="U4109">
        <f t="shared" si="328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1" t="s">
        <v>8315</v>
      </c>
      <c r="R4110" t="s">
        <v>8316</v>
      </c>
      <c r="S4110" s="15">
        <f t="shared" si="326"/>
        <v>42767.031678240746</v>
      </c>
      <c r="T4110" s="15">
        <f t="shared" si="327"/>
        <v>42797.208333333328</v>
      </c>
      <c r="U4110">
        <f t="shared" si="328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1" t="s">
        <v>8315</v>
      </c>
      <c r="R4111" t="s">
        <v>8316</v>
      </c>
      <c r="S4111" s="15">
        <f t="shared" si="326"/>
        <v>42307.539398148147</v>
      </c>
      <c r="T4111" s="15">
        <f t="shared" si="327"/>
        <v>42337.581064814818</v>
      </c>
      <c r="U4111">
        <f t="shared" si="328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1" t="s">
        <v>8315</v>
      </c>
      <c r="R4112" t="s">
        <v>8316</v>
      </c>
      <c r="S4112" s="15">
        <f t="shared" si="326"/>
        <v>42512.626747685179</v>
      </c>
      <c r="T4112" s="15">
        <f t="shared" si="327"/>
        <v>42572.626747685179</v>
      </c>
      <c r="U4112">
        <f t="shared" si="328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1" t="s">
        <v>8315</v>
      </c>
      <c r="R4113" t="s">
        <v>8316</v>
      </c>
      <c r="S4113" s="15">
        <f t="shared" si="326"/>
        <v>42029.135879629626</v>
      </c>
      <c r="T4113" s="15">
        <f t="shared" si="327"/>
        <v>42059.135879629626</v>
      </c>
      <c r="U4113">
        <f t="shared" si="328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1" t="s">
        <v>8315</v>
      </c>
      <c r="R4114" t="s">
        <v>8316</v>
      </c>
      <c r="S4114" s="15">
        <f t="shared" si="326"/>
        <v>42400.946597222224</v>
      </c>
      <c r="T4114" s="15">
        <f t="shared" si="327"/>
        <v>42428</v>
      </c>
      <c r="U4114">
        <f t="shared" si="328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1" t="s">
        <v>8315</v>
      </c>
      <c r="R4115" t="s">
        <v>8316</v>
      </c>
      <c r="S4115" s="15">
        <f t="shared" si="326"/>
        <v>42358.573182870372</v>
      </c>
      <c r="T4115" s="15">
        <f t="shared" si="327"/>
        <v>42377.273611111115</v>
      </c>
      <c r="U4115">
        <f t="shared" si="328"/>
        <v>2015</v>
      </c>
    </row>
  </sheetData>
  <autoFilter ref="A1:T4115" xr:uid="{8B9125AF-CADD-834F-A210-BA05D9D8B72A}"/>
  <conditionalFormatting sqref="F1:F1048576">
    <cfRule type="cellIs" dxfId="8" priority="5" operator="equal">
      <formula>"failed"</formula>
    </cfRule>
    <cfRule type="cellIs" dxfId="7" priority="7" operator="equal">
      <formula>"failed"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"Cancelled"</formula>
    </cfRule>
    <cfRule type="cellIs" dxfId="3" priority="14" operator="equal">
      <formula>"Successful"</formula>
    </cfRule>
    <cfRule type="cellIs" dxfId="2" priority="15" operator="equal">
      <formula>"Live"</formula>
    </cfRule>
  </conditionalFormatting>
  <conditionalFormatting sqref="G8">
    <cfRule type="cellIs" dxfId="1" priority="10" operator="equal">
      <formula>"failed"</formula>
    </cfRule>
  </conditionalFormatting>
  <conditionalFormatting sqref="F5">
    <cfRule type="cellIs" dxfId="0" priority="9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D6C3-C4C6-EA4E-A224-9B7D9B970C68}">
  <sheetPr codeName="Sheet5"/>
  <dimension ref="A1:I6"/>
  <sheetViews>
    <sheetView workbookViewId="0">
      <selection activeCell="J10" sqref="J10"/>
    </sheetView>
  </sheetViews>
  <sheetFormatPr baseColWidth="10" defaultRowHeight="15" x14ac:dyDescent="0.2"/>
  <cols>
    <col min="1" max="1" width="28.83203125" customWidth="1"/>
    <col min="2" max="2" width="20.6640625" customWidth="1"/>
    <col min="6" max="6" width="14.6640625" customWidth="1"/>
    <col min="7" max="7" width="12.5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  <c r="G1" t="s">
        <v>8385</v>
      </c>
      <c r="H1" t="s">
        <v>8386</v>
      </c>
      <c r="I1" t="s">
        <v>8387</v>
      </c>
    </row>
    <row r="2" spans="1:9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  <c r="E2">
        <f>VLOOKUP(A2, Kickstarter!B:P,15,FALSE)</f>
        <v>51.79</v>
      </c>
      <c r="F2" t="str">
        <f>VLOOKUP(A2,Kickstarter!B:Q, 16,FALSE)</f>
        <v>theater</v>
      </c>
      <c r="G2" t="str">
        <f>VLOOKUP(A2,Kickstarter!B:R,17,FALSE)</f>
        <v>plays</v>
      </c>
      <c r="H2" t="str">
        <f>VLOOKUP(A2,Kickstarter!B:F,5,FALSE)</f>
        <v>successful</v>
      </c>
      <c r="I2">
        <f>VLOOKUP(A2,Kickstarter!B:L,11,FALSE)</f>
        <v>39</v>
      </c>
    </row>
    <row r="3" spans="1:9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  <c r="E3">
        <f>VLOOKUP(A3, Kickstarter!B:P,15,FALSE)</f>
        <v>36.07</v>
      </c>
      <c r="F3" t="str">
        <f>VLOOKUP(A3,Kickstarter!B:Q, 16,FALSE)</f>
        <v>theater</v>
      </c>
      <c r="G3" t="str">
        <f>VLOOKUP(A3,Kickstarter!B:R,17,FALSE)</f>
        <v>plays</v>
      </c>
      <c r="H3" t="str">
        <f>VLOOKUP(A3,Kickstarter!B:F,5,FALSE)</f>
        <v>successful</v>
      </c>
      <c r="I3">
        <f>VLOOKUP(A3,Kickstarter!B:L,11,FALSE)</f>
        <v>56</v>
      </c>
    </row>
    <row r="4" spans="1:9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  <c r="E4">
        <f>VLOOKUP(A4, Kickstarter!B:P,15,FALSE)</f>
        <v>33.03</v>
      </c>
      <c r="F4" t="str">
        <f>VLOOKUP(A4,Kickstarter!B:Q, 16,FALSE)</f>
        <v>theater</v>
      </c>
      <c r="G4" t="str">
        <f>VLOOKUP(A4,Kickstarter!B:R,17,FALSE)</f>
        <v>plays</v>
      </c>
      <c r="H4" t="str">
        <f>VLOOKUP(A4,Kickstarter!B:F,5,FALSE)</f>
        <v>successful</v>
      </c>
      <c r="I4">
        <f>VLOOKUP(A4,Kickstarter!B:L,11,FALSE)</f>
        <v>78</v>
      </c>
    </row>
    <row r="5" spans="1:9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  <c r="E5">
        <f>VLOOKUP(A5, Kickstarter!B:P,15,FALSE)</f>
        <v>44.92</v>
      </c>
      <c r="F5" t="str">
        <f>VLOOKUP(A5,Kickstarter!B:Q, 16,FALSE)</f>
        <v>theater</v>
      </c>
      <c r="G5" t="str">
        <f>VLOOKUP(A5,Kickstarter!B:R,17,FALSE)</f>
        <v>plays</v>
      </c>
      <c r="H5" t="str">
        <f>VLOOKUP(A5,Kickstarter!B:F,5,FALSE)</f>
        <v>successful</v>
      </c>
      <c r="I5">
        <f>VLOOKUP(A5,Kickstarter!B:L,11,FALSE)</f>
        <v>26</v>
      </c>
    </row>
    <row r="6" spans="1:9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  <c r="E6">
        <f>VLOOKUP(A6, Kickstarter!B:P,15,FALSE)</f>
        <v>36.61</v>
      </c>
      <c r="F6" t="str">
        <f>VLOOKUP(A6,Kickstarter!B:Q, 16,FALSE)</f>
        <v>theater</v>
      </c>
      <c r="G6" t="str">
        <f>VLOOKUP(A6,Kickstarter!B:R,17,FALSE)</f>
        <v>plays</v>
      </c>
      <c r="H6" t="str">
        <f>VLOOKUP(A6,Kickstarter!B:F,5,FALSE)</f>
        <v>successful</v>
      </c>
      <c r="I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26A7-326B-204B-A0FB-CCD8AE2A3547}">
  <sheetPr codeName="Sheet6">
    <tabColor theme="9" tint="0.39997558519241921"/>
  </sheetPr>
  <dimension ref="A1:H14"/>
  <sheetViews>
    <sheetView tabSelected="1" zoomScale="97" zoomScaleNormal="97" workbookViewId="0">
      <selection activeCell="F14" sqref="F14"/>
    </sheetView>
  </sheetViews>
  <sheetFormatPr baseColWidth="10" defaultRowHeight="15" x14ac:dyDescent="0.2"/>
  <cols>
    <col min="1" max="1" width="17" customWidth="1"/>
    <col min="2" max="2" width="18.33203125" customWidth="1"/>
    <col min="3" max="4" width="18.1640625" customWidth="1"/>
    <col min="5" max="5" width="15" customWidth="1"/>
    <col min="6" max="6" width="21" style="17" customWidth="1"/>
    <col min="7" max="7" width="17.83203125" customWidth="1"/>
    <col min="8" max="8" width="19.33203125" customWidth="1"/>
  </cols>
  <sheetData>
    <row r="1" spans="1:8" x14ac:dyDescent="0.2">
      <c r="A1" s="18" t="s">
        <v>8388</v>
      </c>
      <c r="B1" s="18" t="s">
        <v>8389</v>
      </c>
      <c r="C1" s="18" t="s">
        <v>8390</v>
      </c>
      <c r="D1" s="18" t="s">
        <v>8406</v>
      </c>
      <c r="E1" s="18" t="s">
        <v>8391</v>
      </c>
      <c r="F1" s="19" t="s">
        <v>8392</v>
      </c>
      <c r="G1" s="18" t="s">
        <v>8393</v>
      </c>
      <c r="H1" s="18" t="s">
        <v>8407</v>
      </c>
    </row>
    <row r="2" spans="1:8" x14ac:dyDescent="0.2">
      <c r="A2" t="s">
        <v>8394</v>
      </c>
      <c r="B2">
        <f>COUNTIFS(Kickstarter!$D$2:$D$4115,"&lt;1000",Kickstarter!$F$2:$F$4115,"successful",Kickstarter!$R$2:$R$4115,"plays")</f>
        <v>141</v>
      </c>
      <c r="C2">
        <f>COUNTIFS(Kickstarter!$D$2:$D$4115,"&lt;1000",Kickstarter!$F$2:$F$4115,"failed",Kickstarter!$R$2:$R$4115,"plays")</f>
        <v>45</v>
      </c>
      <c r="D2">
        <f>COUNTIFS(Kickstarter!$D$2:$D$4115,"&lt;1000",Kickstarter!$F$2:$F$4115,"canceled",Kickstarter!$R$2:$R$4115,"plays")</f>
        <v>0</v>
      </c>
      <c r="E2">
        <f>SUM(B2:D2)</f>
        <v>186</v>
      </c>
      <c r="F2" s="17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8395</v>
      </c>
      <c r="B3">
        <f>COUNTIFS(Kickstarter!$D$2:$D$4115,"&gt;=1000",Kickstarter!$F$2:$F$4115,"successful",Kickstarter!$D$2:$D$4115,"&lt;=4999",Kickstarter!$R$2:$R$4115,"plays")</f>
        <v>388</v>
      </c>
      <c r="C3">
        <f>COUNTIFS(Kickstarter!$D$2:$D$4115,"&gt;=1000",Kickstarter!$F$2:$F$4115,"failed",Kickstarter!$D$2:$D$4115,"&lt;=4999",Kickstarter!$R$2:$R$4115,"plays")</f>
        <v>146</v>
      </c>
      <c r="D3">
        <f>COUNTIFS(Kickstarter!$D$2:$D$4115,"&gt;=1000",Kickstarter!$F$2:$F$4115,"canceled",Kickstarter!$D$2:$D$4115,"&lt;=4999",Kickstarter!$R$2:$R$4115,"plays")</f>
        <v>0</v>
      </c>
      <c r="E3">
        <f t="shared" ref="E3:E13" si="0">SUM(B3:D3)</f>
        <v>534</v>
      </c>
      <c r="F3" s="17">
        <f t="shared" ref="F3:F14" si="1">B3/E3</f>
        <v>0.72659176029962547</v>
      </c>
      <c r="G3" s="16">
        <f t="shared" ref="G3:G14" si="2">C3/E3</f>
        <v>0.27340823970037453</v>
      </c>
      <c r="H3" s="16">
        <f t="shared" ref="H3:H14" si="3">D3/E3</f>
        <v>0</v>
      </c>
    </row>
    <row r="4" spans="1:8" x14ac:dyDescent="0.2">
      <c r="A4" t="s">
        <v>8396</v>
      </c>
      <c r="B4">
        <f>COUNTIFS(Kickstarter!$D$2:$D$4115,"&gt;=5000",Kickstarter!$F$2:$F$4115,"successful",Kickstarter!$D$2:$D$4115,"&lt;=9999",Kickstarter!$R$2:$R$4115,"plays")</f>
        <v>93</v>
      </c>
      <c r="C4">
        <f>COUNTIFS(Kickstarter!$D$2:$D$4115,"&gt;=5000",Kickstarter!$F$2:$F$4115,"failed",Kickstarter!$D$2:$D$4115,"&lt;=9999",Kickstarter!$R$2:$R$4115,"plays")</f>
        <v>76</v>
      </c>
      <c r="D4">
        <f>COUNTIFS(Kickstarter!$D$2:$D$4115,"&gt;=5000",Kickstarter!$F$2:$F$4115,"canceled",Kickstarter!$D$2:$D$4115,"&lt;=9999",Kickstarter!$R$2:$R$4115,"plays")</f>
        <v>0</v>
      </c>
      <c r="E4">
        <f t="shared" si="0"/>
        <v>169</v>
      </c>
      <c r="F4" s="17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8397</v>
      </c>
      <c r="B5">
        <f>COUNTIFS(Kickstarter!$D$2:$D$4115,"&gt;=10000",Kickstarter!$F$2:$F$4115,"successful",Kickstarter!$D$2:$D$4115,"&lt;=14999",Kickstarter!$R$2:$R$4115,"plays")</f>
        <v>39</v>
      </c>
      <c r="C5">
        <f>COUNTIFS(Kickstarter!$D$2:$D$4115,"&gt;=10000",Kickstarter!$F$2:$F$4115,"failed",Kickstarter!$D$2:$D$4115,"&lt;=14999",Kickstarter!$R$2:$R$4115,"plays")</f>
        <v>33</v>
      </c>
      <c r="D5">
        <f>COUNTIFS(Kickstarter!$D$2:$D$4115,"&gt;=10000",Kickstarter!$F$2:$F$4115,"canceled",Kickstarter!$D$2:$D$4115,"&lt;=14999",Kickstarter!$R$2:$R$4115,"plays")</f>
        <v>0</v>
      </c>
      <c r="E5">
        <f t="shared" si="0"/>
        <v>72</v>
      </c>
      <c r="F5" s="17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8398</v>
      </c>
      <c r="B6">
        <f>COUNTIFS(Kickstarter!$D$2:$D$4115,"&gt;=15000",Kickstarter!$F$2:$F$4115,"successful",Kickstarter!$D$2:$D$4115,"&lt;=19999",Kickstarter!$R$2:$R$4115,"plays")</f>
        <v>12</v>
      </c>
      <c r="C6">
        <f>COUNTIFS(Kickstarter!$D$2:$D$4115,"&gt;=15000",Kickstarter!$F$2:$F$4115,"failed",Kickstarter!$D$2:$D$4115,"&lt;=19999",Kickstarter!$R$2:$R$4115,"plays")</f>
        <v>12</v>
      </c>
      <c r="D6">
        <f>COUNTIFS(Kickstarter!$D$2:$D$4115,"&gt;=15000",Kickstarter!$F$2:$F$4115,"canceled",Kickstarter!$D$2:$D$4115,"&lt;=19999",Kickstarter!$R$2:$R$4115,"plays")</f>
        <v>0</v>
      </c>
      <c r="E6">
        <f t="shared" si="0"/>
        <v>24</v>
      </c>
      <c r="F6" s="17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8399</v>
      </c>
      <c r="B7">
        <f>COUNTIFS(Kickstarter!$D$2:$D$4115,"&gt;=20000",Kickstarter!$F$2:$F$4115,"successful",Kickstarter!$D$2:$D$4115,"&lt;=24999",Kickstarter!$R$2:$R$4115,"plays")</f>
        <v>9</v>
      </c>
      <c r="C7">
        <f>COUNTIFS(Kickstarter!$D$2:$D$4115,"&gt;=20000",Kickstarter!$F$2:$F$4115,"failed",Kickstarter!$D$2:$D$4115,"&lt;=24999",Kickstarter!$R$2:$R$4115,"plays")</f>
        <v>11</v>
      </c>
      <c r="D7">
        <f>COUNTIFS(Kickstarter!$D$2:$D$4115,"&gt;=20000",Kickstarter!$F$2:$F$4115,"canceled",Kickstarter!$D$2:$D$4115,"&lt;=24999",Kickstarter!$R$2:$R$4115,"plays")</f>
        <v>0</v>
      </c>
      <c r="E7">
        <f t="shared" si="0"/>
        <v>20</v>
      </c>
      <c r="F7" s="17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8400</v>
      </c>
      <c r="B8">
        <f>COUNTIFS(Kickstarter!$D$2:$D$4115,"&gt;=25000",Kickstarter!$F$2:$F$4115,"successful",Kickstarter!$D$2:$D$4115,"&lt;=29999",Kickstarter!$R$2:$R$4115,"plays")</f>
        <v>1</v>
      </c>
      <c r="C8">
        <f>COUNTIFS(Kickstarter!$D$2:$D$4115,"&gt;=25000",Kickstarter!$F$2:$F$4115,"failed",Kickstarter!$D$2:$D$4115,"&lt;=29999",Kickstarter!$R$2:$R$4115,"plays")</f>
        <v>4</v>
      </c>
      <c r="D8">
        <f>COUNTIFS(Kickstarter!$D$2:$D$4115,"&gt;=25000",Kickstarter!$F$2:$F$4115,"canceled",Kickstarter!$D$2:$D$4115,"&lt;=29999",Kickstarter!$R$2:$R$4115,"plays")</f>
        <v>0</v>
      </c>
      <c r="E8">
        <f t="shared" si="0"/>
        <v>5</v>
      </c>
      <c r="F8" s="17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8401</v>
      </c>
      <c r="B9">
        <f>COUNTIFS(Kickstarter!$D$2:$D$4115,"&gt;=30000",Kickstarter!$F$2:$F$4115,"successful",Kickstarter!$D$2:$D$4115,"&lt;=34999",Kickstarter!$R$2:$R$4115,"plays")</f>
        <v>3</v>
      </c>
      <c r="C9">
        <f>COUNTIFS(Kickstarter!$D$2:$D$4115,"&gt;=30000",Kickstarter!$F$2:$F$4115,"failed",Kickstarter!$D$2:$D$4115,"&lt;=34999",Kickstarter!$R$2:$R$4115,"plays")</f>
        <v>8</v>
      </c>
      <c r="D9">
        <f>COUNTIFS(Kickstarter!$D$2:$D$4115,"&gt;=30000",Kickstarter!$F$2:$F$4115,"canceled",Kickstarter!$D$2:$D$4115,"&lt;=34999",Kickstarter!$R$2:$R$4115,"plays")</f>
        <v>0</v>
      </c>
      <c r="E9">
        <f t="shared" si="0"/>
        <v>11</v>
      </c>
      <c r="F9" s="17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8402</v>
      </c>
      <c r="B10">
        <f>COUNTIFS(Kickstarter!$D$2:$D$4115,"&gt;=35000",Kickstarter!$F$2:$F$4115,"successful",Kickstarter!$D$2:$D$4115,"&lt;=39999",Kickstarter!$R$2:$R$4115,"plays")</f>
        <v>4</v>
      </c>
      <c r="C10">
        <f>COUNTIFS(Kickstarter!$D$2:$D$4115,"&gt;=35000",Kickstarter!$F$2:$F$4115,"failed",Kickstarter!$D$2:$D$4115,"&lt;=39999",Kickstarter!$R$2:$R$4115,"plays")</f>
        <v>2</v>
      </c>
      <c r="D10">
        <f>COUNTIFS(Kickstarter!$D$2:$D$4115,"&gt;=35000",Kickstarter!$F$2:$F$4115,"canceled",Kickstarter!$D$2:$D$4115,"&lt;=39999",Kickstarter!$R$2:$R$4115,"plays")</f>
        <v>0</v>
      </c>
      <c r="E10">
        <f t="shared" si="0"/>
        <v>6</v>
      </c>
      <c r="F10" s="17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8403</v>
      </c>
      <c r="B11">
        <f>COUNTIFS(Kickstarter!$D$2:$D$4115,"&gt;=40000",Kickstarter!$F$2:$F$4115,"successful",Kickstarter!$D$2:$D$4115,"&lt;=44999",Kickstarter!$R$2:$R$4115,"plays")</f>
        <v>2</v>
      </c>
      <c r="C11">
        <f>COUNTIFS(Kickstarter!$D$2:$D$4115,"&gt;=40000",Kickstarter!$F$2:$F$4115,"failed",Kickstarter!$D$2:$D$4115,"&lt;=44999",Kickstarter!$R$2:$R$4115,"plays")</f>
        <v>1</v>
      </c>
      <c r="D11">
        <f>COUNTIFS(Kickstarter!$D$2:$D$4115,"&gt;=40000",Kickstarter!$F$2:$F$4115,"canceled",Kickstarter!$D$2:$D$4115,"&lt;=44999",Kickstarter!$R$2:$R$4115,"plays")</f>
        <v>0</v>
      </c>
      <c r="E11">
        <f t="shared" si="0"/>
        <v>3</v>
      </c>
      <c r="F11" s="17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8404</v>
      </c>
      <c r="B12">
        <f>COUNTIFS(Kickstarter!$D$2:$D$4115,"&gt;=45000",Kickstarter!$F$2:$F$4115,"successful",Kickstarter!$D$2:$D$4115,"&lt;=49999",Kickstarter!$R$2:$R$4115,"plays")</f>
        <v>0</v>
      </c>
      <c r="C12">
        <f>COUNTIFS(Kickstarter!$D$2:$D$4115,"&gt;=45000",Kickstarter!$F$2:$F$4115,"failed",Kickstarter!$D$2:$D$4115,"&lt;=49999",Kickstarter!$R$2:$R$4115,"plays")</f>
        <v>1</v>
      </c>
      <c r="D12">
        <f>COUNTIFS(Kickstarter!$D$2:$D$4115,"&gt;=45000",Kickstarter!$F$2:$F$4115,"canceled",Kickstarter!$D$2:$D$4115,"&lt;=49999",Kickstarter!$R$2:$R$4115,"plays")</f>
        <v>0</v>
      </c>
      <c r="E12">
        <f t="shared" si="0"/>
        <v>1</v>
      </c>
      <c r="F12" s="17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8405</v>
      </c>
      <c r="B13">
        <f>COUNTIFS(Kickstarter!$D$2:$D$4115,"&gt;50000",Kickstarter!$F$2:$F$4115,"successful",Kickstarter!$R$2:$R$4115,"plays")</f>
        <v>2</v>
      </c>
      <c r="C13">
        <f>COUNTIFS(Kickstarter!$D$2:$D$4115,"&gt;50000",Kickstarter!$F$2:$F$4115,"failed",Kickstarter!$R$2:$R$4115,"plays")</f>
        <v>10</v>
      </c>
      <c r="D13">
        <f>COUNTIFS(Kickstarter!$D$2:$D$4115,"&gt;50000",Kickstarter!$F$2:$F$4115,"canceled",Kickstarter!$R$2:$R$4115,"plays")</f>
        <v>0</v>
      </c>
      <c r="E13">
        <f t="shared" si="0"/>
        <v>12</v>
      </c>
      <c r="F13" s="17">
        <f t="shared" si="1"/>
        <v>0.16666666666666666</v>
      </c>
      <c r="G13" s="16">
        <f t="shared" si="2"/>
        <v>0.83333333333333337</v>
      </c>
      <c r="H13" s="16">
        <f t="shared" si="3"/>
        <v>0</v>
      </c>
    </row>
    <row r="14" spans="1:8" x14ac:dyDescent="0.2">
      <c r="A14" s="18" t="s">
        <v>8408</v>
      </c>
      <c r="B14" s="18">
        <f>SUM(B2:B13)</f>
        <v>694</v>
      </c>
      <c r="C14" s="18">
        <f>SUM(C2:C13)</f>
        <v>349</v>
      </c>
      <c r="D14" s="18">
        <f>SUM(D2:D13)</f>
        <v>0</v>
      </c>
      <c r="E14" s="18">
        <f>SUM(E2:E13)</f>
        <v>1043</v>
      </c>
      <c r="F14" s="19">
        <f t="shared" si="1"/>
        <v>0.66538830297219564</v>
      </c>
      <c r="G14" s="20">
        <f t="shared" si="2"/>
        <v>0.33461169702780441</v>
      </c>
      <c r="H14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Kickstarter</vt:lpstr>
      <vt:lpstr>Edinburg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2020-09-06T19:20:10Z</dcterms:modified>
</cp:coreProperties>
</file>