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p\Desktop\"/>
    </mc:Choice>
  </mc:AlternateContent>
  <xr:revisionPtr revIDLastSave="0" documentId="13_ncr:1_{D82CF468-1934-4582-A10A-11D49894D49D}" xr6:coauthVersionLast="31" xr6:coauthVersionMax="31" xr10:uidLastSave="{00000000-0000-0000-0000-000000000000}"/>
  <bookViews>
    <workbookView xWindow="0" yWindow="0" windowWidth="28800" windowHeight="12228" xr2:uid="{FADBF819-19C9-4944-9C45-B2520ED93753}"/>
  </bookViews>
  <sheets>
    <sheet name="Pains - Classification" sheetId="1" r:id="rId1"/>
  </sheets>
  <externalReferences>
    <externalReference r:id="rId2"/>
  </externalReferenc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34" i="1" l="1"/>
  <c r="AO38" i="1"/>
  <c r="AO41" i="1"/>
  <c r="AN34" i="1"/>
  <c r="AN38" i="1"/>
  <c r="AN41" i="1"/>
  <c r="AM34" i="1"/>
  <c r="AM38" i="1"/>
  <c r="AM41" i="1"/>
  <c r="AL34" i="1"/>
  <c r="AL38" i="1"/>
  <c r="AL41" i="1"/>
  <c r="AK34" i="1"/>
  <c r="AK38" i="1"/>
  <c r="AK41" i="1"/>
  <c r="AJ34" i="1"/>
  <c r="AJ38" i="1"/>
  <c r="AJ41" i="1"/>
  <c r="AI34" i="1"/>
  <c r="AI38" i="1"/>
  <c r="AI41" i="1"/>
  <c r="AH34" i="1"/>
  <c r="AH38" i="1"/>
  <c r="AH41" i="1"/>
  <c r="AG34" i="1"/>
  <c r="AG38" i="1"/>
  <c r="AG41" i="1"/>
  <c r="AF34" i="1"/>
  <c r="AF38" i="1"/>
  <c r="AF41" i="1"/>
  <c r="AE34" i="1"/>
  <c r="AE38" i="1"/>
  <c r="AE41" i="1"/>
  <c r="AD34" i="1"/>
  <c r="AD38" i="1"/>
  <c r="AD41" i="1"/>
  <c r="AC34" i="1"/>
  <c r="AC38" i="1"/>
  <c r="AC41" i="1"/>
  <c r="AB34" i="1"/>
  <c r="AB38" i="1"/>
  <c r="AB41" i="1"/>
  <c r="AA34" i="1"/>
  <c r="AA38" i="1"/>
  <c r="AA41" i="1"/>
  <c r="Z34" i="1"/>
  <c r="Z38" i="1"/>
  <c r="Z41" i="1"/>
  <c r="Y34" i="1"/>
  <c r="Y38" i="1"/>
  <c r="Y41" i="1"/>
  <c r="X34" i="1"/>
  <c r="X38" i="1"/>
  <c r="X41" i="1"/>
  <c r="W34" i="1"/>
  <c r="W38" i="1"/>
  <c r="W41" i="1"/>
  <c r="V34" i="1"/>
  <c r="V38" i="1"/>
  <c r="V41" i="1"/>
  <c r="U34" i="1"/>
  <c r="U38" i="1"/>
  <c r="U41" i="1"/>
  <c r="T34" i="1"/>
  <c r="T38" i="1"/>
  <c r="T41" i="1"/>
  <c r="S34" i="1"/>
  <c r="S38" i="1"/>
  <c r="S41" i="1"/>
  <c r="R34" i="1"/>
  <c r="R38" i="1"/>
  <c r="R41" i="1"/>
  <c r="Q34" i="1"/>
  <c r="Q38" i="1"/>
  <c r="Q41" i="1"/>
  <c r="P34" i="1"/>
  <c r="P38" i="1"/>
  <c r="P41" i="1"/>
  <c r="O34" i="1"/>
  <c r="O38" i="1"/>
  <c r="O41" i="1"/>
  <c r="N34" i="1"/>
  <c r="N38" i="1"/>
  <c r="N41" i="1"/>
  <c r="M34" i="1"/>
  <c r="M38" i="1"/>
  <c r="M41" i="1"/>
  <c r="L34" i="1"/>
  <c r="L38" i="1"/>
  <c r="L41" i="1"/>
  <c r="K34" i="1"/>
  <c r="K38" i="1"/>
  <c r="K41" i="1"/>
  <c r="J34" i="1"/>
  <c r="J38" i="1"/>
  <c r="J41" i="1"/>
  <c r="I34" i="1"/>
  <c r="I38" i="1"/>
  <c r="I41" i="1"/>
  <c r="H34" i="1"/>
  <c r="H38" i="1"/>
  <c r="H41" i="1"/>
  <c r="G34" i="1"/>
  <c r="G38" i="1"/>
  <c r="G41" i="1"/>
  <c r="F34" i="1"/>
  <c r="F38" i="1"/>
  <c r="F41" i="1"/>
  <c r="E34" i="1"/>
  <c r="E38" i="1"/>
  <c r="E41" i="1"/>
  <c r="AO19" i="1"/>
  <c r="AO24" i="1"/>
  <c r="AO28" i="1"/>
  <c r="AN19" i="1"/>
  <c r="AN24" i="1"/>
  <c r="AN28" i="1"/>
  <c r="AM19" i="1"/>
  <c r="AM24" i="1"/>
  <c r="AM28" i="1"/>
  <c r="AL19" i="1"/>
  <c r="AL24" i="1"/>
  <c r="AL28" i="1"/>
  <c r="AK19" i="1"/>
  <c r="AK24" i="1"/>
  <c r="AK28" i="1"/>
  <c r="AJ19" i="1"/>
  <c r="AJ24" i="1"/>
  <c r="AJ28" i="1"/>
  <c r="AI19" i="1"/>
  <c r="AI24" i="1"/>
  <c r="AI28" i="1"/>
  <c r="AH19" i="1"/>
  <c r="AH24" i="1"/>
  <c r="AH28" i="1"/>
  <c r="AG19" i="1"/>
  <c r="AG24" i="1"/>
  <c r="AG28" i="1"/>
  <c r="AF19" i="1"/>
  <c r="AF24" i="1"/>
  <c r="AF28" i="1"/>
  <c r="AE19" i="1"/>
  <c r="AE24" i="1"/>
  <c r="AE28" i="1"/>
  <c r="AD19" i="1"/>
  <c r="AD24" i="1"/>
  <c r="AD28" i="1"/>
  <c r="AC19" i="1"/>
  <c r="AC24" i="1"/>
  <c r="AC28" i="1"/>
  <c r="AB19" i="1"/>
  <c r="AB24" i="1"/>
  <c r="AB28" i="1"/>
  <c r="AA19" i="1"/>
  <c r="AA24" i="1"/>
  <c r="AA28" i="1"/>
  <c r="Z19" i="1"/>
  <c r="Z24" i="1"/>
  <c r="Z28" i="1"/>
  <c r="Y19" i="1"/>
  <c r="Y24" i="1"/>
  <c r="Y28" i="1"/>
  <c r="X19" i="1"/>
  <c r="X24" i="1"/>
  <c r="X28" i="1"/>
  <c r="W19" i="1"/>
  <c r="W24" i="1"/>
  <c r="W28" i="1"/>
  <c r="V19" i="1"/>
  <c r="V24" i="1"/>
  <c r="V28" i="1"/>
  <c r="U19" i="1"/>
  <c r="U24" i="1"/>
  <c r="U28" i="1"/>
  <c r="T19" i="1"/>
  <c r="T24" i="1"/>
  <c r="T28" i="1"/>
  <c r="S19" i="1"/>
  <c r="S24" i="1"/>
  <c r="S28" i="1"/>
  <c r="R19" i="1"/>
  <c r="R24" i="1"/>
  <c r="R28" i="1"/>
  <c r="Q19" i="1"/>
  <c r="Q24" i="1"/>
  <c r="Q28" i="1"/>
  <c r="P19" i="1"/>
  <c r="P24" i="1"/>
  <c r="P28" i="1"/>
  <c r="O19" i="1"/>
  <c r="O24" i="1"/>
  <c r="O28" i="1"/>
  <c r="N19" i="1"/>
  <c r="N24" i="1"/>
  <c r="N28" i="1"/>
  <c r="M19" i="1"/>
  <c r="M24" i="1"/>
  <c r="M28" i="1"/>
  <c r="L19" i="1"/>
  <c r="L24" i="1"/>
  <c r="L28" i="1"/>
  <c r="K19" i="1"/>
  <c r="K24" i="1"/>
  <c r="K28" i="1"/>
  <c r="J19" i="1"/>
  <c r="J24" i="1"/>
  <c r="J28" i="1"/>
  <c r="I19" i="1"/>
  <c r="I24" i="1"/>
  <c r="I28" i="1"/>
  <c r="H19" i="1"/>
  <c r="H24" i="1"/>
  <c r="H28" i="1"/>
  <c r="G19" i="1"/>
  <c r="G24" i="1"/>
  <c r="G28" i="1"/>
  <c r="F19" i="1"/>
  <c r="F24" i="1"/>
  <c r="F28" i="1"/>
  <c r="E19" i="1"/>
  <c r="E24" i="1"/>
  <c r="E28" i="1"/>
  <c r="AO8" i="1"/>
  <c r="AO15" i="1"/>
  <c r="AN8" i="1"/>
  <c r="AN15" i="1"/>
  <c r="AM8" i="1"/>
  <c r="AM15" i="1"/>
  <c r="AL8" i="1"/>
  <c r="AL15" i="1"/>
  <c r="AK8" i="1"/>
  <c r="AK15" i="1"/>
  <c r="AJ8" i="1"/>
  <c r="AJ15" i="1"/>
  <c r="AI8" i="1"/>
  <c r="AI15" i="1"/>
  <c r="AH8" i="1"/>
  <c r="AH15" i="1"/>
  <c r="AG8" i="1"/>
  <c r="AG15" i="1"/>
  <c r="AF8" i="1"/>
  <c r="AF15" i="1"/>
  <c r="AE8" i="1"/>
  <c r="AE15" i="1"/>
  <c r="AD8" i="1"/>
  <c r="AD15" i="1"/>
  <c r="AC8" i="1"/>
  <c r="AC15" i="1"/>
  <c r="AB8" i="1"/>
  <c r="AB15" i="1"/>
  <c r="AA8" i="1"/>
  <c r="AA15" i="1"/>
  <c r="Z8" i="1"/>
  <c r="Z15" i="1"/>
  <c r="Y8" i="1"/>
  <c r="Y15" i="1"/>
  <c r="X8" i="1"/>
  <c r="X15" i="1"/>
  <c r="W8" i="1"/>
  <c r="W15" i="1"/>
  <c r="V8" i="1"/>
  <c r="V15" i="1"/>
  <c r="U8" i="1"/>
  <c r="U15" i="1"/>
  <c r="T8" i="1"/>
  <c r="T15" i="1"/>
  <c r="S8" i="1"/>
  <c r="S15" i="1"/>
  <c r="R8" i="1"/>
  <c r="R15" i="1"/>
  <c r="Q8" i="1"/>
  <c r="Q15" i="1"/>
  <c r="P8" i="1"/>
  <c r="P15" i="1"/>
  <c r="O8" i="1"/>
  <c r="O15" i="1"/>
  <c r="N8" i="1"/>
  <c r="N15" i="1"/>
  <c r="M8" i="1"/>
  <c r="M15" i="1"/>
  <c r="L8" i="1"/>
  <c r="L15" i="1"/>
  <c r="K8" i="1"/>
  <c r="K15" i="1"/>
  <c r="J8" i="1"/>
  <c r="J15" i="1"/>
  <c r="I8" i="1"/>
  <c r="I15" i="1"/>
  <c r="H8" i="1"/>
  <c r="H15" i="1"/>
  <c r="G8" i="1"/>
  <c r="G15" i="1"/>
  <c r="F8" i="1"/>
  <c r="F15" i="1"/>
  <c r="E8" i="1"/>
  <c r="E15" i="1"/>
  <c r="AO16" i="1"/>
  <c r="AO29" i="1"/>
  <c r="AO42" i="1"/>
  <c r="AN16" i="1"/>
  <c r="AN29" i="1"/>
  <c r="AN42" i="1"/>
  <c r="AM16" i="1"/>
  <c r="AM29" i="1"/>
  <c r="AM42" i="1"/>
  <c r="AL16" i="1"/>
  <c r="AL29" i="1"/>
  <c r="AL42" i="1"/>
  <c r="AK16" i="1"/>
  <c r="AK29" i="1"/>
  <c r="AK42" i="1"/>
  <c r="AJ16" i="1"/>
  <c r="AJ29" i="1"/>
  <c r="AJ42" i="1"/>
  <c r="AI16" i="1"/>
  <c r="AI29" i="1"/>
  <c r="AI42" i="1"/>
  <c r="AH16" i="1"/>
  <c r="AH29" i="1"/>
  <c r="AH42" i="1"/>
  <c r="AG16" i="1"/>
  <c r="AG29" i="1"/>
  <c r="AG42" i="1"/>
  <c r="AF16" i="1"/>
  <c r="AF29" i="1"/>
  <c r="AF42" i="1"/>
  <c r="AE16" i="1"/>
  <c r="AE29" i="1"/>
  <c r="AE42" i="1"/>
  <c r="AD16" i="1"/>
  <c r="AD29" i="1"/>
  <c r="AD42" i="1"/>
  <c r="AC16" i="1"/>
  <c r="AC29" i="1"/>
  <c r="AC42" i="1"/>
  <c r="AB16" i="1"/>
  <c r="AB29" i="1"/>
  <c r="AB42" i="1"/>
  <c r="AA16" i="1"/>
  <c r="AA29" i="1"/>
  <c r="AA42" i="1"/>
  <c r="Z16" i="1"/>
  <c r="Z29" i="1"/>
  <c r="Z42" i="1"/>
  <c r="Y16" i="1"/>
  <c r="Y29" i="1"/>
  <c r="Y42" i="1"/>
  <c r="X16" i="1"/>
  <c r="X29" i="1"/>
  <c r="X42" i="1"/>
  <c r="W16" i="1"/>
  <c r="W29" i="1"/>
  <c r="W42" i="1"/>
  <c r="V16" i="1"/>
  <c r="V29" i="1"/>
  <c r="V42" i="1"/>
  <c r="U16" i="1"/>
  <c r="U29" i="1"/>
  <c r="U42" i="1"/>
  <c r="T16" i="1"/>
  <c r="T29" i="1"/>
  <c r="T42" i="1"/>
  <c r="S16" i="1"/>
  <c r="S29" i="1"/>
  <c r="S42" i="1"/>
  <c r="R16" i="1"/>
  <c r="R29" i="1"/>
  <c r="R42" i="1"/>
  <c r="Q16" i="1"/>
  <c r="Q29" i="1"/>
  <c r="Q42" i="1"/>
  <c r="P16" i="1"/>
  <c r="P29" i="1"/>
  <c r="P42" i="1"/>
  <c r="O16" i="1"/>
  <c r="O29" i="1"/>
  <c r="O42" i="1"/>
  <c r="N16" i="1"/>
  <c r="N29" i="1"/>
  <c r="N42" i="1"/>
  <c r="M16" i="1"/>
  <c r="M29" i="1"/>
  <c r="M42" i="1"/>
  <c r="L16" i="1"/>
  <c r="L29" i="1"/>
  <c r="L42" i="1"/>
  <c r="K16" i="1"/>
  <c r="K29" i="1"/>
  <c r="K42" i="1"/>
  <c r="J16" i="1"/>
  <c r="J29" i="1"/>
  <c r="J42" i="1"/>
  <c r="I16" i="1"/>
  <c r="I29" i="1"/>
  <c r="I42" i="1"/>
  <c r="H16" i="1"/>
  <c r="H29" i="1"/>
  <c r="H42" i="1"/>
  <c r="G16" i="1"/>
  <c r="G29" i="1"/>
  <c r="G42" i="1"/>
  <c r="F16" i="1"/>
  <c r="F29" i="1"/>
  <c r="F42" i="1"/>
  <c r="E16" i="1"/>
  <c r="E29" i="1"/>
  <c r="E42" i="1"/>
  <c r="AP42" i="1"/>
  <c r="AP39" i="1"/>
  <c r="AP40" i="1"/>
  <c r="AP41" i="1"/>
  <c r="AP35" i="1"/>
  <c r="AP36" i="1"/>
  <c r="AP37" i="1"/>
  <c r="AP38" i="1"/>
  <c r="AP30" i="1"/>
  <c r="AP31" i="1"/>
  <c r="AP32" i="1"/>
  <c r="AP33" i="1"/>
  <c r="AP34" i="1"/>
  <c r="AP29" i="1"/>
  <c r="AP25" i="1"/>
  <c r="AP26" i="1"/>
  <c r="AP27" i="1"/>
  <c r="AP28" i="1"/>
  <c r="AP20" i="1"/>
  <c r="AP21" i="1"/>
  <c r="AP22" i="1"/>
  <c r="AP23" i="1"/>
  <c r="AP24" i="1"/>
  <c r="AP17" i="1"/>
  <c r="AP18" i="1"/>
  <c r="AP19" i="1"/>
  <c r="AP16" i="1"/>
  <c r="AP9" i="1"/>
  <c r="AP10" i="1"/>
  <c r="AP11" i="1"/>
  <c r="AP12" i="1"/>
  <c r="AP13" i="1"/>
  <c r="AP14" i="1"/>
  <c r="AP15" i="1"/>
  <c r="AP3" i="1"/>
  <c r="AP4" i="1"/>
  <c r="AP5" i="1"/>
  <c r="AP6" i="1"/>
  <c r="AP7" i="1"/>
  <c r="AP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Jacopo Soldani</author>
  </authors>
  <commentList>
    <comment ref="D10" authorId="0" shapeId="0" xr:uid="{2FE85BA1-591D-4635-B669-6082EB9EFD58}">
      <text>
        <r>
          <rPr>
            <b/>
            <sz val="9"/>
            <color indexed="81"/>
            <rFont val="Tahoma"/>
            <family val="2"/>
          </rPr>
          <t>Jacopo Soldani:</t>
        </r>
        <r>
          <rPr>
            <sz val="9"/>
            <color indexed="81"/>
            <rFont val="Tahoma"/>
            <family val="2"/>
          </rPr>
          <t xml:space="preserve">
Current firewalling technologies/techniques are centralised</t>
        </r>
      </text>
    </comment>
  </commentList>
</comments>
</file>

<file path=xl/sharedStrings.xml><?xml version="1.0" encoding="utf-8"?>
<sst xmlns="http://schemas.openxmlformats.org/spreadsheetml/2006/main" count="232" uniqueCount="39">
  <si>
    <t>Tot.</t>
  </si>
  <si>
    <t>Design</t>
  </si>
  <si>
    <t>Architecture</t>
  </si>
  <si>
    <t>API Versioning</t>
  </si>
  <si>
    <t>x</t>
  </si>
  <si>
    <t>Communication heterogeneity</t>
  </si>
  <si>
    <t>Service contracts</t>
  </si>
  <si>
    <t>Service dimensioning</t>
  </si>
  <si>
    <t>Size/complexity</t>
  </si>
  <si>
    <t>Security</t>
  </si>
  <si>
    <t>Access control</t>
  </si>
  <si>
    <t>Centralised support</t>
  </si>
  <si>
    <t>CI/CD</t>
  </si>
  <si>
    <t>Endpoint proliferation</t>
  </si>
  <si>
    <t>Human errors</t>
  </si>
  <si>
    <t>Development</t>
  </si>
  <si>
    <t>Microservices</t>
  </si>
  <si>
    <t>Microservice separation</t>
  </si>
  <si>
    <t>Overhead</t>
  </si>
  <si>
    <t>Storage</t>
  </si>
  <si>
    <t>Data consistency</t>
  </si>
  <si>
    <t>Distributed transactions</t>
  </si>
  <si>
    <t>Heterogeneity</t>
  </si>
  <si>
    <t>Query complexity</t>
  </si>
  <si>
    <t>Testing</t>
  </si>
  <si>
    <t>Integration testing</t>
  </si>
  <si>
    <t>Performance testing</t>
  </si>
  <si>
    <t>Operation</t>
  </si>
  <si>
    <t>Management</t>
  </si>
  <si>
    <t>Cascading failures</t>
  </si>
  <si>
    <t>Operational complexity</t>
  </si>
  <si>
    <t>Service coordination</t>
  </si>
  <si>
    <t>Service location</t>
  </si>
  <si>
    <t>Monitoring</t>
  </si>
  <si>
    <t>Logging</t>
  </si>
  <si>
    <t>Problem location</t>
  </si>
  <si>
    <t>Resource consumption</t>
  </si>
  <si>
    <t>Computing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</si>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</sst>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2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2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/>
    <xf numFmtId="0" fontId="2" fillId="4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3" borderId="12" xfId="0" applyFont="1" applyFill="1" applyBorder="1"/>
    <xf numFmtId="0" fontId="2" fillId="4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4" borderId="18" xfId="0" applyFont="1" applyFill="1" applyBorder="1"/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2" fillId="4" borderId="19" xfId="0" applyFont="1" applyFill="1" applyBorder="1"/>
    <xf numFmtId="0" fontId="2" fillId="2" borderId="15" xfId="0" applyFont="1" applyFill="1" applyBorder="1"/>
    <xf numFmtId="0" fontId="2" fillId="4" borderId="20" xfId="0" applyFont="1" applyFill="1" applyBorder="1"/>
    <xf numFmtId="0" fontId="2" fillId="2" borderId="21" xfId="0" applyFont="1" applyFill="1" applyBorder="1"/>
    <xf numFmtId="0" fontId="2" fillId="2" borderId="21" xfId="0" applyFont="1" applyFill="1" applyBorder="1" applyAlignment="1">
      <alignment horizontal="center"/>
    </xf>
    <xf numFmtId="0" fontId="2" fillId="4" borderId="14" xfId="0" applyFont="1" applyFill="1" applyBorder="1"/>
    <xf numFmtId="0" fontId="2" fillId="4" borderId="27" xfId="0" applyFont="1" applyFill="1" applyBorder="1"/>
    <xf numFmtId="0" fontId="2" fillId="2" borderId="9" xfId="0" applyFont="1" applyFill="1" applyBorder="1"/>
    <xf numFmtId="0" fontId="2" fillId="2" borderId="28" xfId="0" applyFont="1" applyFill="1" applyBorder="1" applyAlignment="1">
      <alignment horizontal="center"/>
    </xf>
    <xf numFmtId="0" fontId="2" fillId="4" borderId="21" xfId="0" applyFont="1" applyFill="1" applyBorder="1"/>
    <xf numFmtId="0" fontId="2" fillId="2" borderId="28" xfId="0" applyFont="1" applyFill="1" applyBorder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3" borderId="12" xfId="0" applyFont="1" applyFill="1" applyBorder="1"/>
    <xf numFmtId="0" fontId="9" fillId="4" borderId="18" xfId="0" applyFont="1" applyFill="1" applyBorder="1"/>
    <xf numFmtId="0" fontId="9" fillId="4" borderId="30" xfId="0" applyFont="1" applyFill="1" applyBorder="1"/>
    <xf numFmtId="0" fontId="9" fillId="4" borderId="13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9" fillId="3" borderId="22" xfId="0" applyFont="1" applyFill="1" applyBorder="1"/>
    <xf numFmtId="0" fontId="9" fillId="3" borderId="31" xfId="0" applyFont="1" applyFill="1" applyBorder="1"/>
    <xf numFmtId="0" fontId="9" fillId="3" borderId="29" xfId="0" applyFont="1" applyFill="1" applyBorder="1"/>
    <xf numFmtId="0" fontId="9" fillId="3" borderId="32" xfId="0" applyFont="1" applyFill="1" applyBorder="1" applyAlignment="1">
      <alignment horizontal="center"/>
    </xf>
    <xf numFmtId="0" fontId="9" fillId="3" borderId="25" xfId="0" applyFont="1" applyFill="1" applyBorder="1" applyAlignment="1">
      <alignment horizontal="center"/>
    </xf>
    <xf numFmtId="0" fontId="9" fillId="4" borderId="14" xfId="0" applyFont="1" applyFill="1" applyBorder="1"/>
    <xf numFmtId="0" fontId="9" fillId="4" borderId="15" xfId="0" applyFont="1" applyFill="1" applyBorder="1" applyAlignment="1">
      <alignment horizontal="center"/>
    </xf>
    <xf numFmtId="0" fontId="9" fillId="3" borderId="1" xfId="0" applyFont="1" applyFill="1" applyBorder="1"/>
    <xf numFmtId="0" fontId="9" fillId="3" borderId="15" xfId="0" applyFont="1" applyFill="1" applyBorder="1" applyAlignment="1">
      <alignment horizontal="center"/>
    </xf>
    <xf numFmtId="0" fontId="9" fillId="4" borderId="28" xfId="0" applyFont="1" applyFill="1" applyBorder="1" applyAlignment="1">
      <alignment horizontal="center"/>
    </xf>
    <xf numFmtId="0" fontId="9" fillId="3" borderId="23" xfId="0" applyFont="1" applyFill="1" applyBorder="1"/>
    <xf numFmtId="0" fontId="9" fillId="3" borderId="24" xfId="0" applyFont="1" applyFill="1" applyBorder="1" applyAlignment="1">
      <alignment horizontal="center"/>
    </xf>
    <xf numFmtId="0" fontId="10" fillId="0" borderId="0" xfId="0" applyFont="1"/>
    <xf numFmtId="0" fontId="11" fillId="2" borderId="5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1" fillId="4" borderId="17" xfId="0" applyFont="1" applyFill="1" applyBorder="1" applyAlignment="1">
      <alignment horizontal="center"/>
    </xf>
    <xf numFmtId="0" fontId="11" fillId="3" borderId="26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cop/Dropbox/UNIPI/Research/paper/2018/tosca-ieee-microservices/analysis/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ticles"/>
      <sheetName val="Pains v0"/>
      <sheetName val="Gains v0"/>
      <sheetName val="Pains - Concerns Pie"/>
      <sheetName val="Pains - Concerns bubble plot"/>
      <sheetName val="Pains - Design - Architecture"/>
      <sheetName val="Pains - Design - Security"/>
      <sheetName val="Pains - Development - Storage"/>
      <sheetName val="Pains - Development - Testing"/>
      <sheetName val="Pains - Operation - Management"/>
      <sheetName val="Pains - Operation - Monitoring"/>
      <sheetName val="Pains - Operation - Res. cons."/>
      <sheetName val="Gains - Design - Architecture"/>
      <sheetName val="Gains - Design - Design pattern"/>
      <sheetName val="Gains - Design - Security"/>
      <sheetName val="Gains - Development - Microserv"/>
      <sheetName val="Gains - Development - Storage"/>
      <sheetName val="Gains - Operation - Deployment"/>
      <sheetName val="Gains - Operation - Management"/>
      <sheetName val="Gains - Concerns bubble plot"/>
      <sheetName val="Articles - Year distribution"/>
      <sheetName val="Articles - Source types"/>
      <sheetName val="Articles - Source types (2017)"/>
      <sheetName val="Articles - Type"/>
      <sheetName val="Articles - Content"/>
      <sheetName val="Articles - Content (2017)"/>
      <sheetName val="Pains"/>
      <sheetName val="Pains - Analysis"/>
      <sheetName val="Gains"/>
      <sheetName val="Gains - Analysis"/>
    </sheetNames>
    <sheetDataSet>
      <sheetData sheetId="0">
        <row r="3">
          <cell r="L3">
            <v>37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B176-4967-4F8D-BDC0-C3968A0B7E8B}">
  <dimension ref="B1:AP47"/>
  <sheetViews>
    <sheetView tabSelected="1" zoomScale="70" zoomScaleNormal="70" workbookViewId="0">
      <selection activeCell="AP1" sqref="AP1:AP1048576"/>
    </sheetView>
  </sheetViews>
  <sheetFormatPr defaultColWidth="9.15625" defaultRowHeight="12.9" x14ac:dyDescent="0.5"/>
  <cols>
    <col min="1" max="1" width="1.9453125" style="1" customWidth="1"/>
    <col min="2" max="2" width="10.578125" style="1" bestFit="1" customWidth="1"/>
    <col min="3" max="3" width="17.41796875" style="1" bestFit="1" customWidth="1"/>
    <col min="4" max="4" width="25.578125" style="1" bestFit="1" customWidth="1"/>
    <col min="5" max="41" width="2.83984375" style="1" customWidth="1"/>
    <col min="42" max="42" width="4" style="50" bestFit="1" customWidth="1"/>
    <col min="43" max="43" width="3" style="1" bestFit="1" customWidth="1"/>
    <col min="44" max="16384" width="9.15625" style="1"/>
  </cols>
  <sheetData>
    <row r="1" spans="2:42" ht="6.9" customHeight="1" thickBot="1" x14ac:dyDescent="0.55000000000000004"/>
    <row r="2" spans="2:42" ht="13.2" thickBot="1" x14ac:dyDescent="0.55000000000000004">
      <c r="C2" s="2"/>
      <c r="E2" s="3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>
        <v>9</v>
      </c>
      <c r="N2" s="4">
        <v>10</v>
      </c>
      <c r="O2" s="4">
        <v>11</v>
      </c>
      <c r="P2" s="4">
        <v>12</v>
      </c>
      <c r="Q2" s="4">
        <v>13</v>
      </c>
      <c r="R2" s="4">
        <v>14</v>
      </c>
      <c r="S2" s="4">
        <v>15</v>
      </c>
      <c r="T2" s="4">
        <v>16</v>
      </c>
      <c r="U2" s="4">
        <v>17</v>
      </c>
      <c r="V2" s="4">
        <v>18</v>
      </c>
      <c r="W2" s="4">
        <v>19</v>
      </c>
      <c r="X2" s="4">
        <v>20</v>
      </c>
      <c r="Y2" s="4">
        <v>21</v>
      </c>
      <c r="Z2" s="4">
        <v>22</v>
      </c>
      <c r="AA2" s="4">
        <v>23</v>
      </c>
      <c r="AB2" s="4">
        <v>24</v>
      </c>
      <c r="AC2" s="4">
        <v>25</v>
      </c>
      <c r="AD2" s="4">
        <v>26</v>
      </c>
      <c r="AE2" s="4">
        <v>27</v>
      </c>
      <c r="AF2" s="4">
        <v>28</v>
      </c>
      <c r="AG2" s="4">
        <v>29</v>
      </c>
      <c r="AH2" s="4">
        <v>30</v>
      </c>
      <c r="AI2" s="4">
        <v>31</v>
      </c>
      <c r="AJ2" s="4">
        <v>32</v>
      </c>
      <c r="AK2" s="4">
        <v>33</v>
      </c>
      <c r="AL2" s="4">
        <v>34</v>
      </c>
      <c r="AM2" s="4">
        <v>35</v>
      </c>
      <c r="AN2" s="4">
        <v>36</v>
      </c>
      <c r="AO2" s="5">
        <v>37</v>
      </c>
      <c r="AP2" s="51" t="s">
        <v>0</v>
      </c>
    </row>
    <row r="3" spans="2:42" x14ac:dyDescent="0.5">
      <c r="B3" s="6" t="s">
        <v>1</v>
      </c>
      <c r="C3" s="7" t="s">
        <v>2</v>
      </c>
      <c r="D3" s="8" t="s">
        <v>3</v>
      </c>
      <c r="E3" s="9"/>
      <c r="F3" s="9"/>
      <c r="G3" s="9"/>
      <c r="H3" s="9"/>
      <c r="I3" s="9" t="s">
        <v>4</v>
      </c>
      <c r="J3" s="9" t="s">
        <v>4</v>
      </c>
      <c r="K3" s="9"/>
      <c r="L3" s="9"/>
      <c r="M3" s="9"/>
      <c r="N3" s="9"/>
      <c r="O3" s="9" t="s">
        <v>4</v>
      </c>
      <c r="P3" s="9"/>
      <c r="Q3" s="9"/>
      <c r="R3" s="9" t="s">
        <v>4</v>
      </c>
      <c r="S3" s="9"/>
      <c r="T3" s="9"/>
      <c r="U3" s="9"/>
      <c r="V3" s="9"/>
      <c r="W3" s="9"/>
      <c r="X3" s="9"/>
      <c r="Y3" s="9"/>
      <c r="Z3" s="9" t="s">
        <v>4</v>
      </c>
      <c r="AA3" s="9" t="s">
        <v>4</v>
      </c>
      <c r="AB3" s="9"/>
      <c r="AC3" s="9"/>
      <c r="AD3" s="9"/>
      <c r="AE3" s="9"/>
      <c r="AF3" s="9"/>
      <c r="AG3" s="9"/>
      <c r="AH3" s="9" t="s">
        <v>4</v>
      </c>
      <c r="AI3" s="9"/>
      <c r="AJ3" s="9" t="s">
        <v>4</v>
      </c>
      <c r="AK3" s="9"/>
      <c r="AL3" s="9"/>
      <c r="AM3" s="9"/>
      <c r="AN3" s="9" t="s">
        <v>4</v>
      </c>
      <c r="AO3" s="10"/>
      <c r="AP3" s="52">
        <f>COUNTIF(E3:AO3,"x")</f>
        <v>9</v>
      </c>
    </row>
    <row r="4" spans="2:42" x14ac:dyDescent="0.5">
      <c r="B4" s="11"/>
      <c r="C4" s="12"/>
      <c r="D4" s="13" t="s">
        <v>5</v>
      </c>
      <c r="E4" s="14" t="s">
        <v>4</v>
      </c>
      <c r="F4" s="14"/>
      <c r="G4" s="14"/>
      <c r="H4" s="14"/>
      <c r="I4" s="14"/>
      <c r="J4" s="14"/>
      <c r="K4" s="14"/>
      <c r="L4" s="14"/>
      <c r="M4" s="14"/>
      <c r="N4" s="14" t="s">
        <v>4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 t="s">
        <v>4</v>
      </c>
      <c r="AG4" s="14"/>
      <c r="AH4" s="14"/>
      <c r="AI4" s="14"/>
      <c r="AJ4" s="14"/>
      <c r="AK4" s="14"/>
      <c r="AL4" s="14" t="s">
        <v>4</v>
      </c>
      <c r="AM4" s="14"/>
      <c r="AN4" s="14"/>
      <c r="AO4" s="15"/>
      <c r="AP4" s="53">
        <f t="shared" ref="AP4:AP40" si="0">COUNTIF(E4:AO4,"x")</f>
        <v>4</v>
      </c>
    </row>
    <row r="5" spans="2:42" x14ac:dyDescent="0.5">
      <c r="B5" s="11"/>
      <c r="C5" s="12"/>
      <c r="D5" s="13" t="s">
        <v>6</v>
      </c>
      <c r="E5" s="14"/>
      <c r="F5" s="14"/>
      <c r="G5" s="14"/>
      <c r="H5" s="14"/>
      <c r="I5" s="14"/>
      <c r="J5" s="14"/>
      <c r="K5" s="14"/>
      <c r="L5" s="14"/>
      <c r="M5" s="14"/>
      <c r="N5" s="14" t="s">
        <v>4</v>
      </c>
      <c r="O5" s="14" t="s">
        <v>4</v>
      </c>
      <c r="P5" s="14"/>
      <c r="Q5" s="14"/>
      <c r="R5" s="14"/>
      <c r="S5" s="14" t="s">
        <v>4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 t="s">
        <v>4</v>
      </c>
      <c r="AI5" s="14"/>
      <c r="AJ5" s="14" t="s">
        <v>4</v>
      </c>
      <c r="AK5" s="14"/>
      <c r="AL5" s="14"/>
      <c r="AM5" s="14"/>
      <c r="AN5" s="14"/>
      <c r="AO5" s="15"/>
      <c r="AP5" s="53">
        <f t="shared" si="0"/>
        <v>5</v>
      </c>
    </row>
    <row r="6" spans="2:42" x14ac:dyDescent="0.5">
      <c r="B6" s="11"/>
      <c r="C6" s="12"/>
      <c r="D6" s="13" t="s">
        <v>7</v>
      </c>
      <c r="E6" s="14" t="s">
        <v>4</v>
      </c>
      <c r="F6" s="14"/>
      <c r="G6" s="14"/>
      <c r="H6" s="14" t="s">
        <v>4</v>
      </c>
      <c r="I6" s="14"/>
      <c r="J6" s="14" t="s">
        <v>4</v>
      </c>
      <c r="K6" s="14" t="s">
        <v>4</v>
      </c>
      <c r="L6" s="14"/>
      <c r="M6" s="14"/>
      <c r="N6" s="14" t="s">
        <v>4</v>
      </c>
      <c r="O6" s="14"/>
      <c r="P6" s="14" t="s">
        <v>4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 t="s">
        <v>4</v>
      </c>
      <c r="AB6" s="14" t="s">
        <v>4</v>
      </c>
      <c r="AC6" s="14"/>
      <c r="AD6" s="14"/>
      <c r="AE6" s="14"/>
      <c r="AF6" s="14"/>
      <c r="AG6" s="14"/>
      <c r="AH6" s="14" t="s">
        <v>4</v>
      </c>
      <c r="AI6" s="14" t="s">
        <v>4</v>
      </c>
      <c r="AJ6" s="14"/>
      <c r="AK6" s="14"/>
      <c r="AL6" s="14"/>
      <c r="AM6" s="14" t="s">
        <v>4</v>
      </c>
      <c r="AN6" s="14"/>
      <c r="AO6" s="15" t="s">
        <v>4</v>
      </c>
      <c r="AP6" s="53">
        <f t="shared" si="0"/>
        <v>12</v>
      </c>
    </row>
    <row r="7" spans="2:42" x14ac:dyDescent="0.5">
      <c r="B7" s="11"/>
      <c r="C7" s="12"/>
      <c r="D7" s="13" t="s">
        <v>8</v>
      </c>
      <c r="E7" s="14" t="s">
        <v>4</v>
      </c>
      <c r="F7" s="14"/>
      <c r="G7" s="14"/>
      <c r="H7" s="14" t="s">
        <v>4</v>
      </c>
      <c r="I7" s="14" t="s">
        <v>4</v>
      </c>
      <c r="J7" s="14"/>
      <c r="K7" s="14" t="s">
        <v>4</v>
      </c>
      <c r="L7" s="14" t="s">
        <v>4</v>
      </c>
      <c r="M7" s="14"/>
      <c r="N7" s="14"/>
      <c r="O7" s="14"/>
      <c r="P7" s="14" t="s">
        <v>4</v>
      </c>
      <c r="Q7" s="14"/>
      <c r="R7" s="14"/>
      <c r="S7" s="14" t="s">
        <v>4</v>
      </c>
      <c r="T7" s="14" t="s">
        <v>4</v>
      </c>
      <c r="U7" s="14"/>
      <c r="V7" s="14"/>
      <c r="W7" s="14"/>
      <c r="X7" s="14" t="s">
        <v>4</v>
      </c>
      <c r="Y7" s="14"/>
      <c r="Z7" s="14"/>
      <c r="AA7" s="14" t="s">
        <v>4</v>
      </c>
      <c r="AB7" s="14"/>
      <c r="AC7" s="14"/>
      <c r="AD7" s="14" t="s">
        <v>4</v>
      </c>
      <c r="AE7" s="14" t="s">
        <v>4</v>
      </c>
      <c r="AF7" s="14" t="s">
        <v>4</v>
      </c>
      <c r="AG7" s="14" t="s">
        <v>4</v>
      </c>
      <c r="AH7" s="14" t="s">
        <v>4</v>
      </c>
      <c r="AI7" s="14"/>
      <c r="AJ7" s="14" t="s">
        <v>4</v>
      </c>
      <c r="AK7" s="14" t="s">
        <v>4</v>
      </c>
      <c r="AL7" s="14"/>
      <c r="AM7" s="14"/>
      <c r="AN7" s="14" t="s">
        <v>4</v>
      </c>
      <c r="AO7" s="15" t="s">
        <v>4</v>
      </c>
      <c r="AP7" s="53">
        <f t="shared" si="0"/>
        <v>19</v>
      </c>
    </row>
    <row r="8" spans="2:42" s="32" customFormat="1" x14ac:dyDescent="0.5">
      <c r="B8" s="33"/>
      <c r="C8" s="34"/>
      <c r="D8" s="43"/>
      <c r="E8" s="44">
        <f>COUNTIF(E3:E7,"x")</f>
        <v>3</v>
      </c>
      <c r="F8" s="44">
        <f t="shared" ref="F8:AO8" si="1">COUNTIF(F3:F7,"x")</f>
        <v>0</v>
      </c>
      <c r="G8" s="44">
        <f t="shared" si="1"/>
        <v>0</v>
      </c>
      <c r="H8" s="44">
        <f t="shared" si="1"/>
        <v>2</v>
      </c>
      <c r="I8" s="44">
        <f t="shared" si="1"/>
        <v>2</v>
      </c>
      <c r="J8" s="44">
        <f t="shared" si="1"/>
        <v>2</v>
      </c>
      <c r="K8" s="44">
        <f t="shared" si="1"/>
        <v>2</v>
      </c>
      <c r="L8" s="44">
        <f t="shared" si="1"/>
        <v>1</v>
      </c>
      <c r="M8" s="44">
        <f t="shared" si="1"/>
        <v>0</v>
      </c>
      <c r="N8" s="44">
        <f t="shared" si="1"/>
        <v>3</v>
      </c>
      <c r="O8" s="44">
        <f t="shared" si="1"/>
        <v>2</v>
      </c>
      <c r="P8" s="44">
        <f t="shared" si="1"/>
        <v>2</v>
      </c>
      <c r="Q8" s="44">
        <f t="shared" si="1"/>
        <v>0</v>
      </c>
      <c r="R8" s="44">
        <f t="shared" si="1"/>
        <v>1</v>
      </c>
      <c r="S8" s="44">
        <f t="shared" si="1"/>
        <v>2</v>
      </c>
      <c r="T8" s="44">
        <f t="shared" si="1"/>
        <v>1</v>
      </c>
      <c r="U8" s="44">
        <f t="shared" si="1"/>
        <v>0</v>
      </c>
      <c r="V8" s="44">
        <f t="shared" si="1"/>
        <v>0</v>
      </c>
      <c r="W8" s="44">
        <f t="shared" si="1"/>
        <v>0</v>
      </c>
      <c r="X8" s="44">
        <f t="shared" si="1"/>
        <v>1</v>
      </c>
      <c r="Y8" s="44">
        <f t="shared" si="1"/>
        <v>0</v>
      </c>
      <c r="Z8" s="44">
        <f t="shared" si="1"/>
        <v>1</v>
      </c>
      <c r="AA8" s="44">
        <f t="shared" si="1"/>
        <v>3</v>
      </c>
      <c r="AB8" s="44">
        <f t="shared" si="1"/>
        <v>1</v>
      </c>
      <c r="AC8" s="44">
        <f t="shared" si="1"/>
        <v>0</v>
      </c>
      <c r="AD8" s="44">
        <f t="shared" si="1"/>
        <v>1</v>
      </c>
      <c r="AE8" s="44">
        <f t="shared" si="1"/>
        <v>1</v>
      </c>
      <c r="AF8" s="44">
        <f t="shared" si="1"/>
        <v>2</v>
      </c>
      <c r="AG8" s="44">
        <f t="shared" si="1"/>
        <v>1</v>
      </c>
      <c r="AH8" s="44">
        <f t="shared" si="1"/>
        <v>4</v>
      </c>
      <c r="AI8" s="44">
        <f t="shared" si="1"/>
        <v>1</v>
      </c>
      <c r="AJ8" s="44">
        <f t="shared" si="1"/>
        <v>3</v>
      </c>
      <c r="AK8" s="44">
        <f t="shared" si="1"/>
        <v>1</v>
      </c>
      <c r="AL8" s="44">
        <f t="shared" si="1"/>
        <v>1</v>
      </c>
      <c r="AM8" s="44">
        <f t="shared" si="1"/>
        <v>1</v>
      </c>
      <c r="AN8" s="44">
        <f t="shared" si="1"/>
        <v>2</v>
      </c>
      <c r="AO8" s="37">
        <f t="shared" si="1"/>
        <v>2</v>
      </c>
      <c r="AP8" s="54">
        <f>[1]Articles!$L$3-COUNTIF(E8:AO8,0)</f>
        <v>28</v>
      </c>
    </row>
    <row r="9" spans="2:42" x14ac:dyDescent="0.5">
      <c r="B9" s="11"/>
      <c r="C9" s="19" t="s">
        <v>9</v>
      </c>
      <c r="D9" s="20" t="s">
        <v>10</v>
      </c>
      <c r="E9" s="14"/>
      <c r="F9" s="14"/>
      <c r="G9" s="14" t="s">
        <v>4</v>
      </c>
      <c r="H9" s="14"/>
      <c r="I9" s="14"/>
      <c r="J9" s="14"/>
      <c r="K9" s="14"/>
      <c r="L9" s="14"/>
      <c r="M9" s="14"/>
      <c r="N9" s="14" t="s">
        <v>4</v>
      </c>
      <c r="O9" s="14"/>
      <c r="P9" s="14"/>
      <c r="Q9" s="14" t="s">
        <v>4</v>
      </c>
      <c r="R9" s="14"/>
      <c r="S9" s="14"/>
      <c r="T9" s="14"/>
      <c r="U9" s="14" t="s">
        <v>4</v>
      </c>
      <c r="V9" s="14" t="s">
        <v>4</v>
      </c>
      <c r="W9" s="14" t="s">
        <v>4</v>
      </c>
      <c r="X9" s="14" t="s">
        <v>4</v>
      </c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5"/>
      <c r="AP9" s="53">
        <f t="shared" si="0"/>
        <v>7</v>
      </c>
    </row>
    <row r="10" spans="2:42" x14ac:dyDescent="0.5">
      <c r="B10" s="11"/>
      <c r="C10" s="21"/>
      <c r="D10" s="20" t="s">
        <v>11</v>
      </c>
      <c r="E10" s="14"/>
      <c r="F10" s="14" t="s">
        <v>4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 t="s">
        <v>4</v>
      </c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5"/>
      <c r="AP10" s="53">
        <f t="shared" si="0"/>
        <v>2</v>
      </c>
    </row>
    <row r="11" spans="2:42" x14ac:dyDescent="0.5">
      <c r="B11" s="11"/>
      <c r="C11" s="21"/>
      <c r="D11" s="20" t="s">
        <v>12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 t="s">
        <v>4</v>
      </c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5"/>
      <c r="AP11" s="53">
        <f t="shared" si="0"/>
        <v>1</v>
      </c>
    </row>
    <row r="12" spans="2:42" x14ac:dyDescent="0.5">
      <c r="B12" s="11"/>
      <c r="C12" s="21"/>
      <c r="D12" s="20" t="s">
        <v>13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 t="s">
        <v>4</v>
      </c>
      <c r="R12" s="14"/>
      <c r="S12" s="14"/>
      <c r="T12" s="14"/>
      <c r="U12" s="14"/>
      <c r="V12" s="14" t="s">
        <v>4</v>
      </c>
      <c r="W12" s="14" t="s">
        <v>4</v>
      </c>
      <c r="X12" s="14" t="s">
        <v>4</v>
      </c>
      <c r="Y12" s="14"/>
      <c r="Z12" s="14"/>
      <c r="AA12" s="14"/>
      <c r="AB12" s="14"/>
      <c r="AC12" s="14"/>
      <c r="AD12" s="14"/>
      <c r="AE12" s="14"/>
      <c r="AF12" s="14"/>
      <c r="AG12" s="14" t="s">
        <v>4</v>
      </c>
      <c r="AH12" s="14" t="s">
        <v>4</v>
      </c>
      <c r="AI12" s="14"/>
      <c r="AJ12" s="14"/>
      <c r="AK12" s="14"/>
      <c r="AL12" s="14"/>
      <c r="AM12" s="14"/>
      <c r="AN12" s="14"/>
      <c r="AO12" s="15"/>
      <c r="AP12" s="53">
        <f t="shared" si="0"/>
        <v>6</v>
      </c>
    </row>
    <row r="13" spans="2:42" x14ac:dyDescent="0.5">
      <c r="B13" s="11"/>
      <c r="C13" s="21"/>
      <c r="D13" s="22" t="s">
        <v>14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 t="s">
        <v>4</v>
      </c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15"/>
      <c r="AP13" s="53">
        <f t="shared" si="0"/>
        <v>1</v>
      </c>
    </row>
    <row r="14" spans="2:42" x14ac:dyDescent="0.5">
      <c r="B14" s="11"/>
      <c r="C14" s="21"/>
      <c r="D14" s="22" t="s">
        <v>8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 t="s">
        <v>4</v>
      </c>
      <c r="R14" s="23"/>
      <c r="S14" s="23"/>
      <c r="T14" s="23"/>
      <c r="U14" s="23"/>
      <c r="V14" s="23" t="s">
        <v>4</v>
      </c>
      <c r="W14" s="23" t="s">
        <v>4</v>
      </c>
      <c r="X14" s="23"/>
      <c r="Y14" s="23"/>
      <c r="Z14" s="23"/>
      <c r="AA14" s="23" t="s">
        <v>4</v>
      </c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15"/>
      <c r="AP14" s="53">
        <f t="shared" si="0"/>
        <v>4</v>
      </c>
    </row>
    <row r="15" spans="2:42" s="32" customFormat="1" x14ac:dyDescent="0.5">
      <c r="B15" s="33"/>
      <c r="C15" s="34"/>
      <c r="D15" s="43"/>
      <c r="E15" s="44">
        <f>COUNTIF(E9:E14,"x")</f>
        <v>0</v>
      </c>
      <c r="F15" s="44">
        <f t="shared" ref="F15:AO15" si="2">COUNTIF(F9:F14,"x")</f>
        <v>1</v>
      </c>
      <c r="G15" s="44">
        <f t="shared" si="2"/>
        <v>1</v>
      </c>
      <c r="H15" s="44">
        <f t="shared" si="2"/>
        <v>0</v>
      </c>
      <c r="I15" s="44">
        <f t="shared" si="2"/>
        <v>0</v>
      </c>
      <c r="J15" s="44">
        <f t="shared" si="2"/>
        <v>0</v>
      </c>
      <c r="K15" s="44">
        <f t="shared" si="2"/>
        <v>0</v>
      </c>
      <c r="L15" s="44">
        <f t="shared" si="2"/>
        <v>0</v>
      </c>
      <c r="M15" s="44">
        <f t="shared" si="2"/>
        <v>0</v>
      </c>
      <c r="N15" s="44">
        <f t="shared" si="2"/>
        <v>1</v>
      </c>
      <c r="O15" s="44">
        <f t="shared" si="2"/>
        <v>0</v>
      </c>
      <c r="P15" s="44">
        <f t="shared" si="2"/>
        <v>0</v>
      </c>
      <c r="Q15" s="44">
        <f t="shared" si="2"/>
        <v>3</v>
      </c>
      <c r="R15" s="44">
        <f t="shared" si="2"/>
        <v>0</v>
      </c>
      <c r="S15" s="44">
        <f t="shared" si="2"/>
        <v>0</v>
      </c>
      <c r="T15" s="44">
        <f t="shared" si="2"/>
        <v>0</v>
      </c>
      <c r="U15" s="44">
        <f t="shared" si="2"/>
        <v>2</v>
      </c>
      <c r="V15" s="44">
        <f t="shared" si="2"/>
        <v>4</v>
      </c>
      <c r="W15" s="44">
        <f t="shared" si="2"/>
        <v>4</v>
      </c>
      <c r="X15" s="44">
        <f t="shared" si="2"/>
        <v>2</v>
      </c>
      <c r="Y15" s="44">
        <f t="shared" si="2"/>
        <v>0</v>
      </c>
      <c r="Z15" s="44">
        <f t="shared" si="2"/>
        <v>0</v>
      </c>
      <c r="AA15" s="44">
        <f t="shared" si="2"/>
        <v>1</v>
      </c>
      <c r="AB15" s="44">
        <f t="shared" si="2"/>
        <v>0</v>
      </c>
      <c r="AC15" s="44">
        <f t="shared" si="2"/>
        <v>0</v>
      </c>
      <c r="AD15" s="44">
        <f t="shared" si="2"/>
        <v>0</v>
      </c>
      <c r="AE15" s="44">
        <f t="shared" si="2"/>
        <v>0</v>
      </c>
      <c r="AF15" s="44">
        <f t="shared" si="2"/>
        <v>0</v>
      </c>
      <c r="AG15" s="44">
        <f t="shared" si="2"/>
        <v>1</v>
      </c>
      <c r="AH15" s="44">
        <f t="shared" si="2"/>
        <v>1</v>
      </c>
      <c r="AI15" s="44">
        <f t="shared" si="2"/>
        <v>0</v>
      </c>
      <c r="AJ15" s="44">
        <f t="shared" si="2"/>
        <v>0</v>
      </c>
      <c r="AK15" s="44">
        <f t="shared" si="2"/>
        <v>0</v>
      </c>
      <c r="AL15" s="44">
        <f t="shared" si="2"/>
        <v>0</v>
      </c>
      <c r="AM15" s="44">
        <f t="shared" si="2"/>
        <v>0</v>
      </c>
      <c r="AN15" s="44">
        <f t="shared" si="2"/>
        <v>0</v>
      </c>
      <c r="AO15" s="37">
        <f t="shared" si="2"/>
        <v>0</v>
      </c>
      <c r="AP15" s="54">
        <f>[1]Articles!$L$3-COUNTIF(E15:AO15,0)</f>
        <v>11</v>
      </c>
    </row>
    <row r="16" spans="2:42" s="32" customFormat="1" ht="13.2" thickBot="1" x14ac:dyDescent="0.55000000000000004">
      <c r="B16" s="38"/>
      <c r="C16" s="45"/>
      <c r="D16" s="48"/>
      <c r="E16" s="49">
        <f>E8+E15</f>
        <v>3</v>
      </c>
      <c r="F16" s="49">
        <f t="shared" ref="F16:AO16" si="3">F8+F15</f>
        <v>1</v>
      </c>
      <c r="G16" s="49">
        <f t="shared" si="3"/>
        <v>1</v>
      </c>
      <c r="H16" s="49">
        <f t="shared" si="3"/>
        <v>2</v>
      </c>
      <c r="I16" s="49">
        <f t="shared" si="3"/>
        <v>2</v>
      </c>
      <c r="J16" s="49">
        <f t="shared" si="3"/>
        <v>2</v>
      </c>
      <c r="K16" s="49">
        <f t="shared" si="3"/>
        <v>2</v>
      </c>
      <c r="L16" s="49">
        <f t="shared" si="3"/>
        <v>1</v>
      </c>
      <c r="M16" s="49">
        <f t="shared" si="3"/>
        <v>0</v>
      </c>
      <c r="N16" s="49">
        <f t="shared" si="3"/>
        <v>4</v>
      </c>
      <c r="O16" s="49">
        <f t="shared" si="3"/>
        <v>2</v>
      </c>
      <c r="P16" s="49">
        <f t="shared" si="3"/>
        <v>2</v>
      </c>
      <c r="Q16" s="49">
        <f t="shared" si="3"/>
        <v>3</v>
      </c>
      <c r="R16" s="49">
        <f t="shared" si="3"/>
        <v>1</v>
      </c>
      <c r="S16" s="49">
        <f t="shared" si="3"/>
        <v>2</v>
      </c>
      <c r="T16" s="49">
        <f t="shared" si="3"/>
        <v>1</v>
      </c>
      <c r="U16" s="49">
        <f t="shared" si="3"/>
        <v>2</v>
      </c>
      <c r="V16" s="49">
        <f t="shared" si="3"/>
        <v>4</v>
      </c>
      <c r="W16" s="49">
        <f t="shared" si="3"/>
        <v>4</v>
      </c>
      <c r="X16" s="49">
        <f t="shared" si="3"/>
        <v>3</v>
      </c>
      <c r="Y16" s="49">
        <f t="shared" si="3"/>
        <v>0</v>
      </c>
      <c r="Z16" s="49">
        <f t="shared" si="3"/>
        <v>1</v>
      </c>
      <c r="AA16" s="49">
        <f t="shared" si="3"/>
        <v>4</v>
      </c>
      <c r="AB16" s="49">
        <f t="shared" si="3"/>
        <v>1</v>
      </c>
      <c r="AC16" s="49">
        <f t="shared" si="3"/>
        <v>0</v>
      </c>
      <c r="AD16" s="49">
        <f t="shared" si="3"/>
        <v>1</v>
      </c>
      <c r="AE16" s="49">
        <f t="shared" si="3"/>
        <v>1</v>
      </c>
      <c r="AF16" s="49">
        <f t="shared" si="3"/>
        <v>2</v>
      </c>
      <c r="AG16" s="49">
        <f t="shared" si="3"/>
        <v>2</v>
      </c>
      <c r="AH16" s="49">
        <f t="shared" si="3"/>
        <v>5</v>
      </c>
      <c r="AI16" s="49">
        <f t="shared" si="3"/>
        <v>1</v>
      </c>
      <c r="AJ16" s="49">
        <f t="shared" si="3"/>
        <v>3</v>
      </c>
      <c r="AK16" s="49">
        <f t="shared" si="3"/>
        <v>1</v>
      </c>
      <c r="AL16" s="49">
        <f t="shared" si="3"/>
        <v>1</v>
      </c>
      <c r="AM16" s="49">
        <f t="shared" si="3"/>
        <v>1</v>
      </c>
      <c r="AN16" s="49">
        <f t="shared" si="3"/>
        <v>2</v>
      </c>
      <c r="AO16" s="42">
        <f t="shared" si="3"/>
        <v>2</v>
      </c>
      <c r="AP16" s="55">
        <f>[1]Articles!$L$3-COUNTIF(E16:AO16,0)</f>
        <v>34</v>
      </c>
    </row>
    <row r="17" spans="2:42" x14ac:dyDescent="0.5">
      <c r="B17" s="6" t="s">
        <v>15</v>
      </c>
      <c r="C17" s="25" t="s">
        <v>16</v>
      </c>
      <c r="D17" s="26" t="s">
        <v>17</v>
      </c>
      <c r="E17" s="9"/>
      <c r="F17" s="9"/>
      <c r="G17" s="9"/>
      <c r="H17" s="9"/>
      <c r="I17" s="9"/>
      <c r="J17" s="9"/>
      <c r="K17" s="9"/>
      <c r="L17" s="9"/>
      <c r="M17" s="9" t="s">
        <v>4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10"/>
      <c r="AP17" s="52">
        <f t="shared" si="0"/>
        <v>1</v>
      </c>
    </row>
    <row r="18" spans="2:42" x14ac:dyDescent="0.5">
      <c r="B18" s="11"/>
      <c r="C18" s="21"/>
      <c r="D18" s="20" t="s">
        <v>18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 t="s">
        <v>4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 t="s">
        <v>4</v>
      </c>
      <c r="AD18" s="14"/>
      <c r="AE18" s="14"/>
      <c r="AF18" s="14"/>
      <c r="AG18" s="14"/>
      <c r="AH18" s="14" t="s">
        <v>4</v>
      </c>
      <c r="AI18" s="14"/>
      <c r="AJ18" s="14"/>
      <c r="AK18" s="14"/>
      <c r="AL18" s="14"/>
      <c r="AM18" s="14"/>
      <c r="AN18" s="14"/>
      <c r="AO18" s="15"/>
      <c r="AP18" s="53">
        <f t="shared" si="0"/>
        <v>3</v>
      </c>
    </row>
    <row r="19" spans="2:42" s="32" customFormat="1" x14ac:dyDescent="0.5">
      <c r="B19" s="33"/>
      <c r="C19" s="34"/>
      <c r="D19" s="43"/>
      <c r="E19" s="47">
        <f>COUNTIF(E17:E18,"x")</f>
        <v>0</v>
      </c>
      <c r="F19" s="47">
        <f t="shared" ref="F19:AO19" si="4">COUNTIF(F17:F18,"x")</f>
        <v>0</v>
      </c>
      <c r="G19" s="47">
        <f t="shared" si="4"/>
        <v>0</v>
      </c>
      <c r="H19" s="47">
        <f t="shared" si="4"/>
        <v>0</v>
      </c>
      <c r="I19" s="47">
        <f t="shared" si="4"/>
        <v>0</v>
      </c>
      <c r="J19" s="47">
        <f t="shared" si="4"/>
        <v>0</v>
      </c>
      <c r="K19" s="47">
        <f t="shared" si="4"/>
        <v>0</v>
      </c>
      <c r="L19" s="47">
        <f t="shared" si="4"/>
        <v>0</v>
      </c>
      <c r="M19" s="47">
        <f t="shared" si="4"/>
        <v>1</v>
      </c>
      <c r="N19" s="47">
        <f t="shared" si="4"/>
        <v>0</v>
      </c>
      <c r="O19" s="47">
        <f t="shared" si="4"/>
        <v>0</v>
      </c>
      <c r="P19" s="47">
        <f t="shared" si="4"/>
        <v>1</v>
      </c>
      <c r="Q19" s="47">
        <f t="shared" si="4"/>
        <v>0</v>
      </c>
      <c r="R19" s="47">
        <f t="shared" si="4"/>
        <v>0</v>
      </c>
      <c r="S19" s="47">
        <f t="shared" si="4"/>
        <v>0</v>
      </c>
      <c r="T19" s="47">
        <f t="shared" si="4"/>
        <v>0</v>
      </c>
      <c r="U19" s="47">
        <f t="shared" si="4"/>
        <v>0</v>
      </c>
      <c r="V19" s="47">
        <f t="shared" si="4"/>
        <v>0</v>
      </c>
      <c r="W19" s="47">
        <f t="shared" si="4"/>
        <v>0</v>
      </c>
      <c r="X19" s="47">
        <f t="shared" si="4"/>
        <v>0</v>
      </c>
      <c r="Y19" s="47">
        <f t="shared" si="4"/>
        <v>0</v>
      </c>
      <c r="Z19" s="47">
        <f t="shared" si="4"/>
        <v>0</v>
      </c>
      <c r="AA19" s="47">
        <f t="shared" si="4"/>
        <v>0</v>
      </c>
      <c r="AB19" s="47">
        <f t="shared" si="4"/>
        <v>0</v>
      </c>
      <c r="AC19" s="47">
        <f t="shared" si="4"/>
        <v>1</v>
      </c>
      <c r="AD19" s="47">
        <f t="shared" si="4"/>
        <v>0</v>
      </c>
      <c r="AE19" s="47">
        <f t="shared" si="4"/>
        <v>0</v>
      </c>
      <c r="AF19" s="47">
        <f t="shared" si="4"/>
        <v>0</v>
      </c>
      <c r="AG19" s="47">
        <f t="shared" si="4"/>
        <v>0</v>
      </c>
      <c r="AH19" s="47">
        <f t="shared" si="4"/>
        <v>1</v>
      </c>
      <c r="AI19" s="47">
        <f t="shared" si="4"/>
        <v>0</v>
      </c>
      <c r="AJ19" s="47">
        <f t="shared" si="4"/>
        <v>0</v>
      </c>
      <c r="AK19" s="47">
        <f t="shared" si="4"/>
        <v>0</v>
      </c>
      <c r="AL19" s="47">
        <f t="shared" si="4"/>
        <v>0</v>
      </c>
      <c r="AM19" s="47">
        <f t="shared" si="4"/>
        <v>0</v>
      </c>
      <c r="AN19" s="47">
        <f t="shared" si="4"/>
        <v>0</v>
      </c>
      <c r="AO19" s="37">
        <f t="shared" si="4"/>
        <v>0</v>
      </c>
      <c r="AP19" s="54">
        <f>[1]Articles!$L$3-COUNTIF(E19:AO19,0)</f>
        <v>4</v>
      </c>
    </row>
    <row r="20" spans="2:42" x14ac:dyDescent="0.5">
      <c r="B20" s="11"/>
      <c r="C20" s="19" t="s">
        <v>19</v>
      </c>
      <c r="D20" s="20" t="s">
        <v>20</v>
      </c>
      <c r="E20" s="27"/>
      <c r="F20" s="27"/>
      <c r="G20" s="27" t="s">
        <v>4</v>
      </c>
      <c r="H20" s="27"/>
      <c r="I20" s="27" t="s">
        <v>4</v>
      </c>
      <c r="J20" s="27"/>
      <c r="K20" s="27" t="s">
        <v>4</v>
      </c>
      <c r="L20" s="27" t="s">
        <v>4</v>
      </c>
      <c r="M20" s="27" t="s">
        <v>4</v>
      </c>
      <c r="N20" s="27"/>
      <c r="O20" s="27"/>
      <c r="P20" s="27" t="s">
        <v>4</v>
      </c>
      <c r="Q20" s="27"/>
      <c r="R20" s="27"/>
      <c r="S20" s="27"/>
      <c r="T20" s="27"/>
      <c r="U20" s="27" t="s">
        <v>4</v>
      </c>
      <c r="V20" s="27" t="s">
        <v>4</v>
      </c>
      <c r="W20" s="27"/>
      <c r="X20" s="27" t="s">
        <v>4</v>
      </c>
      <c r="Y20" s="27"/>
      <c r="Z20" s="27"/>
      <c r="AA20" s="27" t="s">
        <v>4</v>
      </c>
      <c r="AB20" s="27"/>
      <c r="AC20" s="27"/>
      <c r="AD20" s="27"/>
      <c r="AE20" s="27"/>
      <c r="AF20" s="27" t="s">
        <v>4</v>
      </c>
      <c r="AG20" s="27"/>
      <c r="AH20" s="27" t="s">
        <v>4</v>
      </c>
      <c r="AI20" s="27"/>
      <c r="AJ20" s="27"/>
      <c r="AK20" s="27" t="s">
        <v>4</v>
      </c>
      <c r="AL20" s="27" t="s">
        <v>4</v>
      </c>
      <c r="AM20" s="27"/>
      <c r="AN20" s="27" t="s">
        <v>4</v>
      </c>
      <c r="AO20" s="15" t="s">
        <v>4</v>
      </c>
      <c r="AP20" s="53">
        <f t="shared" si="0"/>
        <v>16</v>
      </c>
    </row>
    <row r="21" spans="2:42" x14ac:dyDescent="0.5">
      <c r="B21" s="11"/>
      <c r="C21" s="21"/>
      <c r="D21" s="20" t="s">
        <v>21</v>
      </c>
      <c r="E21" s="14"/>
      <c r="F21" s="14"/>
      <c r="G21" s="14" t="s">
        <v>4</v>
      </c>
      <c r="H21" s="14"/>
      <c r="I21" s="14"/>
      <c r="J21" s="14"/>
      <c r="K21" s="14"/>
      <c r="L21" s="14" t="s">
        <v>4</v>
      </c>
      <c r="M21" s="14"/>
      <c r="N21" s="14" t="s">
        <v>4</v>
      </c>
      <c r="O21" s="14" t="s">
        <v>4</v>
      </c>
      <c r="P21" s="14"/>
      <c r="Q21" s="14"/>
      <c r="R21" s="14" t="s">
        <v>4</v>
      </c>
      <c r="S21" s="14"/>
      <c r="T21" s="14"/>
      <c r="U21" s="14"/>
      <c r="V21" s="14" t="s">
        <v>4</v>
      </c>
      <c r="W21" s="14"/>
      <c r="X21" s="14" t="s">
        <v>4</v>
      </c>
      <c r="Y21" s="14"/>
      <c r="Z21" s="14"/>
      <c r="AA21" s="14"/>
      <c r="AB21" s="14"/>
      <c r="AC21" s="14"/>
      <c r="AD21" s="14"/>
      <c r="AE21" s="14"/>
      <c r="AF21" s="14" t="s">
        <v>4</v>
      </c>
      <c r="AG21" s="14"/>
      <c r="AH21" s="14" t="s">
        <v>4</v>
      </c>
      <c r="AI21" s="14"/>
      <c r="AJ21" s="14"/>
      <c r="AK21" s="14" t="s">
        <v>4</v>
      </c>
      <c r="AL21" s="14" t="s">
        <v>4</v>
      </c>
      <c r="AM21" s="14" t="s">
        <v>4</v>
      </c>
      <c r="AN21" s="14"/>
      <c r="AO21" s="15" t="s">
        <v>4</v>
      </c>
      <c r="AP21" s="53">
        <f t="shared" si="0"/>
        <v>13</v>
      </c>
    </row>
    <row r="22" spans="2:42" x14ac:dyDescent="0.5">
      <c r="B22" s="11"/>
      <c r="C22" s="21"/>
      <c r="D22" s="20" t="s">
        <v>22</v>
      </c>
      <c r="E22" s="14"/>
      <c r="F22" s="14"/>
      <c r="G22" s="14" t="s">
        <v>4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 t="s">
        <v>4</v>
      </c>
      <c r="AL22" s="14"/>
      <c r="AM22" s="14" t="s">
        <v>4</v>
      </c>
      <c r="AN22" s="14"/>
      <c r="AO22" s="15"/>
      <c r="AP22" s="53">
        <f t="shared" si="0"/>
        <v>3</v>
      </c>
    </row>
    <row r="23" spans="2:42" x14ac:dyDescent="0.5">
      <c r="B23" s="11"/>
      <c r="C23" s="21"/>
      <c r="D23" s="20" t="s">
        <v>23</v>
      </c>
      <c r="E23" s="14"/>
      <c r="F23" s="14"/>
      <c r="G23" s="14" t="s">
        <v>4</v>
      </c>
      <c r="H23" s="14"/>
      <c r="I23" s="14"/>
      <c r="J23" s="14"/>
      <c r="K23" s="14"/>
      <c r="L23" s="14"/>
      <c r="M23" s="14"/>
      <c r="N23" s="14" t="s">
        <v>4</v>
      </c>
      <c r="O23" s="14"/>
      <c r="P23" s="14"/>
      <c r="Q23" s="14"/>
      <c r="R23" s="14"/>
      <c r="S23" s="14"/>
      <c r="T23" s="14"/>
      <c r="U23" s="14"/>
      <c r="V23" s="14"/>
      <c r="W23" s="14"/>
      <c r="X23" s="14" t="s">
        <v>4</v>
      </c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 t="s">
        <v>4</v>
      </c>
      <c r="AL23" s="14" t="s">
        <v>4</v>
      </c>
      <c r="AM23" s="14"/>
      <c r="AN23" s="14"/>
      <c r="AO23" s="15" t="s">
        <v>4</v>
      </c>
      <c r="AP23" s="53">
        <f t="shared" si="0"/>
        <v>6</v>
      </c>
    </row>
    <row r="24" spans="2:42" s="32" customFormat="1" x14ac:dyDescent="0.5">
      <c r="B24" s="33"/>
      <c r="C24" s="34"/>
      <c r="D24" s="43"/>
      <c r="E24" s="44">
        <f>COUNTIF(E20:E23,"x")</f>
        <v>0</v>
      </c>
      <c r="F24" s="44">
        <f t="shared" ref="F24:AO24" si="5">COUNTIF(F20:F23,"x")</f>
        <v>0</v>
      </c>
      <c r="G24" s="44">
        <f t="shared" si="5"/>
        <v>4</v>
      </c>
      <c r="H24" s="44">
        <f t="shared" si="5"/>
        <v>0</v>
      </c>
      <c r="I24" s="44">
        <f t="shared" si="5"/>
        <v>1</v>
      </c>
      <c r="J24" s="44">
        <f t="shared" si="5"/>
        <v>0</v>
      </c>
      <c r="K24" s="44">
        <f t="shared" si="5"/>
        <v>1</v>
      </c>
      <c r="L24" s="44">
        <f t="shared" si="5"/>
        <v>2</v>
      </c>
      <c r="M24" s="44">
        <f t="shared" si="5"/>
        <v>1</v>
      </c>
      <c r="N24" s="44">
        <f t="shared" si="5"/>
        <v>2</v>
      </c>
      <c r="O24" s="44">
        <f t="shared" si="5"/>
        <v>1</v>
      </c>
      <c r="P24" s="44">
        <f t="shared" si="5"/>
        <v>1</v>
      </c>
      <c r="Q24" s="44">
        <f t="shared" si="5"/>
        <v>0</v>
      </c>
      <c r="R24" s="44">
        <f t="shared" si="5"/>
        <v>1</v>
      </c>
      <c r="S24" s="44">
        <f t="shared" si="5"/>
        <v>0</v>
      </c>
      <c r="T24" s="44">
        <f t="shared" si="5"/>
        <v>0</v>
      </c>
      <c r="U24" s="44">
        <f t="shared" si="5"/>
        <v>1</v>
      </c>
      <c r="V24" s="44">
        <f t="shared" si="5"/>
        <v>2</v>
      </c>
      <c r="W24" s="44">
        <f t="shared" si="5"/>
        <v>0</v>
      </c>
      <c r="X24" s="44">
        <f t="shared" si="5"/>
        <v>3</v>
      </c>
      <c r="Y24" s="44">
        <f t="shared" si="5"/>
        <v>0</v>
      </c>
      <c r="Z24" s="44">
        <f t="shared" si="5"/>
        <v>0</v>
      </c>
      <c r="AA24" s="44">
        <f t="shared" si="5"/>
        <v>1</v>
      </c>
      <c r="AB24" s="44">
        <f t="shared" si="5"/>
        <v>0</v>
      </c>
      <c r="AC24" s="44">
        <f t="shared" si="5"/>
        <v>0</v>
      </c>
      <c r="AD24" s="44">
        <f t="shared" si="5"/>
        <v>0</v>
      </c>
      <c r="AE24" s="44">
        <f t="shared" si="5"/>
        <v>0</v>
      </c>
      <c r="AF24" s="44">
        <f t="shared" si="5"/>
        <v>2</v>
      </c>
      <c r="AG24" s="44">
        <f t="shared" si="5"/>
        <v>0</v>
      </c>
      <c r="AH24" s="44">
        <f t="shared" si="5"/>
        <v>2</v>
      </c>
      <c r="AI24" s="44">
        <f t="shared" si="5"/>
        <v>0</v>
      </c>
      <c r="AJ24" s="44">
        <f t="shared" si="5"/>
        <v>0</v>
      </c>
      <c r="AK24" s="44">
        <f t="shared" si="5"/>
        <v>4</v>
      </c>
      <c r="AL24" s="44">
        <f t="shared" si="5"/>
        <v>3</v>
      </c>
      <c r="AM24" s="44">
        <f t="shared" si="5"/>
        <v>2</v>
      </c>
      <c r="AN24" s="44">
        <f t="shared" si="5"/>
        <v>1</v>
      </c>
      <c r="AO24" s="37">
        <f t="shared" si="5"/>
        <v>3</v>
      </c>
      <c r="AP24" s="54">
        <f>[1]Articles!$L$3-COUNTIF(E24:AO24,0)</f>
        <v>20</v>
      </c>
    </row>
    <row r="25" spans="2:42" x14ac:dyDescent="0.5">
      <c r="B25" s="11"/>
      <c r="C25" s="28" t="s">
        <v>24</v>
      </c>
      <c r="D25" s="20" t="s">
        <v>25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 t="s">
        <v>4</v>
      </c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5"/>
      <c r="AP25" s="53">
        <f t="shared" si="0"/>
        <v>1</v>
      </c>
    </row>
    <row r="26" spans="2:42" x14ac:dyDescent="0.5">
      <c r="B26" s="11"/>
      <c r="C26" s="12"/>
      <c r="D26" s="20" t="s">
        <v>26</v>
      </c>
      <c r="E26" s="14"/>
      <c r="F26" s="14"/>
      <c r="G26" s="14"/>
      <c r="H26" s="14"/>
      <c r="I26" s="14"/>
      <c r="J26" s="14"/>
      <c r="K26" s="14"/>
      <c r="L26" s="14" t="s">
        <v>4</v>
      </c>
      <c r="M26" s="14"/>
      <c r="N26" s="14"/>
      <c r="O26" s="14" t="s">
        <v>4</v>
      </c>
      <c r="P26" s="14"/>
      <c r="Q26" s="14"/>
      <c r="R26" s="14"/>
      <c r="S26" s="14" t="s">
        <v>4</v>
      </c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 t="s">
        <v>4</v>
      </c>
      <c r="AG26" s="14" t="s">
        <v>4</v>
      </c>
      <c r="AH26" s="14"/>
      <c r="AI26" s="14" t="s">
        <v>4</v>
      </c>
      <c r="AJ26" s="14" t="s">
        <v>4</v>
      </c>
      <c r="AK26" s="14"/>
      <c r="AL26" s="14" t="s">
        <v>4</v>
      </c>
      <c r="AM26" s="14"/>
      <c r="AN26" s="14"/>
      <c r="AO26" s="15"/>
      <c r="AP26" s="53">
        <f t="shared" si="0"/>
        <v>8</v>
      </c>
    </row>
    <row r="27" spans="2:42" x14ac:dyDescent="0.5">
      <c r="B27" s="11"/>
      <c r="C27" s="12"/>
      <c r="D27" s="20" t="s">
        <v>8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 t="s">
        <v>4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 t="s">
        <v>4</v>
      </c>
      <c r="AO27" s="15" t="s">
        <v>4</v>
      </c>
      <c r="AP27" s="53">
        <f t="shared" si="0"/>
        <v>3</v>
      </c>
    </row>
    <row r="28" spans="2:42" s="32" customFormat="1" x14ac:dyDescent="0.5">
      <c r="B28" s="33"/>
      <c r="C28" s="34"/>
      <c r="D28" s="43"/>
      <c r="E28" s="44">
        <f>COUNTIF(E25:E27,"x")</f>
        <v>0</v>
      </c>
      <c r="F28" s="44">
        <f t="shared" ref="F28:AO28" si="6">COUNTIF(F25:F27,"x")</f>
        <v>0</v>
      </c>
      <c r="G28" s="44">
        <f t="shared" si="6"/>
        <v>0</v>
      </c>
      <c r="H28" s="44">
        <f t="shared" si="6"/>
        <v>0</v>
      </c>
      <c r="I28" s="44">
        <f t="shared" si="6"/>
        <v>0</v>
      </c>
      <c r="J28" s="44">
        <f t="shared" si="6"/>
        <v>0</v>
      </c>
      <c r="K28" s="44">
        <f t="shared" si="6"/>
        <v>0</v>
      </c>
      <c r="L28" s="44">
        <f t="shared" si="6"/>
        <v>1</v>
      </c>
      <c r="M28" s="44">
        <f t="shared" si="6"/>
        <v>0</v>
      </c>
      <c r="N28" s="44">
        <f t="shared" si="6"/>
        <v>0</v>
      </c>
      <c r="O28" s="44">
        <f t="shared" si="6"/>
        <v>2</v>
      </c>
      <c r="P28" s="44">
        <f t="shared" si="6"/>
        <v>0</v>
      </c>
      <c r="Q28" s="44">
        <f t="shared" si="6"/>
        <v>0</v>
      </c>
      <c r="R28" s="44">
        <f t="shared" si="6"/>
        <v>0</v>
      </c>
      <c r="S28" s="44">
        <f t="shared" si="6"/>
        <v>1</v>
      </c>
      <c r="T28" s="44">
        <f t="shared" si="6"/>
        <v>0</v>
      </c>
      <c r="U28" s="44">
        <f t="shared" si="6"/>
        <v>0</v>
      </c>
      <c r="V28" s="44">
        <f t="shared" si="6"/>
        <v>0</v>
      </c>
      <c r="W28" s="44">
        <f t="shared" si="6"/>
        <v>0</v>
      </c>
      <c r="X28" s="44">
        <f t="shared" si="6"/>
        <v>0</v>
      </c>
      <c r="Y28" s="44">
        <f t="shared" si="6"/>
        <v>1</v>
      </c>
      <c r="Z28" s="44">
        <f t="shared" si="6"/>
        <v>0</v>
      </c>
      <c r="AA28" s="44">
        <f t="shared" si="6"/>
        <v>0</v>
      </c>
      <c r="AB28" s="44">
        <f t="shared" si="6"/>
        <v>0</v>
      </c>
      <c r="AC28" s="44">
        <f t="shared" si="6"/>
        <v>0</v>
      </c>
      <c r="AD28" s="44">
        <f t="shared" si="6"/>
        <v>0</v>
      </c>
      <c r="AE28" s="44">
        <f t="shared" si="6"/>
        <v>0</v>
      </c>
      <c r="AF28" s="44">
        <f t="shared" si="6"/>
        <v>1</v>
      </c>
      <c r="AG28" s="44">
        <f t="shared" si="6"/>
        <v>1</v>
      </c>
      <c r="AH28" s="44">
        <f t="shared" si="6"/>
        <v>0</v>
      </c>
      <c r="AI28" s="44">
        <f t="shared" si="6"/>
        <v>1</v>
      </c>
      <c r="AJ28" s="44">
        <f t="shared" si="6"/>
        <v>1</v>
      </c>
      <c r="AK28" s="44">
        <f t="shared" si="6"/>
        <v>0</v>
      </c>
      <c r="AL28" s="44">
        <f t="shared" si="6"/>
        <v>1</v>
      </c>
      <c r="AM28" s="44">
        <f t="shared" si="6"/>
        <v>0</v>
      </c>
      <c r="AN28" s="44">
        <f t="shared" si="6"/>
        <v>1</v>
      </c>
      <c r="AO28" s="37">
        <f t="shared" si="6"/>
        <v>1</v>
      </c>
      <c r="AP28" s="54">
        <f>[1]Articles!$L$3-COUNTIF(E28:AO28,0)</f>
        <v>11</v>
      </c>
    </row>
    <row r="29" spans="2:42" s="32" customFormat="1" ht="13.2" thickBot="1" x14ac:dyDescent="0.55000000000000004">
      <c r="B29" s="38"/>
      <c r="C29" s="45"/>
      <c r="D29" s="40"/>
      <c r="E29" s="46">
        <f>E19+E24+E28</f>
        <v>0</v>
      </c>
      <c r="F29" s="46">
        <f t="shared" ref="F29:AO29" si="7">F19+F24+F28</f>
        <v>0</v>
      </c>
      <c r="G29" s="46">
        <f t="shared" si="7"/>
        <v>4</v>
      </c>
      <c r="H29" s="46">
        <f t="shared" si="7"/>
        <v>0</v>
      </c>
      <c r="I29" s="46">
        <f t="shared" si="7"/>
        <v>1</v>
      </c>
      <c r="J29" s="46">
        <f t="shared" si="7"/>
        <v>0</v>
      </c>
      <c r="K29" s="46">
        <f t="shared" si="7"/>
        <v>1</v>
      </c>
      <c r="L29" s="46">
        <f t="shared" si="7"/>
        <v>3</v>
      </c>
      <c r="M29" s="46">
        <f t="shared" si="7"/>
        <v>2</v>
      </c>
      <c r="N29" s="46">
        <f t="shared" si="7"/>
        <v>2</v>
      </c>
      <c r="O29" s="46">
        <f t="shared" si="7"/>
        <v>3</v>
      </c>
      <c r="P29" s="46">
        <f t="shared" si="7"/>
        <v>2</v>
      </c>
      <c r="Q29" s="46">
        <f t="shared" si="7"/>
        <v>0</v>
      </c>
      <c r="R29" s="46">
        <f t="shared" si="7"/>
        <v>1</v>
      </c>
      <c r="S29" s="46">
        <f t="shared" si="7"/>
        <v>1</v>
      </c>
      <c r="T29" s="46">
        <f t="shared" si="7"/>
        <v>0</v>
      </c>
      <c r="U29" s="46">
        <f t="shared" si="7"/>
        <v>1</v>
      </c>
      <c r="V29" s="46">
        <f t="shared" si="7"/>
        <v>2</v>
      </c>
      <c r="W29" s="46">
        <f t="shared" si="7"/>
        <v>0</v>
      </c>
      <c r="X29" s="46">
        <f t="shared" si="7"/>
        <v>3</v>
      </c>
      <c r="Y29" s="46">
        <f t="shared" si="7"/>
        <v>1</v>
      </c>
      <c r="Z29" s="46">
        <f t="shared" si="7"/>
        <v>0</v>
      </c>
      <c r="AA29" s="46">
        <f t="shared" si="7"/>
        <v>1</v>
      </c>
      <c r="AB29" s="46">
        <f t="shared" si="7"/>
        <v>0</v>
      </c>
      <c r="AC29" s="46">
        <f t="shared" si="7"/>
        <v>1</v>
      </c>
      <c r="AD29" s="46">
        <f t="shared" si="7"/>
        <v>0</v>
      </c>
      <c r="AE29" s="46">
        <f t="shared" si="7"/>
        <v>0</v>
      </c>
      <c r="AF29" s="46">
        <f t="shared" si="7"/>
        <v>3</v>
      </c>
      <c r="AG29" s="46">
        <f t="shared" si="7"/>
        <v>1</v>
      </c>
      <c r="AH29" s="46">
        <f t="shared" si="7"/>
        <v>3</v>
      </c>
      <c r="AI29" s="46">
        <f t="shared" si="7"/>
        <v>1</v>
      </c>
      <c r="AJ29" s="46">
        <f t="shared" si="7"/>
        <v>1</v>
      </c>
      <c r="AK29" s="46">
        <f t="shared" si="7"/>
        <v>4</v>
      </c>
      <c r="AL29" s="46">
        <f t="shared" si="7"/>
        <v>4</v>
      </c>
      <c r="AM29" s="46">
        <f t="shared" si="7"/>
        <v>2</v>
      </c>
      <c r="AN29" s="46">
        <f t="shared" si="7"/>
        <v>2</v>
      </c>
      <c r="AO29" s="42">
        <f t="shared" si="7"/>
        <v>4</v>
      </c>
      <c r="AP29" s="55">
        <f>[1]Articles!$L$3-COUNTIF(E29:AO29,0)</f>
        <v>26</v>
      </c>
    </row>
    <row r="30" spans="2:42" x14ac:dyDescent="0.5">
      <c r="B30" s="6" t="s">
        <v>27</v>
      </c>
      <c r="C30" s="25" t="s">
        <v>28</v>
      </c>
      <c r="D30" s="26" t="s">
        <v>29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 t="s">
        <v>4</v>
      </c>
      <c r="T30" s="9" t="s">
        <v>4</v>
      </c>
      <c r="U30" s="9" t="s">
        <v>4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10"/>
      <c r="AP30" s="52">
        <f t="shared" si="0"/>
        <v>3</v>
      </c>
    </row>
    <row r="31" spans="2:42" x14ac:dyDescent="0.5">
      <c r="B31" s="11"/>
      <c r="C31" s="21"/>
      <c r="D31" s="29" t="s">
        <v>30</v>
      </c>
      <c r="E31" s="27"/>
      <c r="F31" s="27"/>
      <c r="G31" s="27"/>
      <c r="H31" s="27"/>
      <c r="I31" s="27"/>
      <c r="J31" s="27" t="s">
        <v>4</v>
      </c>
      <c r="K31" s="27"/>
      <c r="L31" s="27" t="s">
        <v>4</v>
      </c>
      <c r="M31" s="27"/>
      <c r="N31" s="27"/>
      <c r="O31" s="27" t="s">
        <v>4</v>
      </c>
      <c r="P31" s="27" t="s">
        <v>4</v>
      </c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 t="s">
        <v>4</v>
      </c>
      <c r="AB31" s="27" t="s">
        <v>4</v>
      </c>
      <c r="AC31" s="27"/>
      <c r="AD31" s="27"/>
      <c r="AE31" s="27"/>
      <c r="AF31" s="27" t="s">
        <v>4</v>
      </c>
      <c r="AG31" s="27"/>
      <c r="AH31" s="27" t="s">
        <v>4</v>
      </c>
      <c r="AI31" s="27" t="s">
        <v>4</v>
      </c>
      <c r="AJ31" s="27" t="s">
        <v>4</v>
      </c>
      <c r="AK31" s="27" t="s">
        <v>4</v>
      </c>
      <c r="AL31" s="27" t="s">
        <v>4</v>
      </c>
      <c r="AM31" s="27"/>
      <c r="AN31" s="27" t="s">
        <v>4</v>
      </c>
      <c r="AO31" s="15" t="s">
        <v>4</v>
      </c>
      <c r="AP31" s="53">
        <f t="shared" si="0"/>
        <v>14</v>
      </c>
    </row>
    <row r="32" spans="2:42" x14ac:dyDescent="0.5">
      <c r="B32" s="11"/>
      <c r="C32" s="21"/>
      <c r="D32" s="20" t="s">
        <v>31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 t="s">
        <v>4</v>
      </c>
      <c r="V32" s="14"/>
      <c r="W32" s="14"/>
      <c r="X32" s="14"/>
      <c r="Y32" s="14"/>
      <c r="Z32" s="14"/>
      <c r="AA32" s="14"/>
      <c r="AB32" s="14" t="s">
        <v>4</v>
      </c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5"/>
      <c r="AP32" s="53">
        <f t="shared" si="0"/>
        <v>2</v>
      </c>
    </row>
    <row r="33" spans="2:42" x14ac:dyDescent="0.5">
      <c r="B33" s="11"/>
      <c r="C33" s="21"/>
      <c r="D33" s="22" t="s">
        <v>32</v>
      </c>
      <c r="E33" s="14" t="s">
        <v>4</v>
      </c>
      <c r="F33" s="14"/>
      <c r="G33" s="14"/>
      <c r="H33" s="14"/>
      <c r="I33" s="14" t="s">
        <v>4</v>
      </c>
      <c r="J33" s="14"/>
      <c r="K33" s="14"/>
      <c r="L33" s="14"/>
      <c r="M33" s="14"/>
      <c r="N33" s="14" t="s">
        <v>4</v>
      </c>
      <c r="O33" s="14"/>
      <c r="P33" s="14"/>
      <c r="Q33" s="14"/>
      <c r="R33" s="14"/>
      <c r="S33" s="14"/>
      <c r="T33" s="14"/>
      <c r="U33" s="14" t="s">
        <v>4</v>
      </c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 t="s">
        <v>4</v>
      </c>
      <c r="AI33" s="14"/>
      <c r="AJ33" s="14"/>
      <c r="AK33" s="14"/>
      <c r="AL33" s="14"/>
      <c r="AM33" s="14"/>
      <c r="AN33" s="14" t="s">
        <v>4</v>
      </c>
      <c r="AO33" s="15"/>
      <c r="AP33" s="53">
        <f t="shared" si="0"/>
        <v>6</v>
      </c>
    </row>
    <row r="34" spans="2:42" s="32" customFormat="1" x14ac:dyDescent="0.5">
      <c r="B34" s="33"/>
      <c r="C34" s="34"/>
      <c r="D34" s="43"/>
      <c r="E34" s="44">
        <f>COUNTIF(E30:E33,"x")</f>
        <v>1</v>
      </c>
      <c r="F34" s="44">
        <f t="shared" ref="F34:AO34" si="8">COUNTIF(F30:F33,"x")</f>
        <v>0</v>
      </c>
      <c r="G34" s="44">
        <f t="shared" si="8"/>
        <v>0</v>
      </c>
      <c r="H34" s="44">
        <f t="shared" si="8"/>
        <v>0</v>
      </c>
      <c r="I34" s="44">
        <f t="shared" si="8"/>
        <v>1</v>
      </c>
      <c r="J34" s="44">
        <f t="shared" si="8"/>
        <v>1</v>
      </c>
      <c r="K34" s="44">
        <f t="shared" si="8"/>
        <v>0</v>
      </c>
      <c r="L34" s="44">
        <f t="shared" si="8"/>
        <v>1</v>
      </c>
      <c r="M34" s="44">
        <f t="shared" si="8"/>
        <v>0</v>
      </c>
      <c r="N34" s="44">
        <f t="shared" si="8"/>
        <v>1</v>
      </c>
      <c r="O34" s="44">
        <f t="shared" si="8"/>
        <v>1</v>
      </c>
      <c r="P34" s="44">
        <f t="shared" si="8"/>
        <v>1</v>
      </c>
      <c r="Q34" s="44">
        <f t="shared" si="8"/>
        <v>0</v>
      </c>
      <c r="R34" s="44">
        <f t="shared" si="8"/>
        <v>0</v>
      </c>
      <c r="S34" s="44">
        <f t="shared" si="8"/>
        <v>1</v>
      </c>
      <c r="T34" s="44">
        <f t="shared" si="8"/>
        <v>1</v>
      </c>
      <c r="U34" s="44">
        <f t="shared" si="8"/>
        <v>3</v>
      </c>
      <c r="V34" s="44">
        <f t="shared" si="8"/>
        <v>0</v>
      </c>
      <c r="W34" s="44">
        <f t="shared" si="8"/>
        <v>0</v>
      </c>
      <c r="X34" s="44">
        <f t="shared" si="8"/>
        <v>0</v>
      </c>
      <c r="Y34" s="44">
        <f t="shared" si="8"/>
        <v>0</v>
      </c>
      <c r="Z34" s="44">
        <f t="shared" si="8"/>
        <v>0</v>
      </c>
      <c r="AA34" s="44">
        <f t="shared" si="8"/>
        <v>1</v>
      </c>
      <c r="AB34" s="44">
        <f t="shared" si="8"/>
        <v>2</v>
      </c>
      <c r="AC34" s="44">
        <f t="shared" si="8"/>
        <v>0</v>
      </c>
      <c r="AD34" s="44">
        <f t="shared" si="8"/>
        <v>0</v>
      </c>
      <c r="AE34" s="44">
        <f t="shared" si="8"/>
        <v>0</v>
      </c>
      <c r="AF34" s="44">
        <f t="shared" si="8"/>
        <v>1</v>
      </c>
      <c r="AG34" s="44">
        <f t="shared" si="8"/>
        <v>0</v>
      </c>
      <c r="AH34" s="44">
        <f t="shared" si="8"/>
        <v>2</v>
      </c>
      <c r="AI34" s="44">
        <f t="shared" si="8"/>
        <v>1</v>
      </c>
      <c r="AJ34" s="44">
        <f t="shared" si="8"/>
        <v>1</v>
      </c>
      <c r="AK34" s="44">
        <f t="shared" si="8"/>
        <v>1</v>
      </c>
      <c r="AL34" s="44">
        <f t="shared" si="8"/>
        <v>1</v>
      </c>
      <c r="AM34" s="44">
        <f t="shared" si="8"/>
        <v>0</v>
      </c>
      <c r="AN34" s="44">
        <f t="shared" si="8"/>
        <v>2</v>
      </c>
      <c r="AO34" s="37">
        <f t="shared" si="8"/>
        <v>1</v>
      </c>
      <c r="AP34" s="54">
        <f>[1]Articles!$L$3-COUNTIF(E34:AO34,0)</f>
        <v>20</v>
      </c>
    </row>
    <row r="35" spans="2:42" x14ac:dyDescent="0.5">
      <c r="B35" s="11"/>
      <c r="C35" s="19" t="s">
        <v>33</v>
      </c>
      <c r="D35" s="20" t="s">
        <v>34</v>
      </c>
      <c r="E35" s="14"/>
      <c r="F35" s="14"/>
      <c r="G35" s="14"/>
      <c r="H35" s="14"/>
      <c r="I35" s="14" t="s">
        <v>4</v>
      </c>
      <c r="J35" s="14"/>
      <c r="K35" s="14"/>
      <c r="L35" s="14"/>
      <c r="M35" s="14"/>
      <c r="N35" s="14"/>
      <c r="O35" s="14"/>
      <c r="P35" s="14"/>
      <c r="Q35" s="14"/>
      <c r="R35" s="14"/>
      <c r="S35" s="14" t="s">
        <v>4</v>
      </c>
      <c r="T35" s="14"/>
      <c r="U35" s="14" t="s">
        <v>4</v>
      </c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 t="s">
        <v>4</v>
      </c>
      <c r="AO35" s="15" t="s">
        <v>4</v>
      </c>
      <c r="AP35" s="53">
        <f t="shared" si="0"/>
        <v>5</v>
      </c>
    </row>
    <row r="36" spans="2:42" x14ac:dyDescent="0.5">
      <c r="B36" s="11"/>
      <c r="C36" s="21"/>
      <c r="D36" s="20" t="s">
        <v>35</v>
      </c>
      <c r="E36" s="14"/>
      <c r="F36" s="14" t="s">
        <v>4</v>
      </c>
      <c r="G36" s="14"/>
      <c r="H36" s="14"/>
      <c r="I36" s="14" t="s">
        <v>4</v>
      </c>
      <c r="J36" s="14"/>
      <c r="K36" s="14"/>
      <c r="L36" s="14"/>
      <c r="M36" s="14"/>
      <c r="N36" s="14" t="s">
        <v>4</v>
      </c>
      <c r="O36" s="14"/>
      <c r="P36" s="14"/>
      <c r="Q36" s="14"/>
      <c r="R36" s="14"/>
      <c r="S36" s="14" t="s">
        <v>4</v>
      </c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5"/>
      <c r="AP36" s="53">
        <f t="shared" si="0"/>
        <v>4</v>
      </c>
    </row>
    <row r="37" spans="2:42" x14ac:dyDescent="0.5">
      <c r="B37" s="11"/>
      <c r="C37" s="21"/>
      <c r="D37" s="20" t="s">
        <v>8</v>
      </c>
      <c r="E37" s="14"/>
      <c r="F37" s="14" t="s">
        <v>4</v>
      </c>
      <c r="G37" s="14"/>
      <c r="H37" s="14"/>
      <c r="I37" s="14" t="s">
        <v>4</v>
      </c>
      <c r="J37" s="14" t="s">
        <v>4</v>
      </c>
      <c r="K37" s="14" t="s">
        <v>4</v>
      </c>
      <c r="L37" s="14"/>
      <c r="M37" s="14"/>
      <c r="N37" s="14"/>
      <c r="O37" s="14" t="s">
        <v>4</v>
      </c>
      <c r="P37" s="14" t="s">
        <v>4</v>
      </c>
      <c r="Q37" s="14"/>
      <c r="R37" s="14"/>
      <c r="S37" s="14" t="s">
        <v>4</v>
      </c>
      <c r="T37" s="14" t="s">
        <v>4</v>
      </c>
      <c r="U37" s="14"/>
      <c r="V37" s="14"/>
      <c r="W37" s="14"/>
      <c r="X37" s="14"/>
      <c r="Y37" s="14" t="s">
        <v>4</v>
      </c>
      <c r="Z37" s="14"/>
      <c r="AA37" s="14" t="s">
        <v>4</v>
      </c>
      <c r="AB37" s="14"/>
      <c r="AC37" s="14"/>
      <c r="AD37" s="14" t="s">
        <v>4</v>
      </c>
      <c r="AE37" s="14"/>
      <c r="AF37" s="14"/>
      <c r="AG37" s="14"/>
      <c r="AH37" s="14" t="s">
        <v>4</v>
      </c>
      <c r="AI37" s="14"/>
      <c r="AJ37" s="14" t="s">
        <v>4</v>
      </c>
      <c r="AK37" s="14" t="s">
        <v>4</v>
      </c>
      <c r="AL37" s="14"/>
      <c r="AM37" s="14" t="s">
        <v>4</v>
      </c>
      <c r="AN37" s="14"/>
      <c r="AO37" s="15" t="s">
        <v>4</v>
      </c>
      <c r="AP37" s="53">
        <f t="shared" si="0"/>
        <v>16</v>
      </c>
    </row>
    <row r="38" spans="2:42" x14ac:dyDescent="0.5">
      <c r="B38" s="11"/>
      <c r="C38" s="16"/>
      <c r="D38" s="24"/>
      <c r="E38" s="17">
        <f>COUNTIF(E35:E37,"x")</f>
        <v>0</v>
      </c>
      <c r="F38" s="17">
        <f t="shared" ref="F38:AO38" si="9">COUNTIF(F35:F37,"x")</f>
        <v>2</v>
      </c>
      <c r="G38" s="17">
        <f t="shared" si="9"/>
        <v>0</v>
      </c>
      <c r="H38" s="17">
        <f t="shared" si="9"/>
        <v>0</v>
      </c>
      <c r="I38" s="17">
        <f t="shared" si="9"/>
        <v>3</v>
      </c>
      <c r="J38" s="17">
        <f t="shared" si="9"/>
        <v>1</v>
      </c>
      <c r="K38" s="17">
        <f t="shared" si="9"/>
        <v>1</v>
      </c>
      <c r="L38" s="17">
        <f t="shared" si="9"/>
        <v>0</v>
      </c>
      <c r="M38" s="17">
        <f t="shared" si="9"/>
        <v>0</v>
      </c>
      <c r="N38" s="17">
        <f t="shared" si="9"/>
        <v>1</v>
      </c>
      <c r="O38" s="17">
        <f t="shared" si="9"/>
        <v>1</v>
      </c>
      <c r="P38" s="17">
        <f t="shared" si="9"/>
        <v>1</v>
      </c>
      <c r="Q38" s="17">
        <f t="shared" si="9"/>
        <v>0</v>
      </c>
      <c r="R38" s="17">
        <f t="shared" si="9"/>
        <v>0</v>
      </c>
      <c r="S38" s="17">
        <f t="shared" si="9"/>
        <v>3</v>
      </c>
      <c r="T38" s="17">
        <f t="shared" si="9"/>
        <v>1</v>
      </c>
      <c r="U38" s="17">
        <f t="shared" si="9"/>
        <v>1</v>
      </c>
      <c r="V38" s="17">
        <f t="shared" si="9"/>
        <v>0</v>
      </c>
      <c r="W38" s="17">
        <f t="shared" si="9"/>
        <v>0</v>
      </c>
      <c r="X38" s="17">
        <f t="shared" si="9"/>
        <v>0</v>
      </c>
      <c r="Y38" s="17">
        <f t="shared" si="9"/>
        <v>1</v>
      </c>
      <c r="Z38" s="17">
        <f t="shared" si="9"/>
        <v>0</v>
      </c>
      <c r="AA38" s="17">
        <f t="shared" si="9"/>
        <v>1</v>
      </c>
      <c r="AB38" s="17">
        <f t="shared" si="9"/>
        <v>0</v>
      </c>
      <c r="AC38" s="17">
        <f t="shared" si="9"/>
        <v>0</v>
      </c>
      <c r="AD38" s="17">
        <f t="shared" si="9"/>
        <v>1</v>
      </c>
      <c r="AE38" s="17">
        <f t="shared" si="9"/>
        <v>0</v>
      </c>
      <c r="AF38" s="17">
        <f t="shared" si="9"/>
        <v>0</v>
      </c>
      <c r="AG38" s="17">
        <f t="shared" si="9"/>
        <v>0</v>
      </c>
      <c r="AH38" s="17">
        <f t="shared" si="9"/>
        <v>1</v>
      </c>
      <c r="AI38" s="17">
        <f t="shared" si="9"/>
        <v>0</v>
      </c>
      <c r="AJ38" s="17">
        <f t="shared" si="9"/>
        <v>1</v>
      </c>
      <c r="AK38" s="17">
        <f t="shared" si="9"/>
        <v>1</v>
      </c>
      <c r="AL38" s="17">
        <f t="shared" si="9"/>
        <v>0</v>
      </c>
      <c r="AM38" s="17">
        <f t="shared" si="9"/>
        <v>1</v>
      </c>
      <c r="AN38" s="17">
        <f t="shared" si="9"/>
        <v>1</v>
      </c>
      <c r="AO38" s="18">
        <f t="shared" si="9"/>
        <v>2</v>
      </c>
      <c r="AP38" s="54">
        <f>[1]Articles!$L$3-COUNTIF(E38:AO38,0)</f>
        <v>19</v>
      </c>
    </row>
    <row r="39" spans="2:42" x14ac:dyDescent="0.5">
      <c r="B39" s="11"/>
      <c r="C39" s="28" t="s">
        <v>36</v>
      </c>
      <c r="D39" s="20" t="s">
        <v>37</v>
      </c>
      <c r="E39" s="14"/>
      <c r="F39" s="14"/>
      <c r="G39" s="14"/>
      <c r="H39" s="14" t="s">
        <v>4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 t="s">
        <v>4</v>
      </c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 t="s">
        <v>4</v>
      </c>
      <c r="AJ39" s="14"/>
      <c r="AK39" s="14"/>
      <c r="AL39" s="14" t="s">
        <v>4</v>
      </c>
      <c r="AM39" s="14" t="s">
        <v>4</v>
      </c>
      <c r="AN39" s="14" t="s">
        <v>4</v>
      </c>
      <c r="AO39" s="15"/>
      <c r="AP39" s="53">
        <f t="shared" si="0"/>
        <v>6</v>
      </c>
    </row>
    <row r="40" spans="2:42" x14ac:dyDescent="0.5">
      <c r="B40" s="11"/>
      <c r="C40" s="12"/>
      <c r="D40" s="20" t="s">
        <v>38</v>
      </c>
      <c r="E40" s="14"/>
      <c r="F40" s="14"/>
      <c r="G40" s="14"/>
      <c r="H40" s="14" t="s">
        <v>4</v>
      </c>
      <c r="I40" s="14" t="s">
        <v>4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 t="s">
        <v>4</v>
      </c>
      <c r="Y40" s="14"/>
      <c r="Z40" s="14"/>
      <c r="AA40" s="14" t="s">
        <v>4</v>
      </c>
      <c r="AB40" s="14"/>
      <c r="AC40" s="14"/>
      <c r="AD40" s="14" t="s">
        <v>4</v>
      </c>
      <c r="AE40" s="14"/>
      <c r="AF40" s="14"/>
      <c r="AG40" s="14"/>
      <c r="AH40" s="14" t="s">
        <v>4</v>
      </c>
      <c r="AI40" s="14" t="s">
        <v>4</v>
      </c>
      <c r="AJ40" s="14"/>
      <c r="AK40" s="14"/>
      <c r="AL40" s="14" t="s">
        <v>4</v>
      </c>
      <c r="AM40" s="14" t="s">
        <v>4</v>
      </c>
      <c r="AN40" s="14" t="s">
        <v>4</v>
      </c>
      <c r="AO40" s="15" t="s">
        <v>4</v>
      </c>
      <c r="AP40" s="53">
        <f t="shared" si="0"/>
        <v>11</v>
      </c>
    </row>
    <row r="41" spans="2:42" s="32" customFormat="1" x14ac:dyDescent="0.5">
      <c r="B41" s="33"/>
      <c r="C41" s="34"/>
      <c r="D41" s="35"/>
      <c r="E41" s="36">
        <f>COUNTIF(E39:E40,"x")</f>
        <v>0</v>
      </c>
      <c r="F41" s="36">
        <f t="shared" ref="F41:AO41" si="10">COUNTIF(F39:F40,"x")</f>
        <v>0</v>
      </c>
      <c r="G41" s="36">
        <f t="shared" si="10"/>
        <v>0</v>
      </c>
      <c r="H41" s="36">
        <f t="shared" si="10"/>
        <v>2</v>
      </c>
      <c r="I41" s="36">
        <f t="shared" si="10"/>
        <v>1</v>
      </c>
      <c r="J41" s="36">
        <f t="shared" si="10"/>
        <v>0</v>
      </c>
      <c r="K41" s="36">
        <f t="shared" si="10"/>
        <v>0</v>
      </c>
      <c r="L41" s="36">
        <f t="shared" si="10"/>
        <v>0</v>
      </c>
      <c r="M41" s="36">
        <f t="shared" si="10"/>
        <v>0</v>
      </c>
      <c r="N41" s="36">
        <f t="shared" si="10"/>
        <v>0</v>
      </c>
      <c r="O41" s="36">
        <f t="shared" si="10"/>
        <v>0</v>
      </c>
      <c r="P41" s="36">
        <f t="shared" si="10"/>
        <v>0</v>
      </c>
      <c r="Q41" s="36">
        <f t="shared" si="10"/>
        <v>0</v>
      </c>
      <c r="R41" s="36">
        <f t="shared" si="10"/>
        <v>0</v>
      </c>
      <c r="S41" s="36">
        <f t="shared" si="10"/>
        <v>1</v>
      </c>
      <c r="T41" s="36">
        <f t="shared" si="10"/>
        <v>0</v>
      </c>
      <c r="U41" s="36">
        <f t="shared" si="10"/>
        <v>0</v>
      </c>
      <c r="V41" s="36">
        <f t="shared" si="10"/>
        <v>0</v>
      </c>
      <c r="W41" s="36">
        <f t="shared" si="10"/>
        <v>0</v>
      </c>
      <c r="X41" s="36">
        <f t="shared" si="10"/>
        <v>1</v>
      </c>
      <c r="Y41" s="36">
        <f t="shared" si="10"/>
        <v>0</v>
      </c>
      <c r="Z41" s="36">
        <f t="shared" si="10"/>
        <v>0</v>
      </c>
      <c r="AA41" s="36">
        <f t="shared" si="10"/>
        <v>1</v>
      </c>
      <c r="AB41" s="36">
        <f t="shared" si="10"/>
        <v>0</v>
      </c>
      <c r="AC41" s="36">
        <f t="shared" si="10"/>
        <v>0</v>
      </c>
      <c r="AD41" s="36">
        <f t="shared" si="10"/>
        <v>1</v>
      </c>
      <c r="AE41" s="36">
        <f t="shared" si="10"/>
        <v>0</v>
      </c>
      <c r="AF41" s="36">
        <f t="shared" si="10"/>
        <v>0</v>
      </c>
      <c r="AG41" s="36">
        <f t="shared" si="10"/>
        <v>0</v>
      </c>
      <c r="AH41" s="36">
        <f t="shared" si="10"/>
        <v>1</v>
      </c>
      <c r="AI41" s="36">
        <f t="shared" si="10"/>
        <v>2</v>
      </c>
      <c r="AJ41" s="36">
        <f t="shared" si="10"/>
        <v>0</v>
      </c>
      <c r="AK41" s="36">
        <f t="shared" si="10"/>
        <v>0</v>
      </c>
      <c r="AL41" s="36">
        <f t="shared" si="10"/>
        <v>2</v>
      </c>
      <c r="AM41" s="36">
        <f t="shared" si="10"/>
        <v>2</v>
      </c>
      <c r="AN41" s="36">
        <f t="shared" si="10"/>
        <v>2</v>
      </c>
      <c r="AO41" s="37">
        <f t="shared" si="10"/>
        <v>1</v>
      </c>
      <c r="AP41" s="54">
        <f>[1]Articles!$L$3-COUNTIF(E41:AO41,0)</f>
        <v>12</v>
      </c>
    </row>
    <row r="42" spans="2:42" s="32" customFormat="1" ht="13.2" thickBot="1" x14ac:dyDescent="0.55000000000000004">
      <c r="B42" s="38"/>
      <c r="C42" s="39"/>
      <c r="D42" s="40"/>
      <c r="E42" s="41">
        <f>E34+E38+E41</f>
        <v>1</v>
      </c>
      <c r="F42" s="41">
        <f t="shared" ref="F42:AO42" si="11">F34+F38+F41</f>
        <v>2</v>
      </c>
      <c r="G42" s="41">
        <f t="shared" si="11"/>
        <v>0</v>
      </c>
      <c r="H42" s="41">
        <f t="shared" si="11"/>
        <v>2</v>
      </c>
      <c r="I42" s="41">
        <f t="shared" si="11"/>
        <v>5</v>
      </c>
      <c r="J42" s="41">
        <f t="shared" si="11"/>
        <v>2</v>
      </c>
      <c r="K42" s="41">
        <f t="shared" si="11"/>
        <v>1</v>
      </c>
      <c r="L42" s="41">
        <f t="shared" si="11"/>
        <v>1</v>
      </c>
      <c r="M42" s="41">
        <f t="shared" si="11"/>
        <v>0</v>
      </c>
      <c r="N42" s="41">
        <f t="shared" si="11"/>
        <v>2</v>
      </c>
      <c r="O42" s="41">
        <f t="shared" si="11"/>
        <v>2</v>
      </c>
      <c r="P42" s="41">
        <f t="shared" si="11"/>
        <v>2</v>
      </c>
      <c r="Q42" s="41">
        <f t="shared" si="11"/>
        <v>0</v>
      </c>
      <c r="R42" s="41">
        <f t="shared" si="11"/>
        <v>0</v>
      </c>
      <c r="S42" s="41">
        <f t="shared" si="11"/>
        <v>5</v>
      </c>
      <c r="T42" s="41">
        <f t="shared" si="11"/>
        <v>2</v>
      </c>
      <c r="U42" s="41">
        <f t="shared" si="11"/>
        <v>4</v>
      </c>
      <c r="V42" s="41">
        <f t="shared" si="11"/>
        <v>0</v>
      </c>
      <c r="W42" s="41">
        <f t="shared" si="11"/>
        <v>0</v>
      </c>
      <c r="X42" s="41">
        <f t="shared" si="11"/>
        <v>1</v>
      </c>
      <c r="Y42" s="41">
        <f t="shared" si="11"/>
        <v>1</v>
      </c>
      <c r="Z42" s="41">
        <f t="shared" si="11"/>
        <v>0</v>
      </c>
      <c r="AA42" s="41">
        <f t="shared" si="11"/>
        <v>3</v>
      </c>
      <c r="AB42" s="41">
        <f t="shared" si="11"/>
        <v>2</v>
      </c>
      <c r="AC42" s="41">
        <f t="shared" si="11"/>
        <v>0</v>
      </c>
      <c r="AD42" s="41">
        <f t="shared" si="11"/>
        <v>2</v>
      </c>
      <c r="AE42" s="41">
        <f t="shared" si="11"/>
        <v>0</v>
      </c>
      <c r="AF42" s="41">
        <f t="shared" si="11"/>
        <v>1</v>
      </c>
      <c r="AG42" s="41">
        <f t="shared" si="11"/>
        <v>0</v>
      </c>
      <c r="AH42" s="41">
        <f t="shared" si="11"/>
        <v>4</v>
      </c>
      <c r="AI42" s="41">
        <f t="shared" si="11"/>
        <v>3</v>
      </c>
      <c r="AJ42" s="41">
        <f t="shared" si="11"/>
        <v>2</v>
      </c>
      <c r="AK42" s="41">
        <f t="shared" si="11"/>
        <v>2</v>
      </c>
      <c r="AL42" s="41">
        <f t="shared" si="11"/>
        <v>3</v>
      </c>
      <c r="AM42" s="41">
        <f t="shared" si="11"/>
        <v>3</v>
      </c>
      <c r="AN42" s="41">
        <f t="shared" si="11"/>
        <v>5</v>
      </c>
      <c r="AO42" s="42">
        <f t="shared" si="11"/>
        <v>4</v>
      </c>
      <c r="AP42" s="55">
        <f>[1]Articles!$L$3-COUNTIF(E42:AO42,0)</f>
        <v>27</v>
      </c>
    </row>
    <row r="44" spans="2:42" x14ac:dyDescent="0.5"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</row>
    <row r="45" spans="2:42" x14ac:dyDescent="0.5"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</row>
    <row r="46" spans="2:42" x14ac:dyDescent="0.5"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</row>
    <row r="47" spans="2:42" x14ac:dyDescent="0.5"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Pains -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Soldani</dc:creator>
  <cp:lastModifiedBy>Jacopo Soldani</cp:lastModifiedBy>
  <dcterms:created xsi:type="dcterms:W3CDTF">2018-04-12T09:20:20Z</dcterms:created>
  <dcterms:modified xsi:type="dcterms:W3CDTF">2018-04-14T12:28:19Z</dcterms:modified>
</cp:coreProperties>
</file>